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4" documentId="11_33A26FC46730788573A10B97A454D376FF71C885" xr6:coauthVersionLast="47" xr6:coauthVersionMax="47" xr10:uidLastSave="{25753479-7193-4869-8EF6-80D616A1426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'2007'!$A$1:$O$25</definedName>
    <definedName name="_xlnm.Print_Area" localSheetId="15">'2008'!$A$1:$O$21</definedName>
    <definedName name="_xlnm.Print_Area" localSheetId="14">'2009'!$A$1:$O$21</definedName>
    <definedName name="_xlnm.Print_Area" localSheetId="13">'2010'!$A$1:$O$21</definedName>
    <definedName name="_xlnm.Print_Area" localSheetId="12">'2011'!$A$1:$O$21</definedName>
    <definedName name="_xlnm.Print_Area" localSheetId="11">'2012'!$A$1:$O$24</definedName>
    <definedName name="_xlnm.Print_Area" localSheetId="10">'2013'!$A$1:$O$25</definedName>
    <definedName name="_xlnm.Print_Area" localSheetId="9">'2014'!$A$1:$O$25</definedName>
    <definedName name="_xlnm.Print_Area" localSheetId="8">'2015'!$A$1:$O$24</definedName>
    <definedName name="_xlnm.Print_Area" localSheetId="7">'2016'!$A$1:$O$24</definedName>
    <definedName name="_xlnm.Print_Area" localSheetId="6">'2017'!$A$1:$O$24</definedName>
    <definedName name="_xlnm.Print_Area" localSheetId="5">'2018'!$A$1:$O$24</definedName>
    <definedName name="_xlnm.Print_Area" localSheetId="4">'2019'!$A$1:$O$26</definedName>
    <definedName name="_xlnm.Print_Area" localSheetId="3">'2020'!$A$1:$O$24</definedName>
    <definedName name="_xlnm.Print_Area" localSheetId="2">'2021'!$A$1:$P$24</definedName>
    <definedName name="_xlnm.Print_Area" localSheetId="1">'2022'!$A$1:$P$24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9" l="1"/>
  <c r="F22" i="49"/>
  <c r="G22" i="49"/>
  <c r="H22" i="49"/>
  <c r="I22" i="49"/>
  <c r="J22" i="49"/>
  <c r="K22" i="49"/>
  <c r="L22" i="49"/>
  <c r="M22" i="49"/>
  <c r="N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20" i="49"/>
  <c r="P20" i="49" s="1"/>
  <c r="O18" i="49"/>
  <c r="P18" i="49" s="1"/>
  <c r="O16" i="49"/>
  <c r="P16" i="49" s="1"/>
  <c r="O11" i="49"/>
  <c r="P11" i="49" s="1"/>
  <c r="O5" i="49"/>
  <c r="P5" i="49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20" i="48" s="1"/>
  <c r="K5" i="48"/>
  <c r="K20" i="48" s="1"/>
  <c r="J5" i="48"/>
  <c r="J20" i="48" s="1"/>
  <c r="I5" i="48"/>
  <c r="I20" i="48" s="1"/>
  <c r="H5" i="48"/>
  <c r="G5" i="48"/>
  <c r="F5" i="48"/>
  <c r="E5" i="48"/>
  <c r="D5" i="48"/>
  <c r="O22" i="49" l="1"/>
  <c r="P22" i="49" s="1"/>
  <c r="M20" i="48"/>
  <c r="N20" i="48"/>
  <c r="D20" i="48"/>
  <c r="E20" i="48"/>
  <c r="F20" i="48"/>
  <c r="G20" i="48"/>
  <c r="H20" i="48"/>
  <c r="O18" i="48"/>
  <c r="P18" i="48" s="1"/>
  <c r="O16" i="48"/>
  <c r="P16" i="48" s="1"/>
  <c r="O14" i="48"/>
  <c r="P14" i="48" s="1"/>
  <c r="O11" i="48"/>
  <c r="P11" i="48" s="1"/>
  <c r="O5" i="48"/>
  <c r="P5" i="48" s="1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N16" i="47"/>
  <c r="M16" i="47"/>
  <c r="L16" i="47"/>
  <c r="K16" i="47"/>
  <c r="J16" i="47"/>
  <c r="I16" i="47"/>
  <c r="H16" i="47"/>
  <c r="G16" i="47"/>
  <c r="F16" i="47"/>
  <c r="F20" i="47" s="1"/>
  <c r="E16" i="47"/>
  <c r="D16" i="47"/>
  <c r="D20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4" i="47" s="1"/>
  <c r="P14" i="47" s="1"/>
  <c r="O13" i="47"/>
  <c r="P13" i="47"/>
  <c r="O12" i="47"/>
  <c r="P12" i="47" s="1"/>
  <c r="N11" i="47"/>
  <c r="M11" i="47"/>
  <c r="L11" i="47"/>
  <c r="K11" i="47"/>
  <c r="J11" i="47"/>
  <c r="O11" i="47" s="1"/>
  <c r="P11" i="47" s="1"/>
  <c r="I11" i="47"/>
  <c r="H11" i="47"/>
  <c r="G11" i="47"/>
  <c r="F11" i="47"/>
  <c r="E11" i="47"/>
  <c r="D11" i="47"/>
  <c r="O10" i="47"/>
  <c r="P10" i="47" s="1"/>
  <c r="O9" i="47"/>
  <c r="P9" i="47" s="1"/>
  <c r="O8" i="47"/>
  <c r="P8" i="47"/>
  <c r="O7" i="47"/>
  <c r="P7" i="47"/>
  <c r="O6" i="47"/>
  <c r="P6" i="47" s="1"/>
  <c r="N5" i="47"/>
  <c r="M5" i="47"/>
  <c r="L5" i="47"/>
  <c r="K5" i="47"/>
  <c r="J5" i="47"/>
  <c r="I5" i="47"/>
  <c r="I20" i="47" s="1"/>
  <c r="H5" i="47"/>
  <c r="H20" i="47" s="1"/>
  <c r="G5" i="47"/>
  <c r="F5" i="47"/>
  <c r="E5" i="47"/>
  <c r="D5" i="47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M11" i="46"/>
  <c r="M20" i="46" s="1"/>
  <c r="L11" i="46"/>
  <c r="K11" i="46"/>
  <c r="J11" i="46"/>
  <c r="I11" i="46"/>
  <c r="H11" i="46"/>
  <c r="G11" i="46"/>
  <c r="F11" i="46"/>
  <c r="E11" i="46"/>
  <c r="D11" i="46"/>
  <c r="N11" i="46" s="1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F20" i="46" s="1"/>
  <c r="E5" i="46"/>
  <c r="D5" i="46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E22" i="45" s="1"/>
  <c r="D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1" i="45" s="1"/>
  <c r="O11" i="45" s="1"/>
  <c r="N10" i="45"/>
  <c r="O10" i="45" s="1"/>
  <c r="N9" i="45"/>
  <c r="O9" i="45"/>
  <c r="N8" i="45"/>
  <c r="O8" i="45"/>
  <c r="N7" i="45"/>
  <c r="O7" i="45" s="1"/>
  <c r="N6" i="45"/>
  <c r="O6" i="45"/>
  <c r="M5" i="45"/>
  <c r="L5" i="45"/>
  <c r="L22" i="45" s="1"/>
  <c r="K5" i="45"/>
  <c r="K22" i="45" s="1"/>
  <c r="J5" i="45"/>
  <c r="I5" i="45"/>
  <c r="H5" i="45"/>
  <c r="G5" i="45"/>
  <c r="F5" i="45"/>
  <c r="E5" i="45"/>
  <c r="D5" i="45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M14" i="44"/>
  <c r="L14" i="44"/>
  <c r="L20" i="44" s="1"/>
  <c r="K14" i="44"/>
  <c r="J14" i="44"/>
  <c r="I14" i="44"/>
  <c r="H14" i="44"/>
  <c r="G14" i="44"/>
  <c r="F14" i="44"/>
  <c r="N14" i="44" s="1"/>
  <c r="O14" i="44" s="1"/>
  <c r="E14" i="44"/>
  <c r="D14" i="44"/>
  <c r="N13" i="44"/>
  <c r="O13" i="44" s="1"/>
  <c r="N12" i="44"/>
  <c r="O12" i="44" s="1"/>
  <c r="M11" i="44"/>
  <c r="L11" i="44"/>
  <c r="K11" i="44"/>
  <c r="J11" i="44"/>
  <c r="I11" i="44"/>
  <c r="I20" i="44" s="1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9" i="43"/>
  <c r="O19" i="43"/>
  <c r="M18" i="43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M11" i="43"/>
  <c r="M20" i="43" s="1"/>
  <c r="L11" i="43"/>
  <c r="K11" i="43"/>
  <c r="J11" i="43"/>
  <c r="I11" i="43"/>
  <c r="H11" i="43"/>
  <c r="G11" i="43"/>
  <c r="N11" i="43" s="1"/>
  <c r="O11" i="43" s="1"/>
  <c r="F11" i="43"/>
  <c r="E11" i="43"/>
  <c r="D11" i="43"/>
  <c r="N10" i="43"/>
  <c r="O10" i="43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F20" i="43" s="1"/>
  <c r="E5" i="43"/>
  <c r="E20" i="43" s="1"/>
  <c r="D5" i="43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1" i="42" s="1"/>
  <c r="O11" i="42" s="1"/>
  <c r="N10" i="42"/>
  <c r="O10" i="42" s="1"/>
  <c r="N9" i="42"/>
  <c r="O9" i="42"/>
  <c r="N8" i="42"/>
  <c r="O8" i="42"/>
  <c r="N7" i="42"/>
  <c r="O7" i="42"/>
  <c r="N6" i="42"/>
  <c r="O6" i="42" s="1"/>
  <c r="M5" i="42"/>
  <c r="L5" i="42"/>
  <c r="K5" i="42"/>
  <c r="J5" i="42"/>
  <c r="I5" i="42"/>
  <c r="I20" i="42" s="1"/>
  <c r="H5" i="42"/>
  <c r="G5" i="42"/>
  <c r="F5" i="42"/>
  <c r="E5" i="42"/>
  <c r="E20" i="42" s="1"/>
  <c r="D5" i="42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N17" i="41" s="1"/>
  <c r="O17" i="41" s="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L21" i="41" s="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/>
  <c r="N6" i="41"/>
  <c r="O6" i="41" s="1"/>
  <c r="M5" i="41"/>
  <c r="M21" i="41" s="1"/>
  <c r="L5" i="41"/>
  <c r="K5" i="41"/>
  <c r="J5" i="41"/>
  <c r="I5" i="41"/>
  <c r="H5" i="41"/>
  <c r="G5" i="41"/>
  <c r="F5" i="41"/>
  <c r="E5" i="41"/>
  <c r="D5" i="41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M14" i="40"/>
  <c r="L14" i="40"/>
  <c r="K14" i="40"/>
  <c r="K20" i="40" s="1"/>
  <c r="J14" i="40"/>
  <c r="I14" i="40"/>
  <c r="H14" i="40"/>
  <c r="G14" i="40"/>
  <c r="F14" i="40"/>
  <c r="E14" i="40"/>
  <c r="D14" i="40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D20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M11" i="39"/>
  <c r="L11" i="39"/>
  <c r="L21" i="39" s="1"/>
  <c r="K11" i="39"/>
  <c r="J11" i="39"/>
  <c r="J21" i="39" s="1"/>
  <c r="I11" i="39"/>
  <c r="H11" i="39"/>
  <c r="G11" i="39"/>
  <c r="F11" i="39"/>
  <c r="E11" i="39"/>
  <c r="D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F21" i="39" s="1"/>
  <c r="E5" i="39"/>
  <c r="D5" i="39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/>
  <c r="M13" i="38"/>
  <c r="L13" i="38"/>
  <c r="K13" i="38"/>
  <c r="K17" i="38" s="1"/>
  <c r="J13" i="38"/>
  <c r="I13" i="38"/>
  <c r="H13" i="38"/>
  <c r="G13" i="38"/>
  <c r="F13" i="38"/>
  <c r="E13" i="38"/>
  <c r="N13" i="38" s="1"/>
  <c r="O13" i="38" s="1"/>
  <c r="D13" i="38"/>
  <c r="N12" i="38"/>
  <c r="O12" i="38"/>
  <c r="N11" i="38"/>
  <c r="O11" i="38" s="1"/>
  <c r="M10" i="38"/>
  <c r="L10" i="38"/>
  <c r="K10" i="38"/>
  <c r="J10" i="38"/>
  <c r="J17" i="38" s="1"/>
  <c r="I10" i="38"/>
  <c r="H10" i="38"/>
  <c r="H17" i="38" s="1"/>
  <c r="G10" i="38"/>
  <c r="F10" i="38"/>
  <c r="E10" i="38"/>
  <c r="N10" i="38" s="1"/>
  <c r="O10" i="38" s="1"/>
  <c r="D10" i="38"/>
  <c r="N9" i="38"/>
  <c r="O9" i="38" s="1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D17" i="38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M11" i="37"/>
  <c r="L11" i="37"/>
  <c r="K11" i="37"/>
  <c r="K21" i="37" s="1"/>
  <c r="J11" i="37"/>
  <c r="J21" i="37" s="1"/>
  <c r="I11" i="37"/>
  <c r="H11" i="37"/>
  <c r="G11" i="37"/>
  <c r="F11" i="37"/>
  <c r="E11" i="37"/>
  <c r="D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I21" i="37" s="1"/>
  <c r="H5" i="37"/>
  <c r="H21" i="37" s="1"/>
  <c r="G5" i="37"/>
  <c r="G21" i="37" s="1"/>
  <c r="F5" i="37"/>
  <c r="E5" i="37"/>
  <c r="D5" i="37"/>
  <c r="N19" i="36"/>
  <c r="O19" i="36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E20" i="36" s="1"/>
  <c r="D11" i="36"/>
  <c r="N10" i="36"/>
  <c r="O10" i="36"/>
  <c r="N9" i="36"/>
  <c r="O9" i="36" s="1"/>
  <c r="N8" i="36"/>
  <c r="O8" i="36" s="1"/>
  <c r="N7" i="36"/>
  <c r="O7" i="36" s="1"/>
  <c r="N6" i="36"/>
  <c r="O6" i="36"/>
  <c r="M5" i="36"/>
  <c r="M20" i="36"/>
  <c r="L5" i="36"/>
  <c r="K5" i="36"/>
  <c r="J5" i="36"/>
  <c r="I5" i="36"/>
  <c r="H5" i="36"/>
  <c r="G5" i="36"/>
  <c r="F5" i="36"/>
  <c r="E5" i="36"/>
  <c r="D5" i="36"/>
  <c r="D20" i="36" s="1"/>
  <c r="N16" i="35"/>
  <c r="O16" i="35" s="1"/>
  <c r="M15" i="35"/>
  <c r="L15" i="35"/>
  <c r="K15" i="35"/>
  <c r="J15" i="35"/>
  <c r="I15" i="35"/>
  <c r="H15" i="35"/>
  <c r="G15" i="35"/>
  <c r="F15" i="35"/>
  <c r="N15" i="35" s="1"/>
  <c r="O15" i="35" s="1"/>
  <c r="E15" i="35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J17" i="35" s="1"/>
  <c r="I10" i="35"/>
  <c r="H10" i="35"/>
  <c r="G10" i="35"/>
  <c r="F10" i="35"/>
  <c r="E10" i="35"/>
  <c r="D10" i="35"/>
  <c r="N10" i="35" s="1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H5" i="35"/>
  <c r="H17" i="35" s="1"/>
  <c r="G5" i="35"/>
  <c r="G17" i="35" s="1"/>
  <c r="F5" i="35"/>
  <c r="E5" i="35"/>
  <c r="D5" i="35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M10" i="34"/>
  <c r="M17" i="34" s="1"/>
  <c r="L10" i="34"/>
  <c r="K10" i="34"/>
  <c r="J10" i="34"/>
  <c r="I10" i="34"/>
  <c r="H10" i="34"/>
  <c r="G10" i="34"/>
  <c r="F10" i="34"/>
  <c r="E10" i="34"/>
  <c r="E17" i="34" s="1"/>
  <c r="D10" i="34"/>
  <c r="D17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J13" i="33"/>
  <c r="K13" i="33"/>
  <c r="L13" i="33"/>
  <c r="M13" i="33"/>
  <c r="E10" i="33"/>
  <c r="F10" i="33"/>
  <c r="G10" i="33"/>
  <c r="H10" i="33"/>
  <c r="N10" i="33" s="1"/>
  <c r="O10" i="33" s="1"/>
  <c r="I10" i="33"/>
  <c r="J10" i="33"/>
  <c r="J17" i="33" s="1"/>
  <c r="K10" i="33"/>
  <c r="K17" i="33" s="1"/>
  <c r="L10" i="33"/>
  <c r="M10" i="33"/>
  <c r="E5" i="33"/>
  <c r="F5" i="33"/>
  <c r="G5" i="33"/>
  <c r="H5" i="33"/>
  <c r="I5" i="33"/>
  <c r="J5" i="33"/>
  <c r="K5" i="33"/>
  <c r="L5" i="33"/>
  <c r="M5" i="33"/>
  <c r="M17" i="33" s="1"/>
  <c r="D15" i="33"/>
  <c r="D13" i="33"/>
  <c r="D10" i="33"/>
  <c r="D5" i="33"/>
  <c r="D17" i="33" s="1"/>
  <c r="N5" i="33"/>
  <c r="O5" i="33" s="1"/>
  <c r="N16" i="33"/>
  <c r="O16" i="33"/>
  <c r="N12" i="33"/>
  <c r="O12" i="33" s="1"/>
  <c r="N7" i="33"/>
  <c r="O7" i="33"/>
  <c r="N8" i="33"/>
  <c r="O8" i="33"/>
  <c r="N9" i="33"/>
  <c r="O9" i="33" s="1"/>
  <c r="N6" i="33"/>
  <c r="O6" i="33" s="1"/>
  <c r="N14" i="33"/>
  <c r="O14" i="33"/>
  <c r="N11" i="33"/>
  <c r="O11" i="33" s="1"/>
  <c r="E17" i="35"/>
  <c r="D17" i="35"/>
  <c r="E21" i="37"/>
  <c r="N18" i="42"/>
  <c r="O18" i="42" s="1"/>
  <c r="N5" i="46"/>
  <c r="O5" i="46" s="1"/>
  <c r="N5" i="39" l="1"/>
  <c r="O5" i="39" s="1"/>
  <c r="I17" i="35"/>
  <c r="E17" i="38"/>
  <c r="N17" i="39"/>
  <c r="O17" i="39" s="1"/>
  <c r="L20" i="42"/>
  <c r="H20" i="43"/>
  <c r="N16" i="45"/>
  <c r="O16" i="45" s="1"/>
  <c r="N16" i="42"/>
  <c r="O16" i="42" s="1"/>
  <c r="N18" i="44"/>
  <c r="O18" i="44" s="1"/>
  <c r="N20" i="45"/>
  <c r="O20" i="45" s="1"/>
  <c r="M20" i="47"/>
  <c r="N5" i="38"/>
  <c r="O5" i="38" s="1"/>
  <c r="L17" i="35"/>
  <c r="L21" i="37"/>
  <c r="N15" i="38"/>
  <c r="O15" i="38" s="1"/>
  <c r="F20" i="40"/>
  <c r="N20" i="40" s="1"/>
  <c r="O20" i="40" s="1"/>
  <c r="K20" i="43"/>
  <c r="N20" i="47"/>
  <c r="N13" i="33"/>
  <c r="O13" i="33" s="1"/>
  <c r="M17" i="35"/>
  <c r="M21" i="37"/>
  <c r="I17" i="38"/>
  <c r="G20" i="40"/>
  <c r="N14" i="41"/>
  <c r="O14" i="41" s="1"/>
  <c r="L20" i="43"/>
  <c r="N5" i="34"/>
  <c r="O5" i="34" s="1"/>
  <c r="N15" i="34"/>
  <c r="O15" i="34" s="1"/>
  <c r="N13" i="35"/>
  <c r="O13" i="35" s="1"/>
  <c r="N14" i="37"/>
  <c r="O14" i="37" s="1"/>
  <c r="M21" i="39"/>
  <c r="H20" i="40"/>
  <c r="N19" i="41"/>
  <c r="O19" i="41" s="1"/>
  <c r="D20" i="46"/>
  <c r="N11" i="36"/>
  <c r="O11" i="36" s="1"/>
  <c r="G17" i="38"/>
  <c r="N17" i="38" s="1"/>
  <c r="O17" i="38" s="1"/>
  <c r="I20" i="40"/>
  <c r="N16" i="40"/>
  <c r="O16" i="40" s="1"/>
  <c r="D20" i="44"/>
  <c r="E20" i="46"/>
  <c r="N15" i="33"/>
  <c r="O15" i="33" s="1"/>
  <c r="K20" i="42"/>
  <c r="F17" i="38"/>
  <c r="L20" i="47"/>
  <c r="G20" i="46"/>
  <c r="N16" i="36"/>
  <c r="O16" i="36" s="1"/>
  <c r="N14" i="39"/>
  <c r="O14" i="39" s="1"/>
  <c r="N19" i="39"/>
  <c r="O19" i="39" s="1"/>
  <c r="L20" i="40"/>
  <c r="E21" i="41"/>
  <c r="N14" i="43"/>
  <c r="O14" i="43" s="1"/>
  <c r="N5" i="44"/>
  <c r="O5" i="44" s="1"/>
  <c r="I17" i="34"/>
  <c r="H20" i="36"/>
  <c r="L20" i="36"/>
  <c r="M20" i="40"/>
  <c r="N18" i="40"/>
  <c r="O18" i="40" s="1"/>
  <c r="M22" i="45"/>
  <c r="K20" i="47"/>
  <c r="L17" i="33"/>
  <c r="D21" i="41"/>
  <c r="F20" i="44"/>
  <c r="N16" i="46"/>
  <c r="O16" i="46" s="1"/>
  <c r="H17" i="34"/>
  <c r="N14" i="45"/>
  <c r="O14" i="45" s="1"/>
  <c r="H20" i="46"/>
  <c r="N5" i="36"/>
  <c r="O5" i="36" s="1"/>
  <c r="E21" i="39"/>
  <c r="F21" i="41"/>
  <c r="H20" i="44"/>
  <c r="N11" i="44"/>
  <c r="O11" i="44" s="1"/>
  <c r="D22" i="45"/>
  <c r="N22" i="45" s="1"/>
  <c r="O22" i="45" s="1"/>
  <c r="I20" i="46"/>
  <c r="J17" i="34"/>
  <c r="K17" i="35"/>
  <c r="G20" i="36"/>
  <c r="N11" i="37"/>
  <c r="O11" i="37" s="1"/>
  <c r="L17" i="38"/>
  <c r="G21" i="41"/>
  <c r="N14" i="42"/>
  <c r="O14" i="42" s="1"/>
  <c r="N16" i="44"/>
  <c r="O16" i="44" s="1"/>
  <c r="J20" i="46"/>
  <c r="O18" i="47"/>
  <c r="P18" i="47" s="1"/>
  <c r="N11" i="40"/>
  <c r="O11" i="40" s="1"/>
  <c r="N16" i="43"/>
  <c r="O16" i="43" s="1"/>
  <c r="E20" i="40"/>
  <c r="F17" i="34"/>
  <c r="N13" i="34"/>
  <c r="O13" i="34" s="1"/>
  <c r="K20" i="44"/>
  <c r="G22" i="45"/>
  <c r="L20" i="46"/>
  <c r="G20" i="43"/>
  <c r="J20" i="47"/>
  <c r="M20" i="42"/>
  <c r="I20" i="43"/>
  <c r="N20" i="43" s="1"/>
  <c r="O20" i="43" s="1"/>
  <c r="J20" i="43"/>
  <c r="J20" i="40"/>
  <c r="J20" i="44"/>
  <c r="K20" i="46"/>
  <c r="H17" i="33"/>
  <c r="L17" i="34"/>
  <c r="N5" i="41"/>
  <c r="O5" i="41" s="1"/>
  <c r="N5" i="43"/>
  <c r="O5" i="43" s="1"/>
  <c r="G17" i="33"/>
  <c r="N5" i="35"/>
  <c r="O5" i="35" s="1"/>
  <c r="J20" i="36"/>
  <c r="N5" i="37"/>
  <c r="O5" i="37" s="1"/>
  <c r="D21" i="39"/>
  <c r="N11" i="39"/>
  <c r="O11" i="39" s="1"/>
  <c r="N14" i="40"/>
  <c r="O14" i="40" s="1"/>
  <c r="J21" i="41"/>
  <c r="N11" i="41"/>
  <c r="O11" i="41" s="1"/>
  <c r="F20" i="42"/>
  <c r="N20" i="42" s="1"/>
  <c r="O20" i="42" s="1"/>
  <c r="H22" i="45"/>
  <c r="J22" i="45"/>
  <c r="E20" i="47"/>
  <c r="O20" i="47" s="1"/>
  <c r="P20" i="47" s="1"/>
  <c r="I21" i="39"/>
  <c r="N18" i="46"/>
  <c r="O18" i="46" s="1"/>
  <c r="E20" i="44"/>
  <c r="G17" i="34"/>
  <c r="N17" i="34" s="1"/>
  <c r="O17" i="34" s="1"/>
  <c r="M17" i="38"/>
  <c r="I17" i="33"/>
  <c r="K17" i="34"/>
  <c r="K21" i="39"/>
  <c r="H21" i="41"/>
  <c r="D20" i="42"/>
  <c r="F22" i="45"/>
  <c r="I20" i="36"/>
  <c r="F17" i="33"/>
  <c r="K20" i="36"/>
  <c r="N17" i="37"/>
  <c r="O17" i="37" s="1"/>
  <c r="K21" i="41"/>
  <c r="G20" i="42"/>
  <c r="M20" i="44"/>
  <c r="I22" i="45"/>
  <c r="E17" i="33"/>
  <c r="N17" i="33" s="1"/>
  <c r="O17" i="33" s="1"/>
  <c r="F17" i="35"/>
  <c r="F21" i="37"/>
  <c r="H20" i="42"/>
  <c r="J20" i="42"/>
  <c r="D20" i="43"/>
  <c r="N14" i="46"/>
  <c r="O14" i="46" s="1"/>
  <c r="G20" i="47"/>
  <c r="O20" i="48"/>
  <c r="P20" i="48" s="1"/>
  <c r="I21" i="41"/>
  <c r="N10" i="34"/>
  <c r="O10" i="34" s="1"/>
  <c r="F20" i="36"/>
  <c r="N20" i="36" s="1"/>
  <c r="O20" i="36" s="1"/>
  <c r="D21" i="37"/>
  <c r="G21" i="39"/>
  <c r="H21" i="39"/>
  <c r="G20" i="44"/>
  <c r="O5" i="47"/>
  <c r="P5" i="47" s="1"/>
  <c r="N5" i="45"/>
  <c r="O5" i="45" s="1"/>
  <c r="N5" i="42"/>
  <c r="O5" i="42" s="1"/>
  <c r="N5" i="40"/>
  <c r="O5" i="40" s="1"/>
  <c r="O16" i="47"/>
  <c r="P16" i="47" s="1"/>
  <c r="N21" i="39" l="1"/>
  <c r="O21" i="39" s="1"/>
  <c r="N21" i="37"/>
  <c r="O21" i="37" s="1"/>
  <c r="N17" i="35"/>
  <c r="O17" i="35" s="1"/>
  <c r="N20" i="46"/>
  <c r="O20" i="46" s="1"/>
  <c r="N20" i="44"/>
  <c r="O20" i="44" s="1"/>
  <c r="N21" i="41"/>
  <c r="O21" i="41" s="1"/>
</calcChain>
</file>

<file path=xl/sharedStrings.xml><?xml version="1.0" encoding="utf-8"?>
<sst xmlns="http://schemas.openxmlformats.org/spreadsheetml/2006/main" count="610" uniqueCount="82">
  <si>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</si>
  <si>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</si>
  <si>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</si>
  <si>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</si>
  <si>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</si>
  <si>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</si>
  <si>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</si>
  <si>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</si>
  <si>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</si>
  <si>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</si>
  <si>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</si>
  <si>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</si>
  <si>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</si>
  <si>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</si>
  <si>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</si>
  <si>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</si>
  <si>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</si>
  <si>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</si>
  <si>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</si>
  <si>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</si>
  <si>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</si>
  <si>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</si>
  <si>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</si>
  <si>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</si>
  <si>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</si>
  <si>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</si>
  <si>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</si>
  <si>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</si>
  <si>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Transportation</t>
  </si>
  <si>
    <t>Road and Street Facilities</t>
  </si>
  <si>
    <t>2009 Municipal Population:</t>
  </si>
  <si>
    <t>Belle Isle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</si>
  <si>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</si>
  <si>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</si>
  <si>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</si>
  <si>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</si>
  <si>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</si>
  <si>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</si>
  <si>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Debt Service Payments</t>
  </si>
  <si>
    <t>Culture / Recreation</t>
  </si>
  <si>
    <t>Charter Schools</t>
  </si>
  <si>
    <t>2012 Municipal Population:</t>
  </si>
  <si>
    <t>Local Fiscal Year Ended September 30, 2013</t>
  </si>
  <si>
    <t>Other Physical Environment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</si>
  <si>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</si>
  <si>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</si>
  <si>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</si>
  <si>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</si>
  <si>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</si>
  <si>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</si>
  <si>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</si>
  <si>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2014 Municipal Population:</t>
  </si>
  <si>
    <t>Local Fiscal Year Ended September 30, 2015</t>
  </si>
  <si>
    <t>2015 Municipal Population:</t>
  </si>
  <si>
    <t>Local Fiscal Year Ended September 30, 2007</t>
  </si>
  <si>
    <t>Legal Counsel</t>
  </si>
  <si>
    <t>Flood Control / Stormwater Management</t>
  </si>
  <si>
    <t>Parks and Recreation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</si>
  <si>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</si>
  <si>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</si>
  <si>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</si>
  <si>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</si>
  <si>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</si>
  <si>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</si>
  <si>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</si>
  <si>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</si>
  <si>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Uses</t>
  </si>
  <si>
    <t>Interfund Transfers Out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</si>
  <si>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</si>
  <si>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</si>
  <si>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</si>
  <si>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</si>
  <si>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</si>
  <si>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</si>
  <si>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</si>
  <si>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</si>
  <si>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</si>
  <si>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</si>
  <si>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</si>
  <si>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Other Uses and Non-Operating</t>
  </si>
  <si>
    <t>Lease Acquisitions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</si>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</sst>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EEDC1-89CB-4E67-B5F6-E8B834E06399}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72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73</v>
      </c>
      <c r="N4" s="95" t="s">
        <v>5</v>
      </c>
      <c r="O4" s="95" t="s">
        <v>74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SUM(D6:D10)</f>
        <v>3548418</v>
      </c>
      <c r="E5" s="100">
        <f>SUM(E6:E10)</f>
        <v>0</v>
      </c>
      <c r="F5" s="100">
        <f>SUM(F6:F10)</f>
        <v>0</v>
      </c>
      <c r="G5" s="100">
        <f>SUM(G6:G10)</f>
        <v>19810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0</v>
      </c>
      <c r="L5" s="100">
        <f>SUM(L6:L10)</f>
        <v>0</v>
      </c>
      <c r="M5" s="100">
        <f>SUM(M6:M10)</f>
        <v>0</v>
      </c>
      <c r="N5" s="100">
        <f>SUM(N6:N10)</f>
        <v>0</v>
      </c>
      <c r="O5" s="101">
        <f>SUM(D5:N5)</f>
        <v>3568228</v>
      </c>
      <c r="P5" s="102">
        <f>(O5/P$24)</f>
        <v>492.91725376433209</v>
      </c>
      <c r="Q5" s="103"/>
    </row>
    <row r="6" spans="1:134">
      <c r="A6" s="105"/>
      <c r="B6" s="106">
        <v>511</v>
      </c>
      <c r="C6" s="107" t="s">
        <v>19</v>
      </c>
      <c r="D6" s="108">
        <v>15582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15582</v>
      </c>
      <c r="P6" s="109">
        <f>(O6/P$24)</f>
        <v>2.1525072523829256</v>
      </c>
      <c r="Q6" s="110"/>
    </row>
    <row r="7" spans="1:134">
      <c r="A7" s="105"/>
      <c r="B7" s="106">
        <v>512</v>
      </c>
      <c r="C7" s="107" t="s">
        <v>20</v>
      </c>
      <c r="D7" s="108">
        <v>2669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2669</v>
      </c>
      <c r="P7" s="109">
        <f>(O7/P$24)</f>
        <v>0.36869733388589582</v>
      </c>
      <c r="Q7" s="110"/>
    </row>
    <row r="8" spans="1:134">
      <c r="A8" s="105"/>
      <c r="B8" s="106">
        <v>513</v>
      </c>
      <c r="C8" s="107" t="s">
        <v>21</v>
      </c>
      <c r="D8" s="108">
        <v>648958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648958</v>
      </c>
      <c r="P8" s="109">
        <f>(O8/P$24)</f>
        <v>89.647465119491642</v>
      </c>
      <c r="Q8" s="110"/>
    </row>
    <row r="9" spans="1:134">
      <c r="A9" s="105"/>
      <c r="B9" s="106">
        <v>517</v>
      </c>
      <c r="C9" s="107" t="s">
        <v>38</v>
      </c>
      <c r="D9" s="108">
        <v>590878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590878</v>
      </c>
      <c r="P9" s="109">
        <f>(O9/P$24)</f>
        <v>81.624257494129026</v>
      </c>
      <c r="Q9" s="110"/>
    </row>
    <row r="10" spans="1:134">
      <c r="A10" s="105"/>
      <c r="B10" s="106">
        <v>519</v>
      </c>
      <c r="C10" s="107" t="s">
        <v>22</v>
      </c>
      <c r="D10" s="108">
        <v>2290331</v>
      </c>
      <c r="E10" s="108">
        <v>0</v>
      </c>
      <c r="F10" s="108">
        <v>0</v>
      </c>
      <c r="G10" s="108">
        <v>19810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2310141</v>
      </c>
      <c r="P10" s="109">
        <f>(O10/P$24)</f>
        <v>319.12432656444258</v>
      </c>
      <c r="Q10" s="110"/>
    </row>
    <row r="11" spans="1:134" ht="15.75">
      <c r="A11" s="111" t="s">
        <v>23</v>
      </c>
      <c r="B11" s="112"/>
      <c r="C11" s="113"/>
      <c r="D11" s="114">
        <f>SUM(D12:D13)</f>
        <v>5400284</v>
      </c>
      <c r="E11" s="114">
        <f>SUM(E12:E13)</f>
        <v>5968</v>
      </c>
      <c r="F11" s="114">
        <f>SUM(F12:F13)</f>
        <v>0</v>
      </c>
      <c r="G11" s="114">
        <f>SUM(G12:G13)</f>
        <v>0</v>
      </c>
      <c r="H11" s="114">
        <f>SUM(H12:H13)</f>
        <v>0</v>
      </c>
      <c r="I11" s="114">
        <f>SUM(I12:I13)</f>
        <v>0</v>
      </c>
      <c r="J11" s="114">
        <f>SUM(J12:J13)</f>
        <v>0</v>
      </c>
      <c r="K11" s="114">
        <f>SUM(K12:K13)</f>
        <v>0</v>
      </c>
      <c r="L11" s="114">
        <f>SUM(L12:L13)</f>
        <v>0</v>
      </c>
      <c r="M11" s="114">
        <f>SUM(M12:M13)</f>
        <v>0</v>
      </c>
      <c r="N11" s="114">
        <f>SUM(N12:N13)</f>
        <v>0</v>
      </c>
      <c r="O11" s="115">
        <f>SUM(D11:N11)</f>
        <v>5406252</v>
      </c>
      <c r="P11" s="116">
        <f>(O11/P$24)</f>
        <v>746.82304185661008</v>
      </c>
      <c r="Q11" s="117"/>
    </row>
    <row r="12" spans="1:134">
      <c r="A12" s="105"/>
      <c r="B12" s="106">
        <v>521</v>
      </c>
      <c r="C12" s="107" t="s">
        <v>24</v>
      </c>
      <c r="D12" s="108">
        <v>3489177</v>
      </c>
      <c r="E12" s="108">
        <v>5968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3495145</v>
      </c>
      <c r="P12" s="109">
        <f>(O12/P$24)</f>
        <v>482.82152230971127</v>
      </c>
      <c r="Q12" s="110"/>
    </row>
    <row r="13" spans="1:134">
      <c r="A13" s="105"/>
      <c r="B13" s="106">
        <v>522</v>
      </c>
      <c r="C13" s="107" t="s">
        <v>25</v>
      </c>
      <c r="D13" s="108">
        <v>1911107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" si="1">SUM(D13:N13)</f>
        <v>1911107</v>
      </c>
      <c r="P13" s="109">
        <f>(O13/P$24)</f>
        <v>264.00151954689875</v>
      </c>
      <c r="Q13" s="110"/>
    </row>
    <row r="14" spans="1:134" ht="15.75">
      <c r="A14" s="111" t="s">
        <v>26</v>
      </c>
      <c r="B14" s="112"/>
      <c r="C14" s="113"/>
      <c r="D14" s="114">
        <f>SUM(D15:D15)</f>
        <v>760586</v>
      </c>
      <c r="E14" s="114">
        <f>SUM(E15:E15)</f>
        <v>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5">
        <f>SUM(D14:N14)</f>
        <v>760586</v>
      </c>
      <c r="P14" s="116">
        <f>(O14/P$24)</f>
        <v>105.0678270479348</v>
      </c>
      <c r="Q14" s="117"/>
    </row>
    <row r="15" spans="1:134">
      <c r="A15" s="105"/>
      <c r="B15" s="106">
        <v>534</v>
      </c>
      <c r="C15" s="107" t="s">
        <v>27</v>
      </c>
      <c r="D15" s="108">
        <v>760586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19" si="2">SUM(D15:N15)</f>
        <v>760586</v>
      </c>
      <c r="P15" s="109">
        <f>(O15/P$24)</f>
        <v>105.0678270479348</v>
      </c>
      <c r="Q15" s="110"/>
    </row>
    <row r="16" spans="1:134" ht="15.75">
      <c r="A16" s="111" t="s">
        <v>28</v>
      </c>
      <c r="B16" s="112"/>
      <c r="C16" s="113"/>
      <c r="D16" s="114">
        <f>SUM(D17:D17)</f>
        <v>1142580</v>
      </c>
      <c r="E16" s="114">
        <f>SUM(E17:E17)</f>
        <v>755926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 t="shared" si="2"/>
        <v>1898506</v>
      </c>
      <c r="P16" s="116">
        <f>(O16/P$24)</f>
        <v>262.26080950407516</v>
      </c>
      <c r="Q16" s="117"/>
    </row>
    <row r="17" spans="1:120">
      <c r="A17" s="105"/>
      <c r="B17" s="106">
        <v>541</v>
      </c>
      <c r="C17" s="107" t="s">
        <v>29</v>
      </c>
      <c r="D17" s="108">
        <v>1142580</v>
      </c>
      <c r="E17" s="108">
        <v>755926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1898506</v>
      </c>
      <c r="P17" s="109">
        <f>(O17/P$24)</f>
        <v>262.26080950407516</v>
      </c>
      <c r="Q17" s="110"/>
    </row>
    <row r="18" spans="1:120" ht="15.75">
      <c r="A18" s="111" t="s">
        <v>39</v>
      </c>
      <c r="B18" s="112"/>
      <c r="C18" s="113"/>
      <c r="D18" s="114">
        <f>SUM(D19:D19)</f>
        <v>0</v>
      </c>
      <c r="E18" s="114">
        <f>SUM(E19:E19)</f>
        <v>0</v>
      </c>
      <c r="F18" s="114">
        <f>SUM(F19:F19)</f>
        <v>104058</v>
      </c>
      <c r="G18" s="114">
        <f>SUM(G19:G19)</f>
        <v>0</v>
      </c>
      <c r="H18" s="114">
        <f>SUM(H19:H19)</f>
        <v>0</v>
      </c>
      <c r="I18" s="114">
        <f>SUM(I19:I19)</f>
        <v>0</v>
      </c>
      <c r="J18" s="114">
        <f>SUM(J19:J19)</f>
        <v>0</v>
      </c>
      <c r="K18" s="114">
        <f>SUM(K19:K19)</f>
        <v>0</v>
      </c>
      <c r="L18" s="114">
        <f>SUM(L19:L19)</f>
        <v>0</v>
      </c>
      <c r="M18" s="114">
        <f>SUM(M19:M19)</f>
        <v>0</v>
      </c>
      <c r="N18" s="114">
        <f>SUM(N19:N19)</f>
        <v>0</v>
      </c>
      <c r="O18" s="114">
        <f>SUM(D18:N18)</f>
        <v>104058</v>
      </c>
      <c r="P18" s="116">
        <f>(O18/P$24)</f>
        <v>14.374637380853709</v>
      </c>
      <c r="Q18" s="110"/>
    </row>
    <row r="19" spans="1:120">
      <c r="A19" s="105"/>
      <c r="B19" s="106">
        <v>578</v>
      </c>
      <c r="C19" s="107" t="s">
        <v>40</v>
      </c>
      <c r="D19" s="108">
        <v>0</v>
      </c>
      <c r="E19" s="108">
        <v>0</v>
      </c>
      <c r="F19" s="108">
        <v>104058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104058</v>
      </c>
      <c r="P19" s="109">
        <f>(O19/P$24)</f>
        <v>14.374637380853709</v>
      </c>
      <c r="Q19" s="110"/>
    </row>
    <row r="20" spans="1:120" ht="15.75">
      <c r="A20" s="111" t="s">
        <v>79</v>
      </c>
      <c r="B20" s="112"/>
      <c r="C20" s="113"/>
      <c r="D20" s="114">
        <f>SUM(D21:D21)</f>
        <v>923808</v>
      </c>
      <c r="E20" s="114">
        <f>SUM(E21:E21)</f>
        <v>0</v>
      </c>
      <c r="F20" s="114">
        <f>SUM(F21:F21)</f>
        <v>0</v>
      </c>
      <c r="G20" s="114">
        <f>SUM(G21:G21)</f>
        <v>0</v>
      </c>
      <c r="H20" s="114">
        <f>SUM(H21:H21)</f>
        <v>0</v>
      </c>
      <c r="I20" s="114">
        <f>SUM(I21:I21)</f>
        <v>0</v>
      </c>
      <c r="J20" s="114">
        <f>SUM(J21:J21)</f>
        <v>0</v>
      </c>
      <c r="K20" s="114">
        <f>SUM(K21:K21)</f>
        <v>0</v>
      </c>
      <c r="L20" s="114">
        <f>SUM(L21:L21)</f>
        <v>0</v>
      </c>
      <c r="M20" s="114">
        <f>SUM(M21:M21)</f>
        <v>0</v>
      </c>
      <c r="N20" s="114">
        <f>SUM(N21:N21)</f>
        <v>0</v>
      </c>
      <c r="O20" s="114">
        <f>SUM(D20:N20)</f>
        <v>923808</v>
      </c>
      <c r="P20" s="116">
        <f>(O20/P$24)</f>
        <v>127.61541649399088</v>
      </c>
      <c r="Q20" s="110"/>
    </row>
    <row r="21" spans="1:120" ht="15.75" thickBot="1">
      <c r="A21" s="105"/>
      <c r="B21" s="106">
        <v>584</v>
      </c>
      <c r="C21" s="107" t="s">
        <v>80</v>
      </c>
      <c r="D21" s="108">
        <v>923808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ref="O21" si="3">SUM(D21:N21)</f>
        <v>923808</v>
      </c>
      <c r="P21" s="109">
        <f>(O21/P$24)</f>
        <v>127.61541649399088</v>
      </c>
      <c r="Q21" s="110"/>
    </row>
    <row r="22" spans="1:120" ht="16.5" thickBot="1">
      <c r="A22" s="118" t="s">
        <v>10</v>
      </c>
      <c r="B22" s="119"/>
      <c r="C22" s="120"/>
      <c r="D22" s="121">
        <f>SUM(D5,D11,D14,D16,D18,D20)</f>
        <v>11775676</v>
      </c>
      <c r="E22" s="121">
        <f t="shared" ref="E22:N22" si="4">SUM(E5,E11,E14,E16,E18,E20)</f>
        <v>761894</v>
      </c>
      <c r="F22" s="121">
        <f t="shared" si="4"/>
        <v>104058</v>
      </c>
      <c r="G22" s="121">
        <f t="shared" si="4"/>
        <v>19810</v>
      </c>
      <c r="H22" s="121">
        <f t="shared" si="4"/>
        <v>0</v>
      </c>
      <c r="I22" s="121">
        <f t="shared" si="4"/>
        <v>0</v>
      </c>
      <c r="J22" s="121">
        <f t="shared" si="4"/>
        <v>0</v>
      </c>
      <c r="K22" s="121">
        <f t="shared" si="4"/>
        <v>0</v>
      </c>
      <c r="L22" s="121">
        <f t="shared" si="4"/>
        <v>0</v>
      </c>
      <c r="M22" s="121">
        <f t="shared" si="4"/>
        <v>0</v>
      </c>
      <c r="N22" s="121">
        <f t="shared" si="4"/>
        <v>0</v>
      </c>
      <c r="O22" s="121">
        <f>SUM(D22:N22)</f>
        <v>12661438</v>
      </c>
      <c r="P22" s="122">
        <f>(O22/P$24)</f>
        <v>1749.0589860477967</v>
      </c>
      <c r="Q22" s="103"/>
      <c r="R22" s="12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</row>
    <row r="23" spans="1:120">
      <c r="A23" s="124"/>
      <c r="B23" s="125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7"/>
    </row>
    <row r="24" spans="1:120">
      <c r="A24" s="128"/>
      <c r="B24" s="129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33" t="s">
        <v>81</v>
      </c>
      <c r="N24" s="133"/>
      <c r="O24" s="133"/>
      <c r="P24" s="131">
        <v>7239</v>
      </c>
    </row>
    <row r="25" spans="1:120">
      <c r="A25" s="13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37" t="s">
        <v>34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1263283</v>
      </c>
      <c r="E5" s="56">
        <f t="shared" si="0"/>
        <v>0</v>
      </c>
      <c r="F5" s="56">
        <f t="shared" si="0"/>
        <v>695400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1" si="1">SUM(D5:M5)</f>
        <v>1958683</v>
      </c>
      <c r="O5" s="58">
        <f t="shared" ref="O5:O21" si="2">(N5/O$23)</f>
        <v>304.99579570227343</v>
      </c>
      <c r="P5" s="59"/>
    </row>
    <row r="6" spans="1:133">
      <c r="A6" s="61"/>
      <c r="B6" s="62">
        <v>511</v>
      </c>
      <c r="C6" s="63" t="s">
        <v>19</v>
      </c>
      <c r="D6" s="64">
        <v>38941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38941</v>
      </c>
      <c r="O6" s="65">
        <f t="shared" si="2"/>
        <v>6.0636873248209282</v>
      </c>
      <c r="P6" s="66"/>
    </row>
    <row r="7" spans="1:133">
      <c r="A7" s="61"/>
      <c r="B7" s="62">
        <v>512</v>
      </c>
      <c r="C7" s="63" t="s">
        <v>20</v>
      </c>
      <c r="D7" s="64">
        <v>597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597</v>
      </c>
      <c r="O7" s="65">
        <f t="shared" si="2"/>
        <v>9.296169417626908E-2</v>
      </c>
      <c r="P7" s="66"/>
    </row>
    <row r="8" spans="1:133">
      <c r="A8" s="61"/>
      <c r="B8" s="62">
        <v>513</v>
      </c>
      <c r="C8" s="63" t="s">
        <v>21</v>
      </c>
      <c r="D8" s="64">
        <v>479538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479538</v>
      </c>
      <c r="O8" s="65">
        <f t="shared" si="2"/>
        <v>74.671130488944257</v>
      </c>
      <c r="P8" s="66"/>
    </row>
    <row r="9" spans="1:133">
      <c r="A9" s="61"/>
      <c r="B9" s="62">
        <v>517</v>
      </c>
      <c r="C9" s="63" t="s">
        <v>38</v>
      </c>
      <c r="D9" s="64">
        <v>275204</v>
      </c>
      <c r="E9" s="64">
        <v>0</v>
      </c>
      <c r="F9" s="64">
        <v>695400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970604</v>
      </c>
      <c r="O9" s="65">
        <f t="shared" si="2"/>
        <v>151.13734039240111</v>
      </c>
      <c r="P9" s="66"/>
    </row>
    <row r="10" spans="1:133">
      <c r="A10" s="61"/>
      <c r="B10" s="62">
        <v>519</v>
      </c>
      <c r="C10" s="63" t="s">
        <v>48</v>
      </c>
      <c r="D10" s="64">
        <v>469003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469003</v>
      </c>
      <c r="O10" s="65">
        <f t="shared" si="2"/>
        <v>73.030675801930869</v>
      </c>
      <c r="P10" s="66"/>
    </row>
    <row r="11" spans="1:133" ht="15.75">
      <c r="A11" s="67" t="s">
        <v>23</v>
      </c>
      <c r="B11" s="68"/>
      <c r="C11" s="69"/>
      <c r="D11" s="70">
        <f t="shared" ref="D11:M11" si="3">SUM(D12:D13)</f>
        <v>2547179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2547179</v>
      </c>
      <c r="O11" s="72">
        <f t="shared" si="2"/>
        <v>396.63329180940519</v>
      </c>
      <c r="P11" s="73"/>
    </row>
    <row r="12" spans="1:133">
      <c r="A12" s="61"/>
      <c r="B12" s="62">
        <v>521</v>
      </c>
      <c r="C12" s="63" t="s">
        <v>24</v>
      </c>
      <c r="D12" s="64">
        <v>1375755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1375755</v>
      </c>
      <c r="O12" s="65">
        <f t="shared" si="2"/>
        <v>214.22531921519777</v>
      </c>
      <c r="P12" s="66"/>
    </row>
    <row r="13" spans="1:133">
      <c r="A13" s="61"/>
      <c r="B13" s="62">
        <v>522</v>
      </c>
      <c r="C13" s="63" t="s">
        <v>25</v>
      </c>
      <c r="D13" s="64">
        <v>1171424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1171424</v>
      </c>
      <c r="O13" s="65">
        <f t="shared" si="2"/>
        <v>182.40797259420742</v>
      </c>
      <c r="P13" s="66"/>
    </row>
    <row r="14" spans="1:133" ht="15.75">
      <c r="A14" s="67" t="s">
        <v>26</v>
      </c>
      <c r="B14" s="68"/>
      <c r="C14" s="69"/>
      <c r="D14" s="70">
        <f t="shared" ref="D14:M14" si="4">SUM(D15:D16)</f>
        <v>452093</v>
      </c>
      <c r="E14" s="70">
        <f t="shared" si="4"/>
        <v>0</v>
      </c>
      <c r="F14" s="70">
        <f t="shared" si="4"/>
        <v>20735</v>
      </c>
      <c r="G14" s="70">
        <f t="shared" si="4"/>
        <v>0</v>
      </c>
      <c r="H14" s="70">
        <f t="shared" si="4"/>
        <v>0</v>
      </c>
      <c r="I14" s="70">
        <f t="shared" si="4"/>
        <v>0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472828</v>
      </c>
      <c r="O14" s="72">
        <f t="shared" si="2"/>
        <v>73.626284646527566</v>
      </c>
      <c r="P14" s="73"/>
    </row>
    <row r="15" spans="1:133">
      <c r="A15" s="61"/>
      <c r="B15" s="62">
        <v>534</v>
      </c>
      <c r="C15" s="63" t="s">
        <v>49</v>
      </c>
      <c r="D15" s="64">
        <v>452093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452093</v>
      </c>
      <c r="O15" s="65">
        <f t="shared" si="2"/>
        <v>70.3975397072563</v>
      </c>
      <c r="P15" s="66"/>
    </row>
    <row r="16" spans="1:133">
      <c r="A16" s="61"/>
      <c r="B16" s="62">
        <v>539</v>
      </c>
      <c r="C16" s="63" t="s">
        <v>43</v>
      </c>
      <c r="D16" s="64">
        <v>0</v>
      </c>
      <c r="E16" s="64">
        <v>0</v>
      </c>
      <c r="F16" s="64">
        <v>20735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20735</v>
      </c>
      <c r="O16" s="65">
        <f t="shared" si="2"/>
        <v>3.2287449392712553</v>
      </c>
      <c r="P16" s="66"/>
    </row>
    <row r="17" spans="1:119" ht="15.75">
      <c r="A17" s="67" t="s">
        <v>28</v>
      </c>
      <c r="B17" s="68"/>
      <c r="C17" s="69"/>
      <c r="D17" s="70">
        <f t="shared" ref="D17:M17" si="5">SUM(D18:D18)</f>
        <v>354727</v>
      </c>
      <c r="E17" s="70">
        <f t="shared" si="5"/>
        <v>34684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389411</v>
      </c>
      <c r="O17" s="72">
        <f t="shared" si="2"/>
        <v>60.637028962939894</v>
      </c>
      <c r="P17" s="73"/>
    </row>
    <row r="18" spans="1:119">
      <c r="A18" s="61"/>
      <c r="B18" s="62">
        <v>541</v>
      </c>
      <c r="C18" s="63" t="s">
        <v>50</v>
      </c>
      <c r="D18" s="64">
        <v>354727</v>
      </c>
      <c r="E18" s="64">
        <v>34684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389411</v>
      </c>
      <c r="O18" s="65">
        <f t="shared" si="2"/>
        <v>60.637028962939894</v>
      </c>
      <c r="P18" s="66"/>
    </row>
    <row r="19" spans="1:119" ht="15.75">
      <c r="A19" s="67" t="s">
        <v>39</v>
      </c>
      <c r="B19" s="68"/>
      <c r="C19" s="69"/>
      <c r="D19" s="70">
        <f t="shared" ref="D19:M19" si="6">SUM(D20:D20)</f>
        <v>0</v>
      </c>
      <c r="E19" s="70">
        <f t="shared" si="6"/>
        <v>8913168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8913168</v>
      </c>
      <c r="O19" s="72">
        <f t="shared" si="2"/>
        <v>1387.9115540330115</v>
      </c>
      <c r="P19" s="66"/>
    </row>
    <row r="20" spans="1:119" ht="15.75" thickBot="1">
      <c r="A20" s="61"/>
      <c r="B20" s="62">
        <v>578</v>
      </c>
      <c r="C20" s="63" t="s">
        <v>40</v>
      </c>
      <c r="D20" s="64">
        <v>0</v>
      </c>
      <c r="E20" s="64">
        <v>8913168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8913168</v>
      </c>
      <c r="O20" s="65">
        <f t="shared" si="2"/>
        <v>1387.9115540330115</v>
      </c>
      <c r="P20" s="66"/>
    </row>
    <row r="21" spans="1:119" ht="16.5" thickBot="1">
      <c r="A21" s="74" t="s">
        <v>10</v>
      </c>
      <c r="B21" s="75"/>
      <c r="C21" s="76"/>
      <c r="D21" s="77">
        <f>SUM(D5,D11,D14,D17,D19)</f>
        <v>4617282</v>
      </c>
      <c r="E21" s="77">
        <f t="shared" ref="E21:M21" si="7">SUM(E5,E11,E14,E17,E19)</f>
        <v>8947852</v>
      </c>
      <c r="F21" s="77">
        <f t="shared" si="7"/>
        <v>716135</v>
      </c>
      <c r="G21" s="77">
        <f t="shared" si="7"/>
        <v>0</v>
      </c>
      <c r="H21" s="77">
        <f t="shared" si="7"/>
        <v>0</v>
      </c>
      <c r="I21" s="77">
        <f t="shared" si="7"/>
        <v>0</v>
      </c>
      <c r="J21" s="77">
        <f t="shared" si="7"/>
        <v>0</v>
      </c>
      <c r="K21" s="77">
        <f t="shared" si="7"/>
        <v>0</v>
      </c>
      <c r="L21" s="77">
        <f t="shared" si="7"/>
        <v>0</v>
      </c>
      <c r="M21" s="77">
        <f t="shared" si="7"/>
        <v>0</v>
      </c>
      <c r="N21" s="77">
        <f t="shared" si="1"/>
        <v>14281269</v>
      </c>
      <c r="O21" s="78">
        <f t="shared" si="2"/>
        <v>2223.8039551541574</v>
      </c>
      <c r="P21" s="59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>
      <c r="A22" s="81"/>
      <c r="B22" s="82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19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171" t="s">
        <v>51</v>
      </c>
      <c r="M23" s="171"/>
      <c r="N23" s="171"/>
      <c r="O23" s="88">
        <v>6422</v>
      </c>
    </row>
    <row r="24" spans="1:119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4"/>
    </row>
    <row r="25" spans="1:119" ht="15.75" customHeight="1" thickBot="1">
      <c r="A25" s="175" t="s">
        <v>34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1216077</v>
      </c>
      <c r="E5" s="24">
        <f t="shared" si="0"/>
        <v>0</v>
      </c>
      <c r="F5" s="24">
        <f t="shared" si="0"/>
        <v>8913573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10129650</v>
      </c>
      <c r="O5" s="30">
        <f t="shared" ref="O5:O21" si="2">(N5/O$23)</f>
        <v>1581.7692067457838</v>
      </c>
      <c r="P5" s="6"/>
    </row>
    <row r="6" spans="1:133">
      <c r="A6" s="12"/>
      <c r="B6" s="42">
        <v>511</v>
      </c>
      <c r="C6" s="19" t="s">
        <v>19</v>
      </c>
      <c r="D6" s="43">
        <v>36369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36369</v>
      </c>
      <c r="O6" s="44">
        <f t="shared" si="2"/>
        <v>5.679106808244847</v>
      </c>
      <c r="P6" s="9"/>
    </row>
    <row r="7" spans="1:133">
      <c r="A7" s="12"/>
      <c r="B7" s="42">
        <v>512</v>
      </c>
      <c r="C7" s="19" t="s">
        <v>20</v>
      </c>
      <c r="D7" s="43">
        <v>6423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6423</v>
      </c>
      <c r="O7" s="44">
        <f t="shared" si="2"/>
        <v>1.0029668956901936</v>
      </c>
      <c r="P7" s="9"/>
    </row>
    <row r="8" spans="1:133">
      <c r="A8" s="12"/>
      <c r="B8" s="42">
        <v>513</v>
      </c>
      <c r="C8" s="19" t="s">
        <v>21</v>
      </c>
      <c r="D8" s="43">
        <v>374368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374368</v>
      </c>
      <c r="O8" s="44">
        <f t="shared" si="2"/>
        <v>58.458463460337292</v>
      </c>
      <c r="P8" s="9"/>
    </row>
    <row r="9" spans="1:133">
      <c r="A9" s="12"/>
      <c r="B9" s="42">
        <v>517</v>
      </c>
      <c r="C9" s="19" t="s">
        <v>38</v>
      </c>
      <c r="D9" s="43">
        <v>349606</v>
      </c>
      <c r="E9" s="43">
        <v>0</v>
      </c>
      <c r="F9" s="43">
        <v>967061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1316667</v>
      </c>
      <c r="O9" s="44">
        <f t="shared" si="2"/>
        <v>205.60071830106185</v>
      </c>
      <c r="P9" s="9"/>
    </row>
    <row r="10" spans="1:133">
      <c r="A10" s="12"/>
      <c r="B10" s="42">
        <v>519</v>
      </c>
      <c r="C10" s="19" t="s">
        <v>22</v>
      </c>
      <c r="D10" s="43">
        <v>449311</v>
      </c>
      <c r="E10" s="43">
        <v>0</v>
      </c>
      <c r="F10" s="43">
        <v>7946512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8395823</v>
      </c>
      <c r="O10" s="44">
        <f t="shared" si="2"/>
        <v>1311.0279512804498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2470228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2470228</v>
      </c>
      <c r="O11" s="41">
        <f t="shared" si="2"/>
        <v>385.7320424734541</v>
      </c>
      <c r="P11" s="10"/>
    </row>
    <row r="12" spans="1:133">
      <c r="A12" s="12"/>
      <c r="B12" s="42">
        <v>521</v>
      </c>
      <c r="C12" s="19" t="s">
        <v>24</v>
      </c>
      <c r="D12" s="43">
        <v>1342260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1342260</v>
      </c>
      <c r="O12" s="44">
        <f t="shared" si="2"/>
        <v>209.59712679575264</v>
      </c>
      <c r="P12" s="9"/>
    </row>
    <row r="13" spans="1:133">
      <c r="A13" s="12"/>
      <c r="B13" s="42">
        <v>522</v>
      </c>
      <c r="C13" s="19" t="s">
        <v>25</v>
      </c>
      <c r="D13" s="43">
        <v>1127968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1127968</v>
      </c>
      <c r="O13" s="44">
        <f t="shared" si="2"/>
        <v>176.13491567770143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SUM(D15:D16)</f>
        <v>494924</v>
      </c>
      <c r="E14" s="29">
        <f t="shared" si="4"/>
        <v>0</v>
      </c>
      <c r="F14" s="29">
        <f t="shared" si="4"/>
        <v>64200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559124</v>
      </c>
      <c r="O14" s="41">
        <f t="shared" si="2"/>
        <v>87.308557151780136</v>
      </c>
      <c r="P14" s="10"/>
    </row>
    <row r="15" spans="1:133">
      <c r="A15" s="12"/>
      <c r="B15" s="42">
        <v>534</v>
      </c>
      <c r="C15" s="19" t="s">
        <v>27</v>
      </c>
      <c r="D15" s="43">
        <v>494924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494924</v>
      </c>
      <c r="O15" s="44">
        <f t="shared" si="2"/>
        <v>77.283572767020615</v>
      </c>
      <c r="P15" s="9"/>
    </row>
    <row r="16" spans="1:133">
      <c r="A16" s="12"/>
      <c r="B16" s="42">
        <v>539</v>
      </c>
      <c r="C16" s="19" t="s">
        <v>43</v>
      </c>
      <c r="D16" s="43">
        <v>0</v>
      </c>
      <c r="E16" s="43">
        <v>0</v>
      </c>
      <c r="F16" s="43">
        <v>64200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64200</v>
      </c>
      <c r="O16" s="44">
        <f t="shared" si="2"/>
        <v>10.024984384759525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690794</v>
      </c>
      <c r="E17" s="29">
        <f t="shared" si="5"/>
        <v>4565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695359</v>
      </c>
      <c r="O17" s="41">
        <f t="shared" si="2"/>
        <v>108.5819800124922</v>
      </c>
      <c r="P17" s="10"/>
    </row>
    <row r="18" spans="1:119">
      <c r="A18" s="12"/>
      <c r="B18" s="42">
        <v>541</v>
      </c>
      <c r="C18" s="19" t="s">
        <v>29</v>
      </c>
      <c r="D18" s="43">
        <v>690794</v>
      </c>
      <c r="E18" s="43">
        <v>4565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695359</v>
      </c>
      <c r="O18" s="44">
        <f t="shared" si="2"/>
        <v>108.5819800124922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0</v>
      </c>
      <c r="E19" s="29">
        <f t="shared" si="6"/>
        <v>6852622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6852622</v>
      </c>
      <c r="O19" s="41">
        <f t="shared" si="2"/>
        <v>1070.0534041224234</v>
      </c>
      <c r="P19" s="9"/>
    </row>
    <row r="20" spans="1:119" ht="15.75" thickBot="1">
      <c r="A20" s="12"/>
      <c r="B20" s="42">
        <v>578</v>
      </c>
      <c r="C20" s="19" t="s">
        <v>40</v>
      </c>
      <c r="D20" s="43">
        <v>0</v>
      </c>
      <c r="E20" s="43">
        <v>6852622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6852622</v>
      </c>
      <c r="O20" s="44">
        <f t="shared" si="2"/>
        <v>1070.0534041224234</v>
      </c>
      <c r="P20" s="9"/>
    </row>
    <row r="21" spans="1:119" ht="16.5" thickBot="1">
      <c r="A21" s="13" t="s">
        <v>10</v>
      </c>
      <c r="B21" s="21"/>
      <c r="C21" s="20"/>
      <c r="D21" s="14">
        <f>SUM(D5,D11,D14,D17,D19)</f>
        <v>4872023</v>
      </c>
      <c r="E21" s="14">
        <f t="shared" ref="E21:M21" si="7">SUM(E5,E11,E14,E17,E19)</f>
        <v>6857187</v>
      </c>
      <c r="F21" s="14">
        <f t="shared" si="7"/>
        <v>8977773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20706983</v>
      </c>
      <c r="O21" s="35">
        <f t="shared" si="2"/>
        <v>3233.4451905059336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44</v>
      </c>
      <c r="M23" s="157"/>
      <c r="N23" s="157"/>
      <c r="O23" s="39">
        <v>6404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34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1231258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1231258</v>
      </c>
      <c r="O5" s="30">
        <f t="shared" ref="O5:O20" si="2">(N5/O$22)</f>
        <v>193.56359063040404</v>
      </c>
      <c r="P5" s="6"/>
    </row>
    <row r="6" spans="1:133">
      <c r="A6" s="12"/>
      <c r="B6" s="42">
        <v>511</v>
      </c>
      <c r="C6" s="19" t="s">
        <v>19</v>
      </c>
      <c r="D6" s="43">
        <v>28640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28640</v>
      </c>
      <c r="O6" s="44">
        <f t="shared" si="2"/>
        <v>4.5024367237855687</v>
      </c>
      <c r="P6" s="9"/>
    </row>
    <row r="7" spans="1:133">
      <c r="A7" s="12"/>
      <c r="B7" s="42">
        <v>512</v>
      </c>
      <c r="C7" s="19" t="s">
        <v>20</v>
      </c>
      <c r="D7" s="43">
        <v>7018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7018</v>
      </c>
      <c r="O7" s="44">
        <f t="shared" si="2"/>
        <v>1.1032856469108632</v>
      </c>
      <c r="P7" s="9"/>
    </row>
    <row r="8" spans="1:133">
      <c r="A8" s="12"/>
      <c r="B8" s="42">
        <v>513</v>
      </c>
      <c r="C8" s="19" t="s">
        <v>21</v>
      </c>
      <c r="D8" s="43">
        <v>364468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364468</v>
      </c>
      <c r="O8" s="44">
        <f t="shared" si="2"/>
        <v>57.297280301839336</v>
      </c>
      <c r="P8" s="9"/>
    </row>
    <row r="9" spans="1:133">
      <c r="A9" s="12"/>
      <c r="B9" s="42">
        <v>517</v>
      </c>
      <c r="C9" s="19" t="s">
        <v>38</v>
      </c>
      <c r="D9" s="43">
        <v>351541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351541</v>
      </c>
      <c r="O9" s="44">
        <f t="shared" si="2"/>
        <v>55.265052664675366</v>
      </c>
      <c r="P9" s="9"/>
    </row>
    <row r="10" spans="1:133">
      <c r="A10" s="12"/>
      <c r="B10" s="42">
        <v>519</v>
      </c>
      <c r="C10" s="19" t="s">
        <v>22</v>
      </c>
      <c r="D10" s="43">
        <v>479591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479591</v>
      </c>
      <c r="O10" s="44">
        <f t="shared" si="2"/>
        <v>75.395535293192893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2273447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2273447</v>
      </c>
      <c r="O11" s="41">
        <f t="shared" si="2"/>
        <v>357.40402452444584</v>
      </c>
      <c r="P11" s="10"/>
    </row>
    <row r="12" spans="1:133">
      <c r="A12" s="12"/>
      <c r="B12" s="42">
        <v>521</v>
      </c>
      <c r="C12" s="19" t="s">
        <v>24</v>
      </c>
      <c r="D12" s="43">
        <v>1150206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1150206</v>
      </c>
      <c r="O12" s="44">
        <f t="shared" si="2"/>
        <v>180.82156893570195</v>
      </c>
      <c r="P12" s="9"/>
    </row>
    <row r="13" spans="1:133">
      <c r="A13" s="12"/>
      <c r="B13" s="42">
        <v>522</v>
      </c>
      <c r="C13" s="19" t="s">
        <v>25</v>
      </c>
      <c r="D13" s="43">
        <v>1123241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1123241</v>
      </c>
      <c r="O13" s="44">
        <f t="shared" si="2"/>
        <v>176.5824555887439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481552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481552</v>
      </c>
      <c r="O14" s="41">
        <f t="shared" si="2"/>
        <v>75.70382015406382</v>
      </c>
      <c r="P14" s="10"/>
    </row>
    <row r="15" spans="1:133">
      <c r="A15" s="12"/>
      <c r="B15" s="42">
        <v>534</v>
      </c>
      <c r="C15" s="19" t="s">
        <v>27</v>
      </c>
      <c r="D15" s="43">
        <v>481552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481552</v>
      </c>
      <c r="O15" s="44">
        <f t="shared" si="2"/>
        <v>75.70382015406382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386794</v>
      </c>
      <c r="E16" s="29">
        <f t="shared" si="5"/>
        <v>46955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433749</v>
      </c>
      <c r="O16" s="41">
        <f t="shared" si="2"/>
        <v>68.188806791385005</v>
      </c>
      <c r="P16" s="10"/>
    </row>
    <row r="17" spans="1:119">
      <c r="A17" s="12"/>
      <c r="B17" s="42">
        <v>541</v>
      </c>
      <c r="C17" s="19" t="s">
        <v>29</v>
      </c>
      <c r="D17" s="43">
        <v>386794</v>
      </c>
      <c r="E17" s="43">
        <v>46955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433749</v>
      </c>
      <c r="O17" s="44">
        <f t="shared" si="2"/>
        <v>68.188806791385005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6352762</v>
      </c>
      <c r="N18" s="29">
        <f t="shared" si="1"/>
        <v>6352762</v>
      </c>
      <c r="O18" s="41">
        <f t="shared" si="2"/>
        <v>998.70492060996696</v>
      </c>
      <c r="P18" s="9"/>
    </row>
    <row r="19" spans="1:119" ht="15.75" thickBot="1">
      <c r="A19" s="12"/>
      <c r="B19" s="42">
        <v>578</v>
      </c>
      <c r="C19" s="19" t="s">
        <v>40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6352762</v>
      </c>
      <c r="N19" s="43">
        <f t="shared" si="1"/>
        <v>6352762</v>
      </c>
      <c r="O19" s="44">
        <f t="shared" si="2"/>
        <v>998.70492060996696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4373051</v>
      </c>
      <c r="E20" s="14">
        <f t="shared" ref="E20:M20" si="7">SUM(E5,E11,E14,E16,E18)</f>
        <v>46955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6352762</v>
      </c>
      <c r="N20" s="14">
        <f t="shared" si="1"/>
        <v>10772768</v>
      </c>
      <c r="O20" s="35">
        <f t="shared" si="2"/>
        <v>1693.5651627102657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41</v>
      </c>
      <c r="M22" s="157"/>
      <c r="N22" s="157"/>
      <c r="O22" s="39">
        <v>6361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1006852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1006852</v>
      </c>
      <c r="O5" s="30">
        <f t="shared" ref="O5:O17" si="2">(N5/O$19)</f>
        <v>167.30674642738452</v>
      </c>
      <c r="P5" s="6"/>
    </row>
    <row r="6" spans="1:133">
      <c r="A6" s="12"/>
      <c r="B6" s="42">
        <v>511</v>
      </c>
      <c r="C6" s="19" t="s">
        <v>19</v>
      </c>
      <c r="D6" s="43">
        <v>27545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27545</v>
      </c>
      <c r="O6" s="44">
        <f t="shared" si="2"/>
        <v>4.5771020272515788</v>
      </c>
      <c r="P6" s="9"/>
    </row>
    <row r="7" spans="1:133">
      <c r="A7" s="12"/>
      <c r="B7" s="42">
        <v>512</v>
      </c>
      <c r="C7" s="19" t="s">
        <v>20</v>
      </c>
      <c r="D7" s="43">
        <v>5673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5673</v>
      </c>
      <c r="O7" s="44">
        <f t="shared" si="2"/>
        <v>0.94267198404785646</v>
      </c>
      <c r="P7" s="9"/>
    </row>
    <row r="8" spans="1:133">
      <c r="A8" s="12"/>
      <c r="B8" s="42">
        <v>513</v>
      </c>
      <c r="C8" s="19" t="s">
        <v>21</v>
      </c>
      <c r="D8" s="43">
        <v>452342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452342</v>
      </c>
      <c r="O8" s="44">
        <f t="shared" si="2"/>
        <v>75.164838816882678</v>
      </c>
      <c r="P8" s="9"/>
    </row>
    <row r="9" spans="1:133">
      <c r="A9" s="12"/>
      <c r="B9" s="42">
        <v>519</v>
      </c>
      <c r="C9" s="19" t="s">
        <v>22</v>
      </c>
      <c r="D9" s="43">
        <v>521292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521292</v>
      </c>
      <c r="O9" s="44">
        <f t="shared" si="2"/>
        <v>86.6221335992024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2221381</v>
      </c>
      <c r="E10" s="29">
        <f t="shared" si="3"/>
        <v>556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2221937</v>
      </c>
      <c r="O10" s="41">
        <f t="shared" si="2"/>
        <v>369.21518777002325</v>
      </c>
      <c r="P10" s="10"/>
    </row>
    <row r="11" spans="1:133">
      <c r="A11" s="12"/>
      <c r="B11" s="42">
        <v>521</v>
      </c>
      <c r="C11" s="19" t="s">
        <v>24</v>
      </c>
      <c r="D11" s="43">
        <v>1088366</v>
      </c>
      <c r="E11" s="43">
        <v>556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1088922</v>
      </c>
      <c r="O11" s="44">
        <f t="shared" si="2"/>
        <v>180.94416749750746</v>
      </c>
      <c r="P11" s="9"/>
    </row>
    <row r="12" spans="1:133">
      <c r="A12" s="12"/>
      <c r="B12" s="42">
        <v>522</v>
      </c>
      <c r="C12" s="19" t="s">
        <v>25</v>
      </c>
      <c r="D12" s="43">
        <v>1133015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1133015</v>
      </c>
      <c r="O12" s="44">
        <f t="shared" si="2"/>
        <v>188.27102027251578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473562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473562</v>
      </c>
      <c r="O13" s="41">
        <f t="shared" si="2"/>
        <v>78.690927218344967</v>
      </c>
      <c r="P13" s="10"/>
    </row>
    <row r="14" spans="1:133">
      <c r="A14" s="12"/>
      <c r="B14" s="42">
        <v>534</v>
      </c>
      <c r="C14" s="19" t="s">
        <v>27</v>
      </c>
      <c r="D14" s="43">
        <v>473562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473562</v>
      </c>
      <c r="O14" s="44">
        <f t="shared" si="2"/>
        <v>78.690927218344967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981230</v>
      </c>
      <c r="E15" s="29">
        <f t="shared" si="5"/>
        <v>243375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1224605</v>
      </c>
      <c r="O15" s="41">
        <f t="shared" si="2"/>
        <v>203.49036224659355</v>
      </c>
      <c r="P15" s="10"/>
    </row>
    <row r="16" spans="1:133" ht="15.75" thickBot="1">
      <c r="A16" s="12"/>
      <c r="B16" s="42">
        <v>541</v>
      </c>
      <c r="C16" s="19" t="s">
        <v>29</v>
      </c>
      <c r="D16" s="43">
        <v>981230</v>
      </c>
      <c r="E16" s="43">
        <v>243375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1224605</v>
      </c>
      <c r="O16" s="44">
        <f t="shared" si="2"/>
        <v>203.49036224659355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4683025</v>
      </c>
      <c r="E17" s="14">
        <f t="shared" ref="E17:M17" si="6">SUM(E5,E10,E13,E15)</f>
        <v>243931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4926956</v>
      </c>
      <c r="O17" s="35">
        <f t="shared" si="2"/>
        <v>818.70322366234632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36</v>
      </c>
      <c r="M19" s="157"/>
      <c r="N19" s="157"/>
      <c r="O19" s="39">
        <v>6018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1032000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1032000</v>
      </c>
      <c r="O5" s="30">
        <f t="shared" ref="O5:O17" si="2">(N5/O$19)</f>
        <v>172.34468937875752</v>
      </c>
      <c r="P5" s="6"/>
    </row>
    <row r="6" spans="1:133">
      <c r="A6" s="12"/>
      <c r="B6" s="42">
        <v>511</v>
      </c>
      <c r="C6" s="19" t="s">
        <v>19</v>
      </c>
      <c r="D6" s="43">
        <v>31758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31758</v>
      </c>
      <c r="O6" s="44">
        <f t="shared" si="2"/>
        <v>5.3036072144288573</v>
      </c>
      <c r="P6" s="9"/>
    </row>
    <row r="7" spans="1:133">
      <c r="A7" s="12"/>
      <c r="B7" s="42">
        <v>512</v>
      </c>
      <c r="C7" s="19" t="s">
        <v>20</v>
      </c>
      <c r="D7" s="43">
        <v>6401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6401</v>
      </c>
      <c r="O7" s="44">
        <f t="shared" si="2"/>
        <v>1.0689712758851035</v>
      </c>
      <c r="P7" s="9"/>
    </row>
    <row r="8" spans="1:133">
      <c r="A8" s="12"/>
      <c r="B8" s="42">
        <v>513</v>
      </c>
      <c r="C8" s="19" t="s">
        <v>21</v>
      </c>
      <c r="D8" s="43">
        <v>531496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531496</v>
      </c>
      <c r="O8" s="44">
        <f t="shared" si="2"/>
        <v>88.760187040748164</v>
      </c>
      <c r="P8" s="9"/>
    </row>
    <row r="9" spans="1:133">
      <c r="A9" s="12"/>
      <c r="B9" s="42">
        <v>519</v>
      </c>
      <c r="C9" s="19" t="s">
        <v>22</v>
      </c>
      <c r="D9" s="43">
        <v>462345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462345</v>
      </c>
      <c r="O9" s="44">
        <f t="shared" si="2"/>
        <v>77.211923847695388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2136974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2136974</v>
      </c>
      <c r="O10" s="41">
        <f t="shared" si="2"/>
        <v>356.87608550434203</v>
      </c>
      <c r="P10" s="10"/>
    </row>
    <row r="11" spans="1:133">
      <c r="A11" s="12"/>
      <c r="B11" s="42">
        <v>521</v>
      </c>
      <c r="C11" s="19" t="s">
        <v>24</v>
      </c>
      <c r="D11" s="43">
        <v>945050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945050</v>
      </c>
      <c r="O11" s="44">
        <f t="shared" si="2"/>
        <v>157.82398129592519</v>
      </c>
      <c r="P11" s="9"/>
    </row>
    <row r="12" spans="1:133">
      <c r="A12" s="12"/>
      <c r="B12" s="42">
        <v>522</v>
      </c>
      <c r="C12" s="19" t="s">
        <v>25</v>
      </c>
      <c r="D12" s="43">
        <v>1191924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1191924</v>
      </c>
      <c r="O12" s="44">
        <f t="shared" si="2"/>
        <v>199.05210420841684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460821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460821</v>
      </c>
      <c r="O13" s="41">
        <f t="shared" si="2"/>
        <v>76.957414829659314</v>
      </c>
      <c r="P13" s="10"/>
    </row>
    <row r="14" spans="1:133">
      <c r="A14" s="12"/>
      <c r="B14" s="42">
        <v>534</v>
      </c>
      <c r="C14" s="19" t="s">
        <v>27</v>
      </c>
      <c r="D14" s="43">
        <v>460821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460821</v>
      </c>
      <c r="O14" s="44">
        <f t="shared" si="2"/>
        <v>76.957414829659314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797428</v>
      </c>
      <c r="E15" s="29">
        <f t="shared" si="5"/>
        <v>284506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1081934</v>
      </c>
      <c r="O15" s="41">
        <f t="shared" si="2"/>
        <v>180.68370073480293</v>
      </c>
      <c r="P15" s="10"/>
    </row>
    <row r="16" spans="1:133" ht="15.75" thickBot="1">
      <c r="A16" s="12"/>
      <c r="B16" s="42">
        <v>541</v>
      </c>
      <c r="C16" s="19" t="s">
        <v>29</v>
      </c>
      <c r="D16" s="43">
        <v>797428</v>
      </c>
      <c r="E16" s="43">
        <v>284506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1081934</v>
      </c>
      <c r="O16" s="44">
        <f t="shared" si="2"/>
        <v>180.68370073480293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4427223</v>
      </c>
      <c r="E17" s="14">
        <f t="shared" ref="E17:M17" si="6">SUM(E5,E10,E13,E15)</f>
        <v>284506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4711729</v>
      </c>
      <c r="O17" s="35">
        <f t="shared" si="2"/>
        <v>786.86189044756179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33</v>
      </c>
      <c r="M19" s="157"/>
      <c r="N19" s="157"/>
      <c r="O19" s="39">
        <v>5988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1484293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1484293</v>
      </c>
      <c r="O5" s="30">
        <f t="shared" ref="O5:O17" si="2">(N5/O$19)</f>
        <v>251.61773181895236</v>
      </c>
      <c r="P5" s="6"/>
    </row>
    <row r="6" spans="1:133">
      <c r="A6" s="12"/>
      <c r="B6" s="42">
        <v>511</v>
      </c>
      <c r="C6" s="19" t="s">
        <v>19</v>
      </c>
      <c r="D6" s="43">
        <v>39873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39873</v>
      </c>
      <c r="O6" s="44">
        <f t="shared" si="2"/>
        <v>6.7592812341074762</v>
      </c>
      <c r="P6" s="9"/>
    </row>
    <row r="7" spans="1:133">
      <c r="A7" s="12"/>
      <c r="B7" s="42">
        <v>512</v>
      </c>
      <c r="C7" s="19" t="s">
        <v>20</v>
      </c>
      <c r="D7" s="43">
        <v>7291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7291</v>
      </c>
      <c r="O7" s="44">
        <f t="shared" si="2"/>
        <v>1.2359721986777419</v>
      </c>
      <c r="P7" s="9"/>
    </row>
    <row r="8" spans="1:133">
      <c r="A8" s="12"/>
      <c r="B8" s="42">
        <v>513</v>
      </c>
      <c r="C8" s="19" t="s">
        <v>21</v>
      </c>
      <c r="D8" s="43">
        <v>551169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551169</v>
      </c>
      <c r="O8" s="44">
        <f t="shared" si="2"/>
        <v>93.434310900152568</v>
      </c>
      <c r="P8" s="9"/>
    </row>
    <row r="9" spans="1:133">
      <c r="A9" s="12"/>
      <c r="B9" s="42">
        <v>519</v>
      </c>
      <c r="C9" s="19" t="s">
        <v>22</v>
      </c>
      <c r="D9" s="43">
        <v>885960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885960</v>
      </c>
      <c r="O9" s="44">
        <f t="shared" si="2"/>
        <v>150.18816748601458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2189801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2189801</v>
      </c>
      <c r="O10" s="41">
        <f t="shared" si="2"/>
        <v>371.21562976775726</v>
      </c>
      <c r="P10" s="10"/>
    </row>
    <row r="11" spans="1:133">
      <c r="A11" s="12"/>
      <c r="B11" s="42">
        <v>521</v>
      </c>
      <c r="C11" s="19" t="s">
        <v>24</v>
      </c>
      <c r="D11" s="43">
        <v>919956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919956</v>
      </c>
      <c r="O11" s="44">
        <f t="shared" si="2"/>
        <v>155.95117816579082</v>
      </c>
      <c r="P11" s="9"/>
    </row>
    <row r="12" spans="1:133">
      <c r="A12" s="12"/>
      <c r="B12" s="42">
        <v>522</v>
      </c>
      <c r="C12" s="19" t="s">
        <v>25</v>
      </c>
      <c r="D12" s="43">
        <v>1269845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1269845</v>
      </c>
      <c r="O12" s="44">
        <f t="shared" si="2"/>
        <v>215.26445160196644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405439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405439</v>
      </c>
      <c r="O13" s="41">
        <f t="shared" si="2"/>
        <v>68.730123749788106</v>
      </c>
      <c r="P13" s="10"/>
    </row>
    <row r="14" spans="1:133">
      <c r="A14" s="12"/>
      <c r="B14" s="42">
        <v>534</v>
      </c>
      <c r="C14" s="19" t="s">
        <v>27</v>
      </c>
      <c r="D14" s="43">
        <v>405439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405439</v>
      </c>
      <c r="O14" s="44">
        <f t="shared" si="2"/>
        <v>68.730123749788106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892394</v>
      </c>
      <c r="E15" s="29">
        <f t="shared" si="5"/>
        <v>643927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1536321</v>
      </c>
      <c r="O15" s="41">
        <f t="shared" si="2"/>
        <v>260.43753178504829</v>
      </c>
      <c r="P15" s="10"/>
    </row>
    <row r="16" spans="1:133" ht="15.75" thickBot="1">
      <c r="A16" s="12"/>
      <c r="B16" s="42">
        <v>541</v>
      </c>
      <c r="C16" s="19" t="s">
        <v>29</v>
      </c>
      <c r="D16" s="43">
        <v>892394</v>
      </c>
      <c r="E16" s="43">
        <v>643927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1536321</v>
      </c>
      <c r="O16" s="44">
        <f t="shared" si="2"/>
        <v>260.43753178504829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4971927</v>
      </c>
      <c r="E17" s="14">
        <f t="shared" ref="E17:M17" si="6">SUM(E5,E10,E13,E15)</f>
        <v>643927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5615854</v>
      </c>
      <c r="O17" s="35">
        <f t="shared" si="2"/>
        <v>952.00101712154606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30</v>
      </c>
      <c r="M19" s="157"/>
      <c r="N19" s="157"/>
      <c r="O19" s="39">
        <v>5899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1378561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1378561</v>
      </c>
      <c r="O5" s="30">
        <f t="shared" ref="O5:O17" si="2">(N5/O$19)</f>
        <v>234.2101597009854</v>
      </c>
      <c r="P5" s="6"/>
    </row>
    <row r="6" spans="1:133">
      <c r="A6" s="12"/>
      <c r="B6" s="42">
        <v>511</v>
      </c>
      <c r="C6" s="19" t="s">
        <v>19</v>
      </c>
      <c r="D6" s="43">
        <v>31600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31600</v>
      </c>
      <c r="O6" s="44">
        <f t="shared" si="2"/>
        <v>5.368671423717295</v>
      </c>
      <c r="P6" s="9"/>
    </row>
    <row r="7" spans="1:133">
      <c r="A7" s="12"/>
      <c r="B7" s="42">
        <v>512</v>
      </c>
      <c r="C7" s="19" t="s">
        <v>20</v>
      </c>
      <c r="D7" s="43">
        <v>7002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7002</v>
      </c>
      <c r="O7" s="44">
        <f t="shared" si="2"/>
        <v>1.1896024464831805</v>
      </c>
      <c r="P7" s="9"/>
    </row>
    <row r="8" spans="1:133">
      <c r="A8" s="12"/>
      <c r="B8" s="42">
        <v>513</v>
      </c>
      <c r="C8" s="19" t="s">
        <v>21</v>
      </c>
      <c r="D8" s="43">
        <v>547665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547665</v>
      </c>
      <c r="O8" s="44">
        <f t="shared" si="2"/>
        <v>93.045361875637099</v>
      </c>
      <c r="P8" s="9"/>
    </row>
    <row r="9" spans="1:133">
      <c r="A9" s="12"/>
      <c r="B9" s="42">
        <v>519</v>
      </c>
      <c r="C9" s="19" t="s">
        <v>22</v>
      </c>
      <c r="D9" s="43">
        <v>792294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792294</v>
      </c>
      <c r="O9" s="44">
        <f t="shared" si="2"/>
        <v>134.60652395514782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1979104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1979104</v>
      </c>
      <c r="O10" s="41">
        <f t="shared" si="2"/>
        <v>336.23921168875296</v>
      </c>
      <c r="P10" s="10"/>
    </row>
    <row r="11" spans="1:133">
      <c r="A11" s="12"/>
      <c r="B11" s="42">
        <v>521</v>
      </c>
      <c r="C11" s="19" t="s">
        <v>24</v>
      </c>
      <c r="D11" s="43">
        <v>729314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729314</v>
      </c>
      <c r="O11" s="44">
        <f t="shared" si="2"/>
        <v>123.90655793408087</v>
      </c>
      <c r="P11" s="9"/>
    </row>
    <row r="12" spans="1:133">
      <c r="A12" s="12"/>
      <c r="B12" s="42">
        <v>522</v>
      </c>
      <c r="C12" s="19" t="s">
        <v>25</v>
      </c>
      <c r="D12" s="43">
        <v>1249790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1249790</v>
      </c>
      <c r="O12" s="44">
        <f t="shared" si="2"/>
        <v>212.33265375467209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389076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389076</v>
      </c>
      <c r="O13" s="41">
        <f t="shared" si="2"/>
        <v>66.1019367991845</v>
      </c>
      <c r="P13" s="10"/>
    </row>
    <row r="14" spans="1:133">
      <c r="A14" s="12"/>
      <c r="B14" s="42">
        <v>534</v>
      </c>
      <c r="C14" s="19" t="s">
        <v>27</v>
      </c>
      <c r="D14" s="43">
        <v>389076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389076</v>
      </c>
      <c r="O14" s="44">
        <f t="shared" si="2"/>
        <v>66.1019367991845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1025773</v>
      </c>
      <c r="E15" s="29">
        <f t="shared" si="5"/>
        <v>232927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1258700</v>
      </c>
      <c r="O15" s="41">
        <f t="shared" si="2"/>
        <v>213.846415222562</v>
      </c>
      <c r="P15" s="10"/>
    </row>
    <row r="16" spans="1:133" ht="15.75" thickBot="1">
      <c r="A16" s="12"/>
      <c r="B16" s="42">
        <v>541</v>
      </c>
      <c r="C16" s="19" t="s">
        <v>29</v>
      </c>
      <c r="D16" s="43">
        <v>1025773</v>
      </c>
      <c r="E16" s="43">
        <v>232927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1258700</v>
      </c>
      <c r="O16" s="44">
        <f t="shared" si="2"/>
        <v>213.846415222562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4772514</v>
      </c>
      <c r="E17" s="14">
        <f t="shared" ref="E17:M17" si="6">SUM(E5,E10,E13,E15)</f>
        <v>232927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5005441</v>
      </c>
      <c r="O17" s="35">
        <f t="shared" si="2"/>
        <v>850.39772341148489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46</v>
      </c>
      <c r="M19" s="157"/>
      <c r="N19" s="157"/>
      <c r="O19" s="39">
        <v>5886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3604899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3604899</v>
      </c>
      <c r="O5" s="30">
        <f t="shared" ref="O5:O21" si="2">(N5/O$23)</f>
        <v>612.97381397721472</v>
      </c>
      <c r="P5" s="6"/>
    </row>
    <row r="6" spans="1:133">
      <c r="A6" s="12"/>
      <c r="B6" s="42">
        <v>511</v>
      </c>
      <c r="C6" s="19" t="s">
        <v>19</v>
      </c>
      <c r="D6" s="43">
        <v>38223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38223</v>
      </c>
      <c r="O6" s="44">
        <f t="shared" si="2"/>
        <v>6.4994048631185173</v>
      </c>
      <c r="P6" s="9"/>
    </row>
    <row r="7" spans="1:133">
      <c r="A7" s="12"/>
      <c r="B7" s="42">
        <v>512</v>
      </c>
      <c r="C7" s="19" t="s">
        <v>20</v>
      </c>
      <c r="D7" s="43">
        <v>3542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3542</v>
      </c>
      <c r="O7" s="44">
        <f t="shared" si="2"/>
        <v>0.60227852406053395</v>
      </c>
      <c r="P7" s="9"/>
    </row>
    <row r="8" spans="1:133">
      <c r="A8" s="12"/>
      <c r="B8" s="42">
        <v>513</v>
      </c>
      <c r="C8" s="19" t="s">
        <v>21</v>
      </c>
      <c r="D8" s="43">
        <v>457559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457559</v>
      </c>
      <c r="O8" s="44">
        <f t="shared" si="2"/>
        <v>77.80292467267472</v>
      </c>
      <c r="P8" s="9"/>
    </row>
    <row r="9" spans="1:133">
      <c r="A9" s="12"/>
      <c r="B9" s="42">
        <v>514</v>
      </c>
      <c r="C9" s="19" t="s">
        <v>55</v>
      </c>
      <c r="D9" s="43">
        <v>106602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106602</v>
      </c>
      <c r="O9" s="44">
        <f t="shared" si="2"/>
        <v>18.126509097092331</v>
      </c>
      <c r="P9" s="9"/>
    </row>
    <row r="10" spans="1:133">
      <c r="A10" s="12"/>
      <c r="B10" s="42">
        <v>519</v>
      </c>
      <c r="C10" s="19" t="s">
        <v>22</v>
      </c>
      <c r="D10" s="43">
        <v>2998973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2998973</v>
      </c>
      <c r="O10" s="44">
        <f t="shared" si="2"/>
        <v>509.94269682026868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1799649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1799649</v>
      </c>
      <c r="O11" s="41">
        <f t="shared" si="2"/>
        <v>306.0107124638667</v>
      </c>
      <c r="P11" s="10"/>
    </row>
    <row r="12" spans="1:133">
      <c r="A12" s="12"/>
      <c r="B12" s="42">
        <v>521</v>
      </c>
      <c r="C12" s="19" t="s">
        <v>24</v>
      </c>
      <c r="D12" s="43">
        <v>398694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398694</v>
      </c>
      <c r="O12" s="44">
        <f t="shared" si="2"/>
        <v>67.793572521679991</v>
      </c>
      <c r="P12" s="9"/>
    </row>
    <row r="13" spans="1:133">
      <c r="A13" s="12"/>
      <c r="B13" s="42">
        <v>522</v>
      </c>
      <c r="C13" s="19" t="s">
        <v>25</v>
      </c>
      <c r="D13" s="43">
        <v>1400955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1400955</v>
      </c>
      <c r="O13" s="44">
        <f t="shared" si="2"/>
        <v>238.21713994218669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SUM(D15:D16)</f>
        <v>380529</v>
      </c>
      <c r="E14" s="29">
        <f t="shared" si="4"/>
        <v>110273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490802</v>
      </c>
      <c r="O14" s="41">
        <f t="shared" si="2"/>
        <v>83.455534772997794</v>
      </c>
      <c r="P14" s="10"/>
    </row>
    <row r="15" spans="1:133">
      <c r="A15" s="12"/>
      <c r="B15" s="42">
        <v>534</v>
      </c>
      <c r="C15" s="19" t="s">
        <v>27</v>
      </c>
      <c r="D15" s="43">
        <v>380529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380529</v>
      </c>
      <c r="O15" s="44">
        <f t="shared" si="2"/>
        <v>64.704812106784559</v>
      </c>
      <c r="P15" s="9"/>
    </row>
    <row r="16" spans="1:133">
      <c r="A16" s="12"/>
      <c r="B16" s="42">
        <v>538</v>
      </c>
      <c r="C16" s="19" t="s">
        <v>56</v>
      </c>
      <c r="D16" s="43">
        <v>0</v>
      </c>
      <c r="E16" s="43">
        <v>110273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110273</v>
      </c>
      <c r="O16" s="44">
        <f t="shared" si="2"/>
        <v>18.750722666213228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1898690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1898690</v>
      </c>
      <c r="O17" s="41">
        <f t="shared" si="2"/>
        <v>322.8515558578473</v>
      </c>
      <c r="P17" s="10"/>
    </row>
    <row r="18" spans="1:119">
      <c r="A18" s="12"/>
      <c r="B18" s="42">
        <v>541</v>
      </c>
      <c r="C18" s="19" t="s">
        <v>29</v>
      </c>
      <c r="D18" s="43">
        <v>1898690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1898690</v>
      </c>
      <c r="O18" s="44">
        <f t="shared" si="2"/>
        <v>322.8515558578473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11684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11684</v>
      </c>
      <c r="O19" s="41">
        <f t="shared" si="2"/>
        <v>1.9867369494983846</v>
      </c>
      <c r="P19" s="9"/>
    </row>
    <row r="20" spans="1:119" ht="15.75" thickBot="1">
      <c r="A20" s="12"/>
      <c r="B20" s="42">
        <v>572</v>
      </c>
      <c r="C20" s="19" t="s">
        <v>57</v>
      </c>
      <c r="D20" s="43">
        <v>11684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11684</v>
      </c>
      <c r="O20" s="44">
        <f t="shared" si="2"/>
        <v>1.9867369494983846</v>
      </c>
      <c r="P20" s="9"/>
    </row>
    <row r="21" spans="1:119" ht="16.5" thickBot="1">
      <c r="A21" s="13" t="s">
        <v>10</v>
      </c>
      <c r="B21" s="21"/>
      <c r="C21" s="20"/>
      <c r="D21" s="14">
        <f>SUM(D5,D11,D14,D17,D19)</f>
        <v>7695451</v>
      </c>
      <c r="E21" s="14">
        <f t="shared" ref="E21:M21" si="7">SUM(E5,E11,E14,E17,E19)</f>
        <v>110273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7805724</v>
      </c>
      <c r="O21" s="35">
        <f t="shared" si="2"/>
        <v>1327.278354021425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58</v>
      </c>
      <c r="M23" s="157"/>
      <c r="N23" s="157"/>
      <c r="O23" s="39">
        <v>5881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34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1743496</v>
      </c>
      <c r="E5" s="24">
        <f t="shared" si="0"/>
        <v>0</v>
      </c>
      <c r="F5" s="24">
        <f t="shared" si="0"/>
        <v>0</v>
      </c>
      <c r="G5" s="24">
        <f t="shared" si="0"/>
        <v>11660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1755156</v>
      </c>
      <c r="P5" s="30">
        <f t="shared" ref="P5:P20" si="1">(O5/P$22)</f>
        <v>249.2411246804885</v>
      </c>
      <c r="Q5" s="6"/>
    </row>
    <row r="6" spans="1:134">
      <c r="A6" s="12"/>
      <c r="B6" s="42">
        <v>511</v>
      </c>
      <c r="C6" s="19" t="s">
        <v>19</v>
      </c>
      <c r="D6" s="43">
        <v>56989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56989</v>
      </c>
      <c r="P6" s="44">
        <f t="shared" si="1"/>
        <v>8.0927293382561771</v>
      </c>
      <c r="Q6" s="9"/>
    </row>
    <row r="7" spans="1:134">
      <c r="A7" s="12"/>
      <c r="B7" s="42">
        <v>512</v>
      </c>
      <c r="C7" s="19" t="s">
        <v>20</v>
      </c>
      <c r="D7" s="43">
        <v>2039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2039</v>
      </c>
      <c r="P7" s="44">
        <f t="shared" si="1"/>
        <v>0.28954842374325473</v>
      </c>
      <c r="Q7" s="9"/>
    </row>
    <row r="8" spans="1:134">
      <c r="A8" s="12"/>
      <c r="B8" s="42">
        <v>513</v>
      </c>
      <c r="C8" s="19" t="s">
        <v>21</v>
      </c>
      <c r="D8" s="43">
        <v>537752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537752</v>
      </c>
      <c r="P8" s="44">
        <f t="shared" si="1"/>
        <v>76.363533087191144</v>
      </c>
      <c r="Q8" s="9"/>
    </row>
    <row r="9" spans="1:134">
      <c r="A9" s="12"/>
      <c r="B9" s="42">
        <v>517</v>
      </c>
      <c r="C9" s="19" t="s">
        <v>38</v>
      </c>
      <c r="D9" s="43">
        <v>370459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370459</v>
      </c>
      <c r="P9" s="44">
        <f t="shared" si="1"/>
        <v>52.607071854586763</v>
      </c>
      <c r="Q9" s="9"/>
    </row>
    <row r="10" spans="1:134">
      <c r="A10" s="12"/>
      <c r="B10" s="42">
        <v>519</v>
      </c>
      <c r="C10" s="19" t="s">
        <v>22</v>
      </c>
      <c r="D10" s="43">
        <v>776257</v>
      </c>
      <c r="E10" s="43">
        <v>0</v>
      </c>
      <c r="F10" s="43">
        <v>0</v>
      </c>
      <c r="G10" s="43">
        <v>11660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787917</v>
      </c>
      <c r="P10" s="44">
        <f t="shared" si="1"/>
        <v>111.88824197671116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SUM(D12:D13)</f>
        <v>4909751</v>
      </c>
      <c r="E11" s="29">
        <f t="shared" si="3"/>
        <v>2240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4911991</v>
      </c>
      <c r="P11" s="41">
        <f t="shared" si="1"/>
        <v>697.52783300198803</v>
      </c>
      <c r="Q11" s="10"/>
    </row>
    <row r="12" spans="1:134">
      <c r="A12" s="12"/>
      <c r="B12" s="42">
        <v>521</v>
      </c>
      <c r="C12" s="19" t="s">
        <v>24</v>
      </c>
      <c r="D12" s="43">
        <v>3155919</v>
      </c>
      <c r="E12" s="43">
        <v>2240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3158159</v>
      </c>
      <c r="P12" s="44">
        <f t="shared" si="1"/>
        <v>448.47472309003126</v>
      </c>
      <c r="Q12" s="9"/>
    </row>
    <row r="13" spans="1:134">
      <c r="A13" s="12"/>
      <c r="B13" s="42">
        <v>522</v>
      </c>
      <c r="C13" s="19" t="s">
        <v>25</v>
      </c>
      <c r="D13" s="43">
        <v>1753832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1753832</v>
      </c>
      <c r="P13" s="44">
        <f t="shared" si="1"/>
        <v>249.05310991195682</v>
      </c>
      <c r="Q13" s="9"/>
    </row>
    <row r="14" spans="1:134" ht="15.75">
      <c r="A14" s="26" t="s">
        <v>26</v>
      </c>
      <c r="B14" s="27"/>
      <c r="C14" s="28"/>
      <c r="D14" s="29">
        <f t="shared" ref="D14:N14" si="5">SUM(D15:D15)</f>
        <v>687631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687631</v>
      </c>
      <c r="P14" s="41">
        <f t="shared" si="1"/>
        <v>97.64711729622266</v>
      </c>
      <c r="Q14" s="10"/>
    </row>
    <row r="15" spans="1:134">
      <c r="A15" s="12"/>
      <c r="B15" s="42">
        <v>534</v>
      </c>
      <c r="C15" s="19" t="s">
        <v>27</v>
      </c>
      <c r="D15" s="43">
        <v>687631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9" si="6">SUM(D15:N15)</f>
        <v>687631</v>
      </c>
      <c r="P15" s="44">
        <f t="shared" si="1"/>
        <v>97.64711729622266</v>
      </c>
      <c r="Q15" s="9"/>
    </row>
    <row r="16" spans="1:134" ht="15.75">
      <c r="A16" s="26" t="s">
        <v>28</v>
      </c>
      <c r="B16" s="27"/>
      <c r="C16" s="28"/>
      <c r="D16" s="29">
        <f t="shared" ref="D16:N16" si="7">SUM(D17:D17)</f>
        <v>1148221</v>
      </c>
      <c r="E16" s="29">
        <f t="shared" si="7"/>
        <v>679233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1827454</v>
      </c>
      <c r="P16" s="41">
        <f t="shared" si="1"/>
        <v>259.50781028117012</v>
      </c>
      <c r="Q16" s="10"/>
    </row>
    <row r="17" spans="1:120">
      <c r="A17" s="12"/>
      <c r="B17" s="42">
        <v>541</v>
      </c>
      <c r="C17" s="19" t="s">
        <v>29</v>
      </c>
      <c r="D17" s="43">
        <v>1148221</v>
      </c>
      <c r="E17" s="43">
        <v>679233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1827454</v>
      </c>
      <c r="P17" s="44">
        <f t="shared" si="1"/>
        <v>259.50781028117012</v>
      </c>
      <c r="Q17" s="9"/>
    </row>
    <row r="18" spans="1:120" ht="15.75">
      <c r="A18" s="26" t="s">
        <v>39</v>
      </c>
      <c r="B18" s="27"/>
      <c r="C18" s="28"/>
      <c r="D18" s="29">
        <f t="shared" ref="D18:N18" si="8">SUM(D19:D19)</f>
        <v>0</v>
      </c>
      <c r="E18" s="29">
        <f t="shared" si="8"/>
        <v>0</v>
      </c>
      <c r="F18" s="29">
        <f t="shared" si="8"/>
        <v>2301928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2301928</v>
      </c>
      <c r="P18" s="41">
        <f t="shared" si="1"/>
        <v>326.88554387957964</v>
      </c>
      <c r="Q18" s="9"/>
    </row>
    <row r="19" spans="1:120" ht="15.75" thickBot="1">
      <c r="A19" s="12"/>
      <c r="B19" s="42">
        <v>578</v>
      </c>
      <c r="C19" s="19" t="s">
        <v>40</v>
      </c>
      <c r="D19" s="43">
        <v>0</v>
      </c>
      <c r="E19" s="43">
        <v>0</v>
      </c>
      <c r="F19" s="43">
        <v>2301928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2301928</v>
      </c>
      <c r="P19" s="44">
        <f t="shared" si="1"/>
        <v>326.88554387957964</v>
      </c>
      <c r="Q19" s="9"/>
    </row>
    <row r="20" spans="1:120" ht="16.5" thickBot="1">
      <c r="A20" s="13" t="s">
        <v>10</v>
      </c>
      <c r="B20" s="21"/>
      <c r="C20" s="20"/>
      <c r="D20" s="14">
        <f>SUM(D5,D11,D14,D16,D18)</f>
        <v>8489099</v>
      </c>
      <c r="E20" s="14">
        <f t="shared" ref="E20:N20" si="9">SUM(E5,E11,E14,E16,E18)</f>
        <v>681473</v>
      </c>
      <c r="F20" s="14">
        <f t="shared" si="9"/>
        <v>2301928</v>
      </c>
      <c r="G20" s="14">
        <f t="shared" si="9"/>
        <v>11660</v>
      </c>
      <c r="H20" s="14">
        <f t="shared" si="9"/>
        <v>0</v>
      </c>
      <c r="I20" s="14">
        <f t="shared" si="9"/>
        <v>0</v>
      </c>
      <c r="J20" s="14">
        <f t="shared" si="9"/>
        <v>0</v>
      </c>
      <c r="K20" s="14">
        <f t="shared" si="9"/>
        <v>0</v>
      </c>
      <c r="L20" s="14">
        <f t="shared" si="9"/>
        <v>0</v>
      </c>
      <c r="M20" s="14">
        <f t="shared" si="9"/>
        <v>0</v>
      </c>
      <c r="N20" s="14">
        <f t="shared" si="9"/>
        <v>0</v>
      </c>
      <c r="O20" s="14">
        <f>SUM(D20:N20)</f>
        <v>11484160</v>
      </c>
      <c r="P20" s="35">
        <f t="shared" si="1"/>
        <v>1630.8094291394491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77</v>
      </c>
      <c r="N22" s="157"/>
      <c r="O22" s="157"/>
      <c r="P22" s="39">
        <v>7042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1449115</v>
      </c>
      <c r="E5" s="24">
        <f t="shared" si="0"/>
        <v>0</v>
      </c>
      <c r="F5" s="24">
        <f t="shared" si="0"/>
        <v>0</v>
      </c>
      <c r="G5" s="24">
        <f t="shared" si="0"/>
        <v>2057899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3507014</v>
      </c>
      <c r="P5" s="30">
        <f t="shared" ref="P5:P20" si="2">(O5/P$22)</f>
        <v>499.07698875764908</v>
      </c>
      <c r="Q5" s="6"/>
    </row>
    <row r="6" spans="1:134">
      <c r="A6" s="12"/>
      <c r="B6" s="42">
        <v>511</v>
      </c>
      <c r="C6" s="19" t="s">
        <v>19</v>
      </c>
      <c r="D6" s="43">
        <v>36607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36607</v>
      </c>
      <c r="P6" s="44">
        <f t="shared" si="2"/>
        <v>5.2094777287604952</v>
      </c>
      <c r="Q6" s="9"/>
    </row>
    <row r="7" spans="1:134">
      <c r="A7" s="12"/>
      <c r="B7" s="42">
        <v>512</v>
      </c>
      <c r="C7" s="19" t="s">
        <v>20</v>
      </c>
      <c r="D7" s="43">
        <v>2088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2088</v>
      </c>
      <c r="P7" s="44">
        <f t="shared" si="2"/>
        <v>0.29713960438309378</v>
      </c>
      <c r="Q7" s="9"/>
    </row>
    <row r="8" spans="1:134">
      <c r="A8" s="12"/>
      <c r="B8" s="42">
        <v>513</v>
      </c>
      <c r="C8" s="19" t="s">
        <v>21</v>
      </c>
      <c r="D8" s="43">
        <v>518272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518272</v>
      </c>
      <c r="P8" s="44">
        <f t="shared" si="2"/>
        <v>73.754375978369154</v>
      </c>
      <c r="Q8" s="9"/>
    </row>
    <row r="9" spans="1:134">
      <c r="A9" s="12"/>
      <c r="B9" s="42">
        <v>517</v>
      </c>
      <c r="C9" s="19" t="s">
        <v>38</v>
      </c>
      <c r="D9" s="43">
        <v>267561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267561</v>
      </c>
      <c r="P9" s="44">
        <f t="shared" si="2"/>
        <v>38.076134908211188</v>
      </c>
      <c r="Q9" s="9"/>
    </row>
    <row r="10" spans="1:134">
      <c r="A10" s="12"/>
      <c r="B10" s="42">
        <v>519</v>
      </c>
      <c r="C10" s="19" t="s">
        <v>22</v>
      </c>
      <c r="D10" s="43">
        <v>624587</v>
      </c>
      <c r="E10" s="43">
        <v>0</v>
      </c>
      <c r="F10" s="43">
        <v>0</v>
      </c>
      <c r="G10" s="43">
        <v>2057899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2682486</v>
      </c>
      <c r="P10" s="44">
        <f t="shared" si="2"/>
        <v>381.73986053792515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SUM(D12:D13)</f>
        <v>4014360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4014360</v>
      </c>
      <c r="P11" s="41">
        <f t="shared" si="2"/>
        <v>571.27650490963424</v>
      </c>
      <c r="Q11" s="10"/>
    </row>
    <row r="12" spans="1:134">
      <c r="A12" s="12"/>
      <c r="B12" s="42">
        <v>521</v>
      </c>
      <c r="C12" s="19" t="s">
        <v>24</v>
      </c>
      <c r="D12" s="43">
        <v>2338681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2338681</v>
      </c>
      <c r="P12" s="44">
        <f t="shared" si="2"/>
        <v>332.81357620606235</v>
      </c>
      <c r="Q12" s="9"/>
    </row>
    <row r="13" spans="1:134">
      <c r="A13" s="12"/>
      <c r="B13" s="42">
        <v>522</v>
      </c>
      <c r="C13" s="19" t="s">
        <v>25</v>
      </c>
      <c r="D13" s="43">
        <v>1675679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1675679</v>
      </c>
      <c r="P13" s="44">
        <f t="shared" si="2"/>
        <v>238.46292870357195</v>
      </c>
      <c r="Q13" s="9"/>
    </row>
    <row r="14" spans="1:134" ht="15.75">
      <c r="A14" s="26" t="s">
        <v>26</v>
      </c>
      <c r="B14" s="27"/>
      <c r="C14" s="28"/>
      <c r="D14" s="29">
        <f t="shared" ref="D14:N14" si="4">SUM(D15:D15)</f>
        <v>668081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668081</v>
      </c>
      <c r="P14" s="41">
        <f t="shared" si="2"/>
        <v>95.073431051657892</v>
      </c>
      <c r="Q14" s="10"/>
    </row>
    <row r="15" spans="1:134">
      <c r="A15" s="12"/>
      <c r="B15" s="42">
        <v>534</v>
      </c>
      <c r="C15" s="19" t="s">
        <v>27</v>
      </c>
      <c r="D15" s="43">
        <v>668081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668081</v>
      </c>
      <c r="P15" s="44">
        <f t="shared" si="2"/>
        <v>95.073431051657892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SUM(D17:D17)</f>
        <v>504208</v>
      </c>
      <c r="E16" s="29">
        <f t="shared" si="5"/>
        <v>418522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922730</v>
      </c>
      <c r="P16" s="41">
        <f t="shared" si="2"/>
        <v>131.31208196954603</v>
      </c>
      <c r="Q16" s="10"/>
    </row>
    <row r="17" spans="1:120">
      <c r="A17" s="12"/>
      <c r="B17" s="42">
        <v>541</v>
      </c>
      <c r="C17" s="19" t="s">
        <v>29</v>
      </c>
      <c r="D17" s="43">
        <v>504208</v>
      </c>
      <c r="E17" s="43">
        <v>418522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922730</v>
      </c>
      <c r="P17" s="44">
        <f t="shared" si="2"/>
        <v>131.31208196954603</v>
      </c>
      <c r="Q17" s="9"/>
    </row>
    <row r="18" spans="1:120" ht="15.75">
      <c r="A18" s="26" t="s">
        <v>39</v>
      </c>
      <c r="B18" s="27"/>
      <c r="C18" s="28"/>
      <c r="D18" s="29">
        <f t="shared" ref="D18:N18" si="6">SUM(D19:D19)</f>
        <v>0</v>
      </c>
      <c r="E18" s="29">
        <f t="shared" si="6"/>
        <v>0</v>
      </c>
      <c r="F18" s="29">
        <f t="shared" si="6"/>
        <v>1020571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1"/>
        <v>1020571</v>
      </c>
      <c r="P18" s="41">
        <f t="shared" si="2"/>
        <v>145.23566244485556</v>
      </c>
      <c r="Q18" s="9"/>
    </row>
    <row r="19" spans="1:120" ht="15.75" thickBot="1">
      <c r="A19" s="12"/>
      <c r="B19" s="42">
        <v>578</v>
      </c>
      <c r="C19" s="19" t="s">
        <v>40</v>
      </c>
      <c r="D19" s="43">
        <v>0</v>
      </c>
      <c r="E19" s="43">
        <v>0</v>
      </c>
      <c r="F19" s="43">
        <v>1020571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1020571</v>
      </c>
      <c r="P19" s="44">
        <f t="shared" si="2"/>
        <v>145.23566244485556</v>
      </c>
      <c r="Q19" s="9"/>
    </row>
    <row r="20" spans="1:120" ht="16.5" thickBot="1">
      <c r="A20" s="13" t="s">
        <v>10</v>
      </c>
      <c r="B20" s="21"/>
      <c r="C20" s="20"/>
      <c r="D20" s="14">
        <f>SUM(D5,D11,D14,D16,D18)</f>
        <v>6635764</v>
      </c>
      <c r="E20" s="14">
        <f t="shared" ref="E20:N20" si="7">SUM(E5,E11,E14,E16,E18)</f>
        <v>418522</v>
      </c>
      <c r="F20" s="14">
        <f t="shared" si="7"/>
        <v>1020571</v>
      </c>
      <c r="G20" s="14">
        <f t="shared" si="7"/>
        <v>2057899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7"/>
        <v>0</v>
      </c>
      <c r="O20" s="14">
        <f t="shared" si="1"/>
        <v>10132756</v>
      </c>
      <c r="P20" s="35">
        <f t="shared" si="2"/>
        <v>1441.9746691333428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75</v>
      </c>
      <c r="N22" s="157"/>
      <c r="O22" s="157"/>
      <c r="P22" s="39">
        <v>7027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1285964</v>
      </c>
      <c r="E5" s="24">
        <f t="shared" si="0"/>
        <v>0</v>
      </c>
      <c r="F5" s="24">
        <f t="shared" si="0"/>
        <v>0</v>
      </c>
      <c r="G5" s="24">
        <f t="shared" si="0"/>
        <v>51281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1337245</v>
      </c>
      <c r="O5" s="30">
        <f t="shared" ref="O5:O20" si="2">(N5/O$22)</f>
        <v>181.24762808349146</v>
      </c>
      <c r="P5" s="6"/>
    </row>
    <row r="6" spans="1:133">
      <c r="A6" s="12"/>
      <c r="B6" s="42">
        <v>511</v>
      </c>
      <c r="C6" s="19" t="s">
        <v>19</v>
      </c>
      <c r="D6" s="43">
        <v>41553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41553</v>
      </c>
      <c r="O6" s="44">
        <f t="shared" si="2"/>
        <v>5.6320140959609652</v>
      </c>
      <c r="P6" s="9"/>
    </row>
    <row r="7" spans="1:133">
      <c r="A7" s="12"/>
      <c r="B7" s="42">
        <v>512</v>
      </c>
      <c r="C7" s="19" t="s">
        <v>20</v>
      </c>
      <c r="D7" s="43">
        <v>1950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1950</v>
      </c>
      <c r="O7" s="44">
        <f t="shared" si="2"/>
        <v>0.26429926809433452</v>
      </c>
      <c r="P7" s="9"/>
    </row>
    <row r="8" spans="1:133">
      <c r="A8" s="12"/>
      <c r="B8" s="42">
        <v>513</v>
      </c>
      <c r="C8" s="19" t="s">
        <v>21</v>
      </c>
      <c r="D8" s="43">
        <v>478609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478609</v>
      </c>
      <c r="O8" s="44">
        <f t="shared" si="2"/>
        <v>64.869747899159663</v>
      </c>
      <c r="P8" s="9"/>
    </row>
    <row r="9" spans="1:133">
      <c r="A9" s="12"/>
      <c r="B9" s="42">
        <v>517</v>
      </c>
      <c r="C9" s="19" t="s">
        <v>38</v>
      </c>
      <c r="D9" s="43">
        <v>171147</v>
      </c>
      <c r="E9" s="43">
        <v>0</v>
      </c>
      <c r="F9" s="43">
        <v>0</v>
      </c>
      <c r="G9" s="43">
        <v>51281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222428</v>
      </c>
      <c r="O9" s="44">
        <f t="shared" si="2"/>
        <v>30.147465437788018</v>
      </c>
      <c r="P9" s="9"/>
    </row>
    <row r="10" spans="1:133">
      <c r="A10" s="12"/>
      <c r="B10" s="42">
        <v>519</v>
      </c>
      <c r="C10" s="19" t="s">
        <v>48</v>
      </c>
      <c r="D10" s="43">
        <v>592705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592705</v>
      </c>
      <c r="O10" s="44">
        <f t="shared" si="2"/>
        <v>80.334101382488484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3610528</v>
      </c>
      <c r="E11" s="29">
        <f t="shared" si="3"/>
        <v>1790</v>
      </c>
      <c r="F11" s="29">
        <f t="shared" si="3"/>
        <v>0</v>
      </c>
      <c r="G11" s="29">
        <f t="shared" si="3"/>
        <v>9977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3622295</v>
      </c>
      <c r="O11" s="41">
        <f t="shared" si="2"/>
        <v>490.95893195988072</v>
      </c>
      <c r="P11" s="10"/>
    </row>
    <row r="12" spans="1:133">
      <c r="A12" s="12"/>
      <c r="B12" s="42">
        <v>521</v>
      </c>
      <c r="C12" s="19" t="s">
        <v>24</v>
      </c>
      <c r="D12" s="43">
        <v>2024189</v>
      </c>
      <c r="E12" s="43">
        <v>1790</v>
      </c>
      <c r="F12" s="43">
        <v>0</v>
      </c>
      <c r="G12" s="43">
        <v>9977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2035956</v>
      </c>
      <c r="O12" s="44">
        <f t="shared" si="2"/>
        <v>275.94957983193279</v>
      </c>
      <c r="P12" s="9"/>
    </row>
    <row r="13" spans="1:133">
      <c r="A13" s="12"/>
      <c r="B13" s="42">
        <v>522</v>
      </c>
      <c r="C13" s="19" t="s">
        <v>25</v>
      </c>
      <c r="D13" s="43">
        <v>1586339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1586339</v>
      </c>
      <c r="O13" s="44">
        <f t="shared" si="2"/>
        <v>215.00935212794795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712179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712179</v>
      </c>
      <c r="O14" s="41">
        <f t="shared" si="2"/>
        <v>96.527378693412842</v>
      </c>
      <c r="P14" s="10"/>
    </row>
    <row r="15" spans="1:133">
      <c r="A15" s="12"/>
      <c r="B15" s="42">
        <v>534</v>
      </c>
      <c r="C15" s="19" t="s">
        <v>49</v>
      </c>
      <c r="D15" s="43">
        <v>712179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712179</v>
      </c>
      <c r="O15" s="44">
        <f t="shared" si="2"/>
        <v>96.527378693412842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805042</v>
      </c>
      <c r="E16" s="29">
        <f t="shared" si="5"/>
        <v>453308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1258350</v>
      </c>
      <c r="O16" s="41">
        <f t="shared" si="2"/>
        <v>170.55435077256709</v>
      </c>
      <c r="P16" s="10"/>
    </row>
    <row r="17" spans="1:119">
      <c r="A17" s="12"/>
      <c r="B17" s="42">
        <v>541</v>
      </c>
      <c r="C17" s="19" t="s">
        <v>50</v>
      </c>
      <c r="D17" s="43">
        <v>805042</v>
      </c>
      <c r="E17" s="43">
        <v>453308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1258350</v>
      </c>
      <c r="O17" s="44">
        <f t="shared" si="2"/>
        <v>170.55435077256709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884564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884564</v>
      </c>
      <c r="O18" s="41">
        <f t="shared" si="2"/>
        <v>119.89211168338304</v>
      </c>
      <c r="P18" s="9"/>
    </row>
    <row r="19" spans="1:119" ht="15.75" thickBot="1">
      <c r="A19" s="12"/>
      <c r="B19" s="42">
        <v>578</v>
      </c>
      <c r="C19" s="19" t="s">
        <v>40</v>
      </c>
      <c r="D19" s="43">
        <v>0</v>
      </c>
      <c r="E19" s="43">
        <v>0</v>
      </c>
      <c r="F19" s="43">
        <v>884564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884564</v>
      </c>
      <c r="O19" s="44">
        <f t="shared" si="2"/>
        <v>119.89211168338304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6413713</v>
      </c>
      <c r="E20" s="14">
        <f t="shared" ref="E20:M20" si="7">SUM(E5,E11,E14,E16,E18)</f>
        <v>455098</v>
      </c>
      <c r="F20" s="14">
        <f t="shared" si="7"/>
        <v>884564</v>
      </c>
      <c r="G20" s="14">
        <f t="shared" si="7"/>
        <v>61258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7814633</v>
      </c>
      <c r="O20" s="35">
        <f t="shared" si="2"/>
        <v>1059.1804011927352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70</v>
      </c>
      <c r="M22" s="157"/>
      <c r="N22" s="157"/>
      <c r="O22" s="39">
        <v>7378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1399298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1399298</v>
      </c>
      <c r="O5" s="30">
        <f t="shared" ref="O5:O22" si="2">(N5/O$24)</f>
        <v>189.99293957909029</v>
      </c>
      <c r="P5" s="6"/>
    </row>
    <row r="6" spans="1:133">
      <c r="A6" s="12"/>
      <c r="B6" s="42">
        <v>511</v>
      </c>
      <c r="C6" s="19" t="s">
        <v>19</v>
      </c>
      <c r="D6" s="43">
        <v>66645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66645</v>
      </c>
      <c r="O6" s="44">
        <f t="shared" si="2"/>
        <v>9.0488798370672097</v>
      </c>
      <c r="P6" s="9"/>
    </row>
    <row r="7" spans="1:133">
      <c r="A7" s="12"/>
      <c r="B7" s="42">
        <v>512</v>
      </c>
      <c r="C7" s="19" t="s">
        <v>20</v>
      </c>
      <c r="D7" s="43">
        <v>2314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2314</v>
      </c>
      <c r="O7" s="44">
        <f t="shared" si="2"/>
        <v>0.31418873048200952</v>
      </c>
      <c r="P7" s="9"/>
    </row>
    <row r="8" spans="1:133">
      <c r="A8" s="12"/>
      <c r="B8" s="42">
        <v>513</v>
      </c>
      <c r="C8" s="19" t="s">
        <v>21</v>
      </c>
      <c r="D8" s="43">
        <v>559813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559813</v>
      </c>
      <c r="O8" s="44">
        <f t="shared" si="2"/>
        <v>76.009911744738631</v>
      </c>
      <c r="P8" s="9"/>
    </row>
    <row r="9" spans="1:133">
      <c r="A9" s="12"/>
      <c r="B9" s="42">
        <v>517</v>
      </c>
      <c r="C9" s="19" t="s">
        <v>38</v>
      </c>
      <c r="D9" s="43">
        <v>108868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108868</v>
      </c>
      <c r="O9" s="44">
        <f t="shared" si="2"/>
        <v>14.781805838424983</v>
      </c>
      <c r="P9" s="9"/>
    </row>
    <row r="10" spans="1:133">
      <c r="A10" s="12"/>
      <c r="B10" s="42">
        <v>519</v>
      </c>
      <c r="C10" s="19" t="s">
        <v>48</v>
      </c>
      <c r="D10" s="43">
        <v>661658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661658</v>
      </c>
      <c r="O10" s="44">
        <f t="shared" si="2"/>
        <v>89.838153428377467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3502552</v>
      </c>
      <c r="E11" s="29">
        <f t="shared" si="3"/>
        <v>798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3503350</v>
      </c>
      <c r="O11" s="41">
        <f t="shared" si="2"/>
        <v>475.6754921928038</v>
      </c>
      <c r="P11" s="10"/>
    </row>
    <row r="12" spans="1:133">
      <c r="A12" s="12"/>
      <c r="B12" s="42">
        <v>521</v>
      </c>
      <c r="C12" s="19" t="s">
        <v>24</v>
      </c>
      <c r="D12" s="43">
        <v>2042592</v>
      </c>
      <c r="E12" s="43">
        <v>798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2043390</v>
      </c>
      <c r="O12" s="44">
        <f t="shared" si="2"/>
        <v>277.44602851323828</v>
      </c>
      <c r="P12" s="9"/>
    </row>
    <row r="13" spans="1:133">
      <c r="A13" s="12"/>
      <c r="B13" s="42">
        <v>522</v>
      </c>
      <c r="C13" s="19" t="s">
        <v>25</v>
      </c>
      <c r="D13" s="43">
        <v>1459960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1459960</v>
      </c>
      <c r="O13" s="44">
        <f t="shared" si="2"/>
        <v>198.22946367956553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565157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565157</v>
      </c>
      <c r="O14" s="41">
        <f t="shared" si="2"/>
        <v>76.735505770536321</v>
      </c>
      <c r="P14" s="10"/>
    </row>
    <row r="15" spans="1:133">
      <c r="A15" s="12"/>
      <c r="B15" s="42">
        <v>534</v>
      </c>
      <c r="C15" s="19" t="s">
        <v>49</v>
      </c>
      <c r="D15" s="43">
        <v>565157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565157</v>
      </c>
      <c r="O15" s="44">
        <f t="shared" si="2"/>
        <v>76.735505770536321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868133</v>
      </c>
      <c r="E16" s="29">
        <f t="shared" si="5"/>
        <v>761934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1630067</v>
      </c>
      <c r="O16" s="41">
        <f t="shared" si="2"/>
        <v>221.32613713509843</v>
      </c>
      <c r="P16" s="10"/>
    </row>
    <row r="17" spans="1:119">
      <c r="A17" s="12"/>
      <c r="B17" s="42">
        <v>541</v>
      </c>
      <c r="C17" s="19" t="s">
        <v>50</v>
      </c>
      <c r="D17" s="43">
        <v>868133</v>
      </c>
      <c r="E17" s="43">
        <v>761934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1630067</v>
      </c>
      <c r="O17" s="44">
        <f t="shared" si="2"/>
        <v>221.32613713509843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1391838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1391838</v>
      </c>
      <c r="O18" s="41">
        <f t="shared" si="2"/>
        <v>188.98004073319757</v>
      </c>
      <c r="P18" s="9"/>
    </row>
    <row r="19" spans="1:119">
      <c r="A19" s="12"/>
      <c r="B19" s="42">
        <v>578</v>
      </c>
      <c r="C19" s="19" t="s">
        <v>40</v>
      </c>
      <c r="D19" s="43">
        <v>0</v>
      </c>
      <c r="E19" s="43">
        <v>0</v>
      </c>
      <c r="F19" s="43">
        <v>1391838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1391838</v>
      </c>
      <c r="O19" s="44">
        <f t="shared" si="2"/>
        <v>188.98004073319757</v>
      </c>
      <c r="P19" s="9"/>
    </row>
    <row r="20" spans="1:119" ht="15.75">
      <c r="A20" s="26" t="s">
        <v>66</v>
      </c>
      <c r="B20" s="27"/>
      <c r="C20" s="28"/>
      <c r="D20" s="29">
        <f t="shared" ref="D20:M20" si="7">SUM(D21:D21)</f>
        <v>177000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177000</v>
      </c>
      <c r="O20" s="41">
        <f t="shared" si="2"/>
        <v>24.032586558044805</v>
      </c>
      <c r="P20" s="9"/>
    </row>
    <row r="21" spans="1:119" ht="15.75" thickBot="1">
      <c r="A21" s="12"/>
      <c r="B21" s="42">
        <v>581</v>
      </c>
      <c r="C21" s="19" t="s">
        <v>67</v>
      </c>
      <c r="D21" s="43">
        <v>177000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177000</v>
      </c>
      <c r="O21" s="44">
        <f t="shared" si="2"/>
        <v>24.032586558044805</v>
      </c>
      <c r="P21" s="9"/>
    </row>
    <row r="22" spans="1:119" ht="16.5" thickBot="1">
      <c r="A22" s="13" t="s">
        <v>10</v>
      </c>
      <c r="B22" s="21"/>
      <c r="C22" s="20"/>
      <c r="D22" s="14">
        <f>SUM(D5,D11,D14,D16,D18,D20)</f>
        <v>6512140</v>
      </c>
      <c r="E22" s="14">
        <f t="shared" ref="E22:M22" si="8">SUM(E5,E11,E14,E16,E18,E20)</f>
        <v>762732</v>
      </c>
      <c r="F22" s="14">
        <f t="shared" si="8"/>
        <v>1391838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8666710</v>
      </c>
      <c r="O22" s="35">
        <f t="shared" si="2"/>
        <v>1176.7427019687711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68</v>
      </c>
      <c r="M24" s="157"/>
      <c r="N24" s="157"/>
      <c r="O24" s="39">
        <v>7365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34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2276685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2276685</v>
      </c>
      <c r="O5" s="30">
        <f t="shared" ref="O5:O20" si="2">(N5/O$22)</f>
        <v>327.86362327188942</v>
      </c>
      <c r="P5" s="6"/>
    </row>
    <row r="6" spans="1:133">
      <c r="A6" s="12"/>
      <c r="B6" s="42">
        <v>511</v>
      </c>
      <c r="C6" s="19" t="s">
        <v>19</v>
      </c>
      <c r="D6" s="43">
        <v>103509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103509</v>
      </c>
      <c r="O6" s="44">
        <f t="shared" si="2"/>
        <v>14.90625</v>
      </c>
      <c r="P6" s="9"/>
    </row>
    <row r="7" spans="1:133">
      <c r="A7" s="12"/>
      <c r="B7" s="42">
        <v>512</v>
      </c>
      <c r="C7" s="19" t="s">
        <v>20</v>
      </c>
      <c r="D7" s="43">
        <v>1893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1893</v>
      </c>
      <c r="O7" s="44">
        <f t="shared" si="2"/>
        <v>0.27260944700460832</v>
      </c>
      <c r="P7" s="9"/>
    </row>
    <row r="8" spans="1:133">
      <c r="A8" s="12"/>
      <c r="B8" s="42">
        <v>513</v>
      </c>
      <c r="C8" s="19" t="s">
        <v>21</v>
      </c>
      <c r="D8" s="43">
        <v>554248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554248</v>
      </c>
      <c r="O8" s="44">
        <f t="shared" si="2"/>
        <v>79.816820276497694</v>
      </c>
      <c r="P8" s="9"/>
    </row>
    <row r="9" spans="1:133">
      <c r="A9" s="12"/>
      <c r="B9" s="42">
        <v>517</v>
      </c>
      <c r="C9" s="19" t="s">
        <v>38</v>
      </c>
      <c r="D9" s="43">
        <v>175403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175403</v>
      </c>
      <c r="O9" s="44">
        <f t="shared" si="2"/>
        <v>25.25964861751152</v>
      </c>
      <c r="P9" s="9"/>
    </row>
    <row r="10" spans="1:133">
      <c r="A10" s="12"/>
      <c r="B10" s="42">
        <v>519</v>
      </c>
      <c r="C10" s="19" t="s">
        <v>48</v>
      </c>
      <c r="D10" s="43">
        <v>1441632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1441632</v>
      </c>
      <c r="O10" s="44">
        <f t="shared" si="2"/>
        <v>207.60829493087559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3283689</v>
      </c>
      <c r="E11" s="29">
        <f t="shared" si="3"/>
        <v>5979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3289668</v>
      </c>
      <c r="O11" s="41">
        <f t="shared" si="2"/>
        <v>473.74251152073731</v>
      </c>
      <c r="P11" s="10"/>
    </row>
    <row r="12" spans="1:133">
      <c r="A12" s="12"/>
      <c r="B12" s="42">
        <v>521</v>
      </c>
      <c r="C12" s="19" t="s">
        <v>24</v>
      </c>
      <c r="D12" s="43">
        <v>1911636</v>
      </c>
      <c r="E12" s="43">
        <v>5979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1917615</v>
      </c>
      <c r="O12" s="44">
        <f t="shared" si="2"/>
        <v>276.15423387096774</v>
      </c>
      <c r="P12" s="9"/>
    </row>
    <row r="13" spans="1:133">
      <c r="A13" s="12"/>
      <c r="B13" s="42">
        <v>522</v>
      </c>
      <c r="C13" s="19" t="s">
        <v>25</v>
      </c>
      <c r="D13" s="43">
        <v>1372053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1372053</v>
      </c>
      <c r="O13" s="44">
        <f t="shared" si="2"/>
        <v>197.58827764976959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476391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476391</v>
      </c>
      <c r="O14" s="41">
        <f t="shared" si="2"/>
        <v>68.604694700460826</v>
      </c>
      <c r="P14" s="10"/>
    </row>
    <row r="15" spans="1:133">
      <c r="A15" s="12"/>
      <c r="B15" s="42">
        <v>534</v>
      </c>
      <c r="C15" s="19" t="s">
        <v>49</v>
      </c>
      <c r="D15" s="43">
        <v>476391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476391</v>
      </c>
      <c r="O15" s="44">
        <f t="shared" si="2"/>
        <v>68.604694700460826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1097919</v>
      </c>
      <c r="E16" s="29">
        <f t="shared" si="5"/>
        <v>707310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1805229</v>
      </c>
      <c r="O16" s="41">
        <f t="shared" si="2"/>
        <v>259.96961405529953</v>
      </c>
      <c r="P16" s="10"/>
    </row>
    <row r="17" spans="1:119">
      <c r="A17" s="12"/>
      <c r="B17" s="42">
        <v>541</v>
      </c>
      <c r="C17" s="19" t="s">
        <v>50</v>
      </c>
      <c r="D17" s="43">
        <v>1097919</v>
      </c>
      <c r="E17" s="43">
        <v>707310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1805229</v>
      </c>
      <c r="O17" s="44">
        <f t="shared" si="2"/>
        <v>259.96961405529953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1123944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1123944</v>
      </c>
      <c r="O18" s="41">
        <f t="shared" si="2"/>
        <v>161.85829493087559</v>
      </c>
      <c r="P18" s="9"/>
    </row>
    <row r="19" spans="1:119" ht="15.75" thickBot="1">
      <c r="A19" s="12"/>
      <c r="B19" s="42">
        <v>578</v>
      </c>
      <c r="C19" s="19" t="s">
        <v>40</v>
      </c>
      <c r="D19" s="43">
        <v>0</v>
      </c>
      <c r="E19" s="43">
        <v>0</v>
      </c>
      <c r="F19" s="43">
        <v>1123944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1123944</v>
      </c>
      <c r="O19" s="44">
        <f t="shared" si="2"/>
        <v>161.85829493087559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7134684</v>
      </c>
      <c r="E20" s="14">
        <f t="shared" ref="E20:M20" si="7">SUM(E5,E11,E14,E16,E18)</f>
        <v>713289</v>
      </c>
      <c r="F20" s="14">
        <f t="shared" si="7"/>
        <v>1123944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8971917</v>
      </c>
      <c r="O20" s="35">
        <f t="shared" si="2"/>
        <v>1292.0387384792627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64</v>
      </c>
      <c r="M22" s="157"/>
      <c r="N22" s="157"/>
      <c r="O22" s="39">
        <v>6944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2062854</v>
      </c>
      <c r="E5" s="24">
        <f t="shared" si="0"/>
        <v>0</v>
      </c>
      <c r="F5" s="24">
        <f t="shared" si="0"/>
        <v>693400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2756254</v>
      </c>
      <c r="O5" s="30">
        <f t="shared" ref="O5:O20" si="2">(N5/O$22)</f>
        <v>411.31980301447544</v>
      </c>
      <c r="P5" s="6"/>
    </row>
    <row r="6" spans="1:133">
      <c r="A6" s="12"/>
      <c r="B6" s="42">
        <v>511</v>
      </c>
      <c r="C6" s="19" t="s">
        <v>19</v>
      </c>
      <c r="D6" s="43">
        <v>44393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44393</v>
      </c>
      <c r="O6" s="44">
        <f t="shared" si="2"/>
        <v>6.6248321146097595</v>
      </c>
      <c r="P6" s="9"/>
    </row>
    <row r="7" spans="1:133">
      <c r="A7" s="12"/>
      <c r="B7" s="42">
        <v>512</v>
      </c>
      <c r="C7" s="19" t="s">
        <v>20</v>
      </c>
      <c r="D7" s="43">
        <v>2782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2782</v>
      </c>
      <c r="O7" s="44">
        <f t="shared" si="2"/>
        <v>0.41516191613192061</v>
      </c>
      <c r="P7" s="9"/>
    </row>
    <row r="8" spans="1:133">
      <c r="A8" s="12"/>
      <c r="B8" s="42">
        <v>513</v>
      </c>
      <c r="C8" s="19" t="s">
        <v>21</v>
      </c>
      <c r="D8" s="43">
        <v>406242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406242</v>
      </c>
      <c r="O8" s="44">
        <f t="shared" si="2"/>
        <v>60.624085957319807</v>
      </c>
      <c r="P8" s="9"/>
    </row>
    <row r="9" spans="1:133">
      <c r="A9" s="12"/>
      <c r="B9" s="42">
        <v>517</v>
      </c>
      <c r="C9" s="19" t="s">
        <v>38</v>
      </c>
      <c r="D9" s="43">
        <v>117049</v>
      </c>
      <c r="E9" s="43">
        <v>0</v>
      </c>
      <c r="F9" s="43">
        <v>693400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810449</v>
      </c>
      <c r="O9" s="44">
        <f t="shared" si="2"/>
        <v>120.94448589762722</v>
      </c>
      <c r="P9" s="9"/>
    </row>
    <row r="10" spans="1:133">
      <c r="A10" s="12"/>
      <c r="B10" s="42">
        <v>519</v>
      </c>
      <c r="C10" s="19" t="s">
        <v>48</v>
      </c>
      <c r="D10" s="43">
        <v>1492388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1492388</v>
      </c>
      <c r="O10" s="44">
        <f t="shared" si="2"/>
        <v>222.71123712878673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2879967</v>
      </c>
      <c r="E11" s="29">
        <f t="shared" si="3"/>
        <v>4559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2884526</v>
      </c>
      <c r="O11" s="41">
        <f t="shared" si="2"/>
        <v>430.46202059394119</v>
      </c>
      <c r="P11" s="10"/>
    </row>
    <row r="12" spans="1:133">
      <c r="A12" s="12"/>
      <c r="B12" s="42">
        <v>521</v>
      </c>
      <c r="C12" s="19" t="s">
        <v>24</v>
      </c>
      <c r="D12" s="43">
        <v>1591615</v>
      </c>
      <c r="E12" s="43">
        <v>4559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1596174</v>
      </c>
      <c r="O12" s="44">
        <f t="shared" si="2"/>
        <v>238.19937322787644</v>
      </c>
      <c r="P12" s="9"/>
    </row>
    <row r="13" spans="1:133">
      <c r="A13" s="12"/>
      <c r="B13" s="42">
        <v>522</v>
      </c>
      <c r="C13" s="19" t="s">
        <v>25</v>
      </c>
      <c r="D13" s="43">
        <v>1288352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1288352</v>
      </c>
      <c r="O13" s="44">
        <f t="shared" si="2"/>
        <v>192.26264736606475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471742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471742</v>
      </c>
      <c r="O14" s="41">
        <f t="shared" si="2"/>
        <v>70.398746455752871</v>
      </c>
      <c r="P14" s="10"/>
    </row>
    <row r="15" spans="1:133">
      <c r="A15" s="12"/>
      <c r="B15" s="42">
        <v>534</v>
      </c>
      <c r="C15" s="19" t="s">
        <v>49</v>
      </c>
      <c r="D15" s="43">
        <v>471742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471742</v>
      </c>
      <c r="O15" s="44">
        <f t="shared" si="2"/>
        <v>70.398746455752871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340467</v>
      </c>
      <c r="E16" s="29">
        <f t="shared" si="5"/>
        <v>255884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596351</v>
      </c>
      <c r="O16" s="41">
        <f t="shared" si="2"/>
        <v>88.994329204596326</v>
      </c>
      <c r="P16" s="10"/>
    </row>
    <row r="17" spans="1:119">
      <c r="A17" s="12"/>
      <c r="B17" s="42">
        <v>541</v>
      </c>
      <c r="C17" s="19" t="s">
        <v>50</v>
      </c>
      <c r="D17" s="43">
        <v>340467</v>
      </c>
      <c r="E17" s="43">
        <v>255884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596351</v>
      </c>
      <c r="O17" s="44">
        <f t="shared" si="2"/>
        <v>88.994329204596326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191505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191505</v>
      </c>
      <c r="O18" s="41">
        <f t="shared" si="2"/>
        <v>28.578570362632444</v>
      </c>
      <c r="P18" s="9"/>
    </row>
    <row r="19" spans="1:119" ht="15.75" thickBot="1">
      <c r="A19" s="12"/>
      <c r="B19" s="42">
        <v>578</v>
      </c>
      <c r="C19" s="19" t="s">
        <v>40</v>
      </c>
      <c r="D19" s="43">
        <v>0</v>
      </c>
      <c r="E19" s="43">
        <v>0</v>
      </c>
      <c r="F19" s="43">
        <v>191505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191505</v>
      </c>
      <c r="O19" s="44">
        <f t="shared" si="2"/>
        <v>28.578570362632444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5755030</v>
      </c>
      <c r="E20" s="14">
        <f t="shared" ref="E20:M20" si="7">SUM(E5,E11,E14,E16,E18)</f>
        <v>260443</v>
      </c>
      <c r="F20" s="14">
        <f t="shared" si="7"/>
        <v>884905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6900378</v>
      </c>
      <c r="O20" s="35">
        <f t="shared" si="2"/>
        <v>1029.7534696313983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62</v>
      </c>
      <c r="M22" s="157"/>
      <c r="N22" s="157"/>
      <c r="O22" s="39">
        <v>6701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2207208</v>
      </c>
      <c r="E5" s="24">
        <f t="shared" si="0"/>
        <v>0</v>
      </c>
      <c r="F5" s="24">
        <f t="shared" si="0"/>
        <v>695898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2903106</v>
      </c>
      <c r="O5" s="30">
        <f t="shared" ref="O5:O20" si="2">(N5/O$22)</f>
        <v>443.83213575905825</v>
      </c>
      <c r="P5" s="6"/>
    </row>
    <row r="6" spans="1:133">
      <c r="A6" s="12"/>
      <c r="B6" s="42">
        <v>511</v>
      </c>
      <c r="C6" s="19" t="s">
        <v>19</v>
      </c>
      <c r="D6" s="43">
        <v>30381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30381</v>
      </c>
      <c r="O6" s="44">
        <f t="shared" si="2"/>
        <v>4.6447026448555269</v>
      </c>
      <c r="P6" s="9"/>
    </row>
    <row r="7" spans="1:133">
      <c r="A7" s="12"/>
      <c r="B7" s="42">
        <v>512</v>
      </c>
      <c r="C7" s="19" t="s">
        <v>20</v>
      </c>
      <c r="D7" s="43">
        <v>2103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2103</v>
      </c>
      <c r="O7" s="44">
        <f t="shared" si="2"/>
        <v>0.32151047240483105</v>
      </c>
      <c r="P7" s="9"/>
    </row>
    <row r="8" spans="1:133">
      <c r="A8" s="12"/>
      <c r="B8" s="42">
        <v>513</v>
      </c>
      <c r="C8" s="19" t="s">
        <v>21</v>
      </c>
      <c r="D8" s="43">
        <v>528824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528824</v>
      </c>
      <c r="O8" s="44">
        <f t="shared" si="2"/>
        <v>80.84757682311573</v>
      </c>
      <c r="P8" s="9"/>
    </row>
    <row r="9" spans="1:133">
      <c r="A9" s="12"/>
      <c r="B9" s="42">
        <v>517</v>
      </c>
      <c r="C9" s="19" t="s">
        <v>38</v>
      </c>
      <c r="D9" s="43">
        <v>1070656</v>
      </c>
      <c r="E9" s="43">
        <v>0</v>
      </c>
      <c r="F9" s="43">
        <v>695898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1766554</v>
      </c>
      <c r="O9" s="44">
        <f t="shared" si="2"/>
        <v>270.07399480201803</v>
      </c>
      <c r="P9" s="9"/>
    </row>
    <row r="10" spans="1:133">
      <c r="A10" s="12"/>
      <c r="B10" s="42">
        <v>519</v>
      </c>
      <c r="C10" s="19" t="s">
        <v>48</v>
      </c>
      <c r="D10" s="43">
        <v>575244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575244</v>
      </c>
      <c r="O10" s="44">
        <f t="shared" si="2"/>
        <v>87.944351016664115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2629452</v>
      </c>
      <c r="E11" s="29">
        <f t="shared" si="3"/>
        <v>4630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2634082</v>
      </c>
      <c r="O11" s="41">
        <f t="shared" si="2"/>
        <v>402.70325638281611</v>
      </c>
      <c r="P11" s="10"/>
    </row>
    <row r="12" spans="1:133">
      <c r="A12" s="12"/>
      <c r="B12" s="42">
        <v>521</v>
      </c>
      <c r="C12" s="19" t="s">
        <v>24</v>
      </c>
      <c r="D12" s="43">
        <v>1392366</v>
      </c>
      <c r="E12" s="43">
        <v>4630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1396996</v>
      </c>
      <c r="O12" s="44">
        <f t="shared" si="2"/>
        <v>213.57529429750804</v>
      </c>
      <c r="P12" s="9"/>
    </row>
    <row r="13" spans="1:133">
      <c r="A13" s="12"/>
      <c r="B13" s="42">
        <v>522</v>
      </c>
      <c r="C13" s="19" t="s">
        <v>25</v>
      </c>
      <c r="D13" s="43">
        <v>1237086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1237086</v>
      </c>
      <c r="O13" s="44">
        <f t="shared" si="2"/>
        <v>189.12796208530807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458490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458490</v>
      </c>
      <c r="O14" s="41">
        <f t="shared" si="2"/>
        <v>70.094786729857816</v>
      </c>
      <c r="P14" s="10"/>
    </row>
    <row r="15" spans="1:133">
      <c r="A15" s="12"/>
      <c r="B15" s="42">
        <v>534</v>
      </c>
      <c r="C15" s="19" t="s">
        <v>49</v>
      </c>
      <c r="D15" s="43">
        <v>458490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458490</v>
      </c>
      <c r="O15" s="44">
        <f t="shared" si="2"/>
        <v>70.094786729857816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605756</v>
      </c>
      <c r="E16" s="29">
        <f t="shared" si="5"/>
        <v>203984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809740</v>
      </c>
      <c r="O16" s="41">
        <f t="shared" si="2"/>
        <v>123.79452683075982</v>
      </c>
      <c r="P16" s="10"/>
    </row>
    <row r="17" spans="1:119">
      <c r="A17" s="12"/>
      <c r="B17" s="42">
        <v>541</v>
      </c>
      <c r="C17" s="19" t="s">
        <v>50</v>
      </c>
      <c r="D17" s="43">
        <v>605756</v>
      </c>
      <c r="E17" s="43">
        <v>203984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809740</v>
      </c>
      <c r="O17" s="44">
        <f t="shared" si="2"/>
        <v>123.79452683075982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0</v>
      </c>
      <c r="E18" s="29">
        <f t="shared" si="6"/>
        <v>9445836</v>
      </c>
      <c r="F18" s="29">
        <f t="shared" si="6"/>
        <v>856311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10302147</v>
      </c>
      <c r="O18" s="41">
        <f t="shared" si="2"/>
        <v>1575.0110074912093</v>
      </c>
      <c r="P18" s="9"/>
    </row>
    <row r="19" spans="1:119" ht="15.75" thickBot="1">
      <c r="A19" s="12"/>
      <c r="B19" s="42">
        <v>578</v>
      </c>
      <c r="C19" s="19" t="s">
        <v>40</v>
      </c>
      <c r="D19" s="43">
        <v>0</v>
      </c>
      <c r="E19" s="43">
        <v>9445836</v>
      </c>
      <c r="F19" s="43">
        <v>856311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10302147</v>
      </c>
      <c r="O19" s="44">
        <f t="shared" si="2"/>
        <v>1575.0110074912093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5900906</v>
      </c>
      <c r="E20" s="14">
        <f t="shared" ref="E20:M20" si="7">SUM(E5,E11,E14,E16,E18)</f>
        <v>9654450</v>
      </c>
      <c r="F20" s="14">
        <f t="shared" si="7"/>
        <v>1552209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17107565</v>
      </c>
      <c r="O20" s="35">
        <f t="shared" si="2"/>
        <v>2615.4357131937013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60</v>
      </c>
      <c r="M22" s="157"/>
      <c r="N22" s="157"/>
      <c r="O22" s="39">
        <v>6541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1104680</v>
      </c>
      <c r="E5" s="24">
        <f t="shared" si="0"/>
        <v>0</v>
      </c>
      <c r="F5" s="24">
        <f t="shared" si="0"/>
        <v>698526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1803206</v>
      </c>
      <c r="O5" s="30">
        <f t="shared" ref="O5:O20" si="2">(N5/O$22)</f>
        <v>278.96132425742576</v>
      </c>
      <c r="P5" s="6"/>
    </row>
    <row r="6" spans="1:133">
      <c r="A6" s="12"/>
      <c r="B6" s="42">
        <v>511</v>
      </c>
      <c r="C6" s="19" t="s">
        <v>19</v>
      </c>
      <c r="D6" s="43">
        <v>38367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38367</v>
      </c>
      <c r="O6" s="44">
        <f t="shared" si="2"/>
        <v>5.9354888613861387</v>
      </c>
      <c r="P6" s="9"/>
    </row>
    <row r="7" spans="1:133">
      <c r="A7" s="12"/>
      <c r="B7" s="42">
        <v>512</v>
      </c>
      <c r="C7" s="19" t="s">
        <v>20</v>
      </c>
      <c r="D7" s="43">
        <v>411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411</v>
      </c>
      <c r="O7" s="44">
        <f t="shared" si="2"/>
        <v>6.3582920792079209E-2</v>
      </c>
      <c r="P7" s="9"/>
    </row>
    <row r="8" spans="1:133">
      <c r="A8" s="12"/>
      <c r="B8" s="42">
        <v>513</v>
      </c>
      <c r="C8" s="19" t="s">
        <v>21</v>
      </c>
      <c r="D8" s="43">
        <v>480536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480536</v>
      </c>
      <c r="O8" s="44">
        <f t="shared" si="2"/>
        <v>74.340346534653463</v>
      </c>
      <c r="P8" s="9"/>
    </row>
    <row r="9" spans="1:133">
      <c r="A9" s="12"/>
      <c r="B9" s="42">
        <v>517</v>
      </c>
      <c r="C9" s="19" t="s">
        <v>38</v>
      </c>
      <c r="D9" s="43">
        <v>113600</v>
      </c>
      <c r="E9" s="43">
        <v>0</v>
      </c>
      <c r="F9" s="43">
        <v>698526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812126</v>
      </c>
      <c r="O9" s="44">
        <f t="shared" si="2"/>
        <v>125.63830445544555</v>
      </c>
      <c r="P9" s="9"/>
    </row>
    <row r="10" spans="1:133">
      <c r="A10" s="12"/>
      <c r="B10" s="42">
        <v>519</v>
      </c>
      <c r="C10" s="19" t="s">
        <v>48</v>
      </c>
      <c r="D10" s="43">
        <v>471766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471766</v>
      </c>
      <c r="O10" s="44">
        <f t="shared" si="2"/>
        <v>72.983601485148512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2586155</v>
      </c>
      <c r="E11" s="29">
        <f t="shared" si="3"/>
        <v>1654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2587809</v>
      </c>
      <c r="O11" s="41">
        <f t="shared" si="2"/>
        <v>400.34173886138615</v>
      </c>
      <c r="P11" s="10"/>
    </row>
    <row r="12" spans="1:133">
      <c r="A12" s="12"/>
      <c r="B12" s="42">
        <v>521</v>
      </c>
      <c r="C12" s="19" t="s">
        <v>24</v>
      </c>
      <c r="D12" s="43">
        <v>1371847</v>
      </c>
      <c r="E12" s="43">
        <v>1654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1373501</v>
      </c>
      <c r="O12" s="44">
        <f t="shared" si="2"/>
        <v>212.48468440594058</v>
      </c>
      <c r="P12" s="9"/>
    </row>
    <row r="13" spans="1:133">
      <c r="A13" s="12"/>
      <c r="B13" s="42">
        <v>522</v>
      </c>
      <c r="C13" s="19" t="s">
        <v>25</v>
      </c>
      <c r="D13" s="43">
        <v>1214308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1214308</v>
      </c>
      <c r="O13" s="44">
        <f t="shared" si="2"/>
        <v>187.85705445544554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454463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454463</v>
      </c>
      <c r="O14" s="41">
        <f t="shared" si="2"/>
        <v>70.306775990099013</v>
      </c>
      <c r="P14" s="10"/>
    </row>
    <row r="15" spans="1:133">
      <c r="A15" s="12"/>
      <c r="B15" s="42">
        <v>534</v>
      </c>
      <c r="C15" s="19" t="s">
        <v>49</v>
      </c>
      <c r="D15" s="43">
        <v>454463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454463</v>
      </c>
      <c r="O15" s="44">
        <f t="shared" si="2"/>
        <v>70.306775990099013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612520</v>
      </c>
      <c r="E16" s="29">
        <f t="shared" si="5"/>
        <v>100474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712994</v>
      </c>
      <c r="O16" s="41">
        <f t="shared" si="2"/>
        <v>110.30228960396039</v>
      </c>
      <c r="P16" s="10"/>
    </row>
    <row r="17" spans="1:119">
      <c r="A17" s="12"/>
      <c r="B17" s="42">
        <v>541</v>
      </c>
      <c r="C17" s="19" t="s">
        <v>50</v>
      </c>
      <c r="D17" s="43">
        <v>612520</v>
      </c>
      <c r="E17" s="43">
        <v>100474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712994</v>
      </c>
      <c r="O17" s="44">
        <f t="shared" si="2"/>
        <v>110.30228960396039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0</v>
      </c>
      <c r="E18" s="29">
        <f t="shared" si="6"/>
        <v>8981368</v>
      </c>
      <c r="F18" s="29">
        <f t="shared" si="6"/>
        <v>12000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8993368</v>
      </c>
      <c r="O18" s="41">
        <f t="shared" si="2"/>
        <v>1391.3007425742574</v>
      </c>
      <c r="P18" s="9"/>
    </row>
    <row r="19" spans="1:119" ht="15.75" thickBot="1">
      <c r="A19" s="12"/>
      <c r="B19" s="42">
        <v>578</v>
      </c>
      <c r="C19" s="19" t="s">
        <v>40</v>
      </c>
      <c r="D19" s="43">
        <v>0</v>
      </c>
      <c r="E19" s="43">
        <v>8981368</v>
      </c>
      <c r="F19" s="43">
        <v>12000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8993368</v>
      </c>
      <c r="O19" s="44">
        <f t="shared" si="2"/>
        <v>1391.3007425742574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4757818</v>
      </c>
      <c r="E20" s="14">
        <f t="shared" ref="E20:M20" si="7">SUM(E5,E11,E14,E16,E18)</f>
        <v>9083496</v>
      </c>
      <c r="F20" s="14">
        <f t="shared" si="7"/>
        <v>710526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14551840</v>
      </c>
      <c r="O20" s="35">
        <f t="shared" si="2"/>
        <v>2251.2128712871286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53</v>
      </c>
      <c r="M22" s="157"/>
      <c r="N22" s="157"/>
      <c r="O22" s="39">
        <v>6464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2024-10-14T16:46:34Z</cp:lastPrinted>
  <dcterms:created xsi:type="dcterms:W3CDTF">2000-08-31T21:26:31Z</dcterms:created>
  <dcterms:modified xsi:type="dcterms:W3CDTF">2024-10-14T16:46:45Z</dcterms:modified>
</cp:coreProperties>
</file>