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0" documentId="11_F63C474253580EE31B75EFC460E25B2EC8F3D4A4" xr6:coauthVersionLast="47" xr6:coauthVersionMax="47" xr10:uidLastSave="{55C916D6-1B18-4B78-8E37-CF4B0078C04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'2008'!$A$1:$O$63</definedName>
    <definedName name="_xlnm.Print_Area" localSheetId="14">'2009'!$A$1:$O$63</definedName>
    <definedName name="_xlnm.Print_Area" localSheetId="13">'2010'!$A$1:$O$68</definedName>
    <definedName name="_xlnm.Print_Area" localSheetId="12">'2011'!$A$1:$O$64</definedName>
    <definedName name="_xlnm.Print_Area" localSheetId="11">'2012'!$A$1:$O$67</definedName>
    <definedName name="_xlnm.Print_Area" localSheetId="10">'2013'!$A$1:$O$61</definedName>
    <definedName name="_xlnm.Print_Area" localSheetId="9">'2014'!$A$1:$O$62</definedName>
    <definedName name="_xlnm.Print_Area" localSheetId="8">'2015'!$A$1:$O$60</definedName>
    <definedName name="_xlnm.Print_Area" localSheetId="7">'2016'!$A$1:$O$61</definedName>
    <definedName name="_xlnm.Print_Area" localSheetId="6">'2017'!$A$1:$O$60</definedName>
    <definedName name="_xlnm.Print_Area" localSheetId="5">'2018'!$A$1:$O$63</definedName>
    <definedName name="_xlnm.Print_Area" localSheetId="4">'2019'!$A$1:$O$63</definedName>
    <definedName name="_xlnm.Print_Area" localSheetId="3">'2020'!$A$1:$O$57</definedName>
    <definedName name="_xlnm.Print_Area" localSheetId="2">'2021'!$A$1:$P$56</definedName>
    <definedName name="_xlnm.Print_Area" localSheetId="1">'2022'!$A$1:$P$57</definedName>
    <definedName name="_xlnm.Print_Area" localSheetId="0">'2023'!$A$1:$P$62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48" l="1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4" i="48" l="1"/>
  <c r="P54" i="48" s="1"/>
  <c r="O46" i="48"/>
  <c r="P46" i="48" s="1"/>
  <c r="O21" i="48"/>
  <c r="P21" i="48" s="1"/>
  <c r="E58" i="48"/>
  <c r="I58" i="48"/>
  <c r="H58" i="48"/>
  <c r="D58" i="48"/>
  <c r="O5" i="48"/>
  <c r="P5" i="48" s="1"/>
  <c r="J58" i="48"/>
  <c r="K58" i="48"/>
  <c r="F58" i="48"/>
  <c r="L58" i="48"/>
  <c r="G58" i="48"/>
  <c r="M58" i="48"/>
  <c r="N58" i="48"/>
  <c r="O36" i="48"/>
  <c r="P36" i="48" s="1"/>
  <c r="O43" i="48"/>
  <c r="P43" i="48" s="1"/>
  <c r="O15" i="48"/>
  <c r="P15" i="48" s="1"/>
  <c r="O49" i="47"/>
  <c r="P49" i="47" s="1"/>
  <c r="O42" i="47"/>
  <c r="P42" i="47" s="1"/>
  <c r="O40" i="47"/>
  <c r="P40" i="47" s="1"/>
  <c r="O34" i="47"/>
  <c r="P34" i="47" s="1"/>
  <c r="O21" i="47"/>
  <c r="P21" i="47" s="1"/>
  <c r="J53" i="47"/>
  <c r="D53" i="47"/>
  <c r="K53" i="47"/>
  <c r="L53" i="47"/>
  <c r="F53" i="47"/>
  <c r="M53" i="47"/>
  <c r="N53" i="47"/>
  <c r="I53" i="47"/>
  <c r="H53" i="47"/>
  <c r="E53" i="47"/>
  <c r="G53" i="47"/>
  <c r="O15" i="47"/>
  <c r="P15" i="47" s="1"/>
  <c r="O5" i="47"/>
  <c r="P5" i="47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9" i="46" s="1"/>
  <c r="P49" i="46" s="1"/>
  <c r="O48" i="46"/>
  <c r="P48" i="46" s="1"/>
  <c r="O47" i="46"/>
  <c r="P47" i="46" s="1"/>
  <c r="O46" i="46"/>
  <c r="P46" i="46"/>
  <c r="O45" i="46"/>
  <c r="P45" i="46"/>
  <c r="O44" i="46"/>
  <c r="P44" i="46"/>
  <c r="O43" i="46"/>
  <c r="P43" i="46" s="1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F52" i="46" s="1"/>
  <c r="E40" i="46"/>
  <c r="E52" i="46" s="1"/>
  <c r="D40" i="46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O37" i="46" s="1"/>
  <c r="P37" i="46" s="1"/>
  <c r="E37" i="46"/>
  <c r="D37" i="46"/>
  <c r="O36" i="46"/>
  <c r="P36" i="46"/>
  <c r="O35" i="46"/>
  <c r="P35" i="46"/>
  <c r="O34" i="46"/>
  <c r="P34" i="46" s="1"/>
  <c r="O33" i="46"/>
  <c r="P33" i="46" s="1"/>
  <c r="O32" i="46"/>
  <c r="P32" i="46"/>
  <c r="O31" i="46"/>
  <c r="P31" i="46"/>
  <c r="N30" i="46"/>
  <c r="M30" i="46"/>
  <c r="M52" i="46" s="1"/>
  <c r="L30" i="46"/>
  <c r="K30" i="46"/>
  <c r="J30" i="46"/>
  <c r="I30" i="46"/>
  <c r="H30" i="46"/>
  <c r="G30" i="46"/>
  <c r="O30" i="46" s="1"/>
  <c r="P30" i="46" s="1"/>
  <c r="F30" i="46"/>
  <c r="E30" i="46"/>
  <c r="D30" i="46"/>
  <c r="O29" i="46"/>
  <c r="P29" i="46" s="1"/>
  <c r="O28" i="46"/>
  <c r="P28" i="46" s="1"/>
  <c r="O27" i="46"/>
  <c r="P27" i="46" s="1"/>
  <c r="O26" i="46"/>
  <c r="P26" i="46"/>
  <c r="O25" i="46"/>
  <c r="P25" i="46"/>
  <c r="O24" i="46"/>
  <c r="P24" i="46" s="1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/>
  <c r="O16" i="46"/>
  <c r="P16" i="46"/>
  <c r="O15" i="46"/>
  <c r="P15" i="46"/>
  <c r="N14" i="46"/>
  <c r="N52" i="46" s="1"/>
  <c r="M14" i="46"/>
  <c r="L14" i="46"/>
  <c r="K14" i="46"/>
  <c r="J14" i="46"/>
  <c r="I14" i="46"/>
  <c r="H14" i="46"/>
  <c r="H52" i="46" s="1"/>
  <c r="G14" i="46"/>
  <c r="F14" i="46"/>
  <c r="E14" i="46"/>
  <c r="D14" i="46"/>
  <c r="O13" i="46"/>
  <c r="P13" i="46" s="1"/>
  <c r="O12" i="46"/>
  <c r="P12" i="46" s="1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L52" i="46" s="1"/>
  <c r="K5" i="46"/>
  <c r="J5" i="46"/>
  <c r="I5" i="46"/>
  <c r="I52" i="46" s="1"/>
  <c r="H5" i="46"/>
  <c r="G5" i="46"/>
  <c r="F5" i="46"/>
  <c r="E5" i="46"/>
  <c r="D5" i="46"/>
  <c r="N52" i="45"/>
  <c r="O52" i="45" s="1"/>
  <c r="N51" i="45"/>
  <c r="O51" i="45" s="1"/>
  <c r="M50" i="45"/>
  <c r="L50" i="45"/>
  <c r="K50" i="45"/>
  <c r="J50" i="45"/>
  <c r="I50" i="45"/>
  <c r="H50" i="45"/>
  <c r="G50" i="45"/>
  <c r="N50" i="45" s="1"/>
  <c r="O50" i="45" s="1"/>
  <c r="F50" i="45"/>
  <c r="E50" i="45"/>
  <c r="D50" i="45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 s="1"/>
  <c r="N38" i="45"/>
  <c r="O38" i="45" s="1"/>
  <c r="N37" i="45"/>
  <c r="O37" i="45"/>
  <c r="N36" i="45"/>
  <c r="O36" i="45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D53" i="45" s="1"/>
  <c r="N13" i="45"/>
  <c r="O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53" i="45" s="1"/>
  <c r="K5" i="45"/>
  <c r="K53" i="45" s="1"/>
  <c r="J5" i="45"/>
  <c r="J53" i="45" s="1"/>
  <c r="I5" i="45"/>
  <c r="I53" i="45" s="1"/>
  <c r="H5" i="45"/>
  <c r="H53" i="45" s="1"/>
  <c r="G5" i="45"/>
  <c r="G53" i="45" s="1"/>
  <c r="F5" i="45"/>
  <c r="F53" i="45" s="1"/>
  <c r="E5" i="45"/>
  <c r="N5" i="45" s="1"/>
  <c r="O5" i="45" s="1"/>
  <c r="D5" i="45"/>
  <c r="N58" i="44"/>
  <c r="O58" i="44"/>
  <c r="N57" i="44"/>
  <c r="O57" i="44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5" i="44" s="1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6" i="44" s="1"/>
  <c r="O46" i="44" s="1"/>
  <c r="N45" i="44"/>
  <c r="O45" i="44" s="1"/>
  <c r="N44" i="44"/>
  <c r="O44" i="44" s="1"/>
  <c r="M43" i="44"/>
  <c r="N43" i="44" s="1"/>
  <c r="O43" i="44" s="1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/>
  <c r="N39" i="44"/>
  <c r="O39" i="44"/>
  <c r="N38" i="44"/>
  <c r="O38" i="44" s="1"/>
  <c r="N37" i="44"/>
  <c r="O37" i="44" s="1"/>
  <c r="N36" i="44"/>
  <c r="O36" i="44" s="1"/>
  <c r="M35" i="44"/>
  <c r="N35" i="44" s="1"/>
  <c r="O35" i="44" s="1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G59" i="44" s="1"/>
  <c r="F20" i="44"/>
  <c r="F59" i="44" s="1"/>
  <c r="E20" i="44"/>
  <c r="D20" i="44"/>
  <c r="N19" i="44"/>
  <c r="O19" i="44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K59" i="44" s="1"/>
  <c r="J5" i="44"/>
  <c r="J59" i="44" s="1"/>
  <c r="I5" i="44"/>
  <c r="H5" i="44"/>
  <c r="G5" i="44"/>
  <c r="F5" i="44"/>
  <c r="E5" i="44"/>
  <c r="E59" i="44" s="1"/>
  <c r="D5" i="44"/>
  <c r="D59" i="44" s="1"/>
  <c r="N58" i="43"/>
  <c r="O58" i="43" s="1"/>
  <c r="N57" i="43"/>
  <c r="O57" i="43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 s="1"/>
  <c r="N33" i="43"/>
  <c r="O33" i="43" s="1"/>
  <c r="N32" i="43"/>
  <c r="O32" i="43" s="1"/>
  <c r="N31" i="43"/>
  <c r="O31" i="43"/>
  <c r="N30" i="43"/>
  <c r="O30" i="43"/>
  <c r="N29" i="43"/>
  <c r="O29" i="43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N18" i="43"/>
  <c r="O18" i="43" s="1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I59" i="43" s="1"/>
  <c r="H5" i="43"/>
  <c r="G5" i="43"/>
  <c r="F5" i="43"/>
  <c r="F59" i="43" s="1"/>
  <c r="E5" i="43"/>
  <c r="E59" i="43" s="1"/>
  <c r="D5" i="43"/>
  <c r="N5" i="43" s="1"/>
  <c r="O5" i="43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3" i="42" s="1"/>
  <c r="O53" i="42" s="1"/>
  <c r="N52" i="42"/>
  <c r="O52" i="42" s="1"/>
  <c r="N51" i="42"/>
  <c r="O51" i="42" s="1"/>
  <c r="N50" i="42"/>
  <c r="O50" i="42"/>
  <c r="N49" i="42"/>
  <c r="O49" i="42"/>
  <c r="N48" i="42"/>
  <c r="O48" i="42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M42" i="42"/>
  <c r="L42" i="42"/>
  <c r="K42" i="42"/>
  <c r="J42" i="42"/>
  <c r="I42" i="42"/>
  <c r="H42" i="42"/>
  <c r="N42" i="42" s="1"/>
  <c r="O42" i="42" s="1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M34" i="42"/>
  <c r="L34" i="42"/>
  <c r="K34" i="42"/>
  <c r="K56" i="42" s="1"/>
  <c r="J34" i="42"/>
  <c r="J56" i="42" s="1"/>
  <c r="I34" i="42"/>
  <c r="I56" i="42" s="1"/>
  <c r="H34" i="42"/>
  <c r="H56" i="42" s="1"/>
  <c r="G34" i="42"/>
  <c r="F34" i="42"/>
  <c r="E34" i="42"/>
  <c r="D34" i="42"/>
  <c r="N34" i="42" s="1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/>
  <c r="M19" i="42"/>
  <c r="M56" i="42" s="1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L56" i="42" s="1"/>
  <c r="K5" i="42"/>
  <c r="J5" i="42"/>
  <c r="I5" i="42"/>
  <c r="H5" i="42"/>
  <c r="G5" i="42"/>
  <c r="G56" i="42" s="1"/>
  <c r="F5" i="42"/>
  <c r="E5" i="42"/>
  <c r="E56" i="42" s="1"/>
  <c r="D5" i="42"/>
  <c r="D56" i="42" s="1"/>
  <c r="N56" i="42" s="1"/>
  <c r="O56" i="42" s="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/>
  <c r="N50" i="41"/>
  <c r="O50" i="41"/>
  <c r="N49" i="41"/>
  <c r="O49" i="41" s="1"/>
  <c r="N48" i="41"/>
  <c r="O48" i="41" s="1"/>
  <c r="N47" i="41"/>
  <c r="O47" i="41" s="1"/>
  <c r="N46" i="41"/>
  <c r="O46" i="41"/>
  <c r="M45" i="41"/>
  <c r="L45" i="41"/>
  <c r="K45" i="41"/>
  <c r="J45" i="41"/>
  <c r="I45" i="41"/>
  <c r="H45" i="41"/>
  <c r="G45" i="41"/>
  <c r="F45" i="41"/>
  <c r="E45" i="41"/>
  <c r="N45" i="41" s="1"/>
  <c r="O45" i="41" s="1"/>
  <c r="D45" i="4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N42" i="41" s="1"/>
  <c r="O42" i="41" s="1"/>
  <c r="D42" i="41"/>
  <c r="N41" i="41"/>
  <c r="O41" i="41"/>
  <c r="N40" i="41"/>
  <c r="O40" i="41"/>
  <c r="N39" i="41"/>
  <c r="O39" i="41" s="1"/>
  <c r="N38" i="41"/>
  <c r="O38" i="41" s="1"/>
  <c r="N37" i="41"/>
  <c r="O37" i="41" s="1"/>
  <c r="N36" i="41"/>
  <c r="O36" i="41"/>
  <c r="N35" i="41"/>
  <c r="O35" i="41"/>
  <c r="M34" i="41"/>
  <c r="L34" i="41"/>
  <c r="K34" i="41"/>
  <c r="K57" i="41" s="1"/>
  <c r="J34" i="41"/>
  <c r="J57" i="41" s="1"/>
  <c r="I34" i="41"/>
  <c r="H34" i="41"/>
  <c r="G34" i="41"/>
  <c r="F34" i="41"/>
  <c r="F57" i="41" s="1"/>
  <c r="E34" i="41"/>
  <c r="D34" i="4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/>
  <c r="M19" i="41"/>
  <c r="M57" i="41" s="1"/>
  <c r="L19" i="41"/>
  <c r="L57" i="41" s="1"/>
  <c r="K19" i="41"/>
  <c r="J19" i="41"/>
  <c r="I19" i="41"/>
  <c r="H19" i="41"/>
  <c r="H57" i="41" s="1"/>
  <c r="G19" i="41"/>
  <c r="F19" i="41"/>
  <c r="E19" i="41"/>
  <c r="D19" i="41"/>
  <c r="N19" i="41" s="1"/>
  <c r="O19" i="41" s="1"/>
  <c r="N18" i="41"/>
  <c r="O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I57" i="41" s="1"/>
  <c r="H13" i="41"/>
  <c r="G13" i="41"/>
  <c r="F13" i="41"/>
  <c r="E13" i="41"/>
  <c r="E57" i="41" s="1"/>
  <c r="D13" i="41"/>
  <c r="N12" i="41"/>
  <c r="O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G57" i="41" s="1"/>
  <c r="F5" i="41"/>
  <c r="E5" i="41"/>
  <c r="D5" i="41"/>
  <c r="N5" i="41" s="1"/>
  <c r="O5" i="41" s="1"/>
  <c r="N55" i="40"/>
  <c r="O55" i="40"/>
  <c r="N54" i="40"/>
  <c r="O54" i="40"/>
  <c r="M53" i="40"/>
  <c r="L53" i="40"/>
  <c r="K53" i="40"/>
  <c r="J53" i="40"/>
  <c r="N53" i="40" s="1"/>
  <c r="O53" i="40" s="1"/>
  <c r="I53" i="40"/>
  <c r="H53" i="40"/>
  <c r="G53" i="40"/>
  <c r="F53" i="40"/>
  <c r="E53" i="40"/>
  <c r="D53" i="40"/>
  <c r="N52" i="40"/>
  <c r="O52" i="40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/>
  <c r="M45" i="40"/>
  <c r="M56" i="40" s="1"/>
  <c r="L45" i="40"/>
  <c r="K45" i="40"/>
  <c r="K56" i="40" s="1"/>
  <c r="J45" i="40"/>
  <c r="I45" i="40"/>
  <c r="H45" i="40"/>
  <c r="G45" i="40"/>
  <c r="F45" i="40"/>
  <c r="E45" i="40"/>
  <c r="D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N42" i="40" s="1"/>
  <c r="O42" i="40" s="1"/>
  <c r="D42" i="40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/>
  <c r="M34" i="40"/>
  <c r="L34" i="40"/>
  <c r="L56" i="40" s="1"/>
  <c r="K34" i="40"/>
  <c r="J34" i="40"/>
  <c r="J56" i="40" s="1"/>
  <c r="I34" i="40"/>
  <c r="H34" i="40"/>
  <c r="G34" i="40"/>
  <c r="G56" i="40" s="1"/>
  <c r="F34" i="40"/>
  <c r="N34" i="40" s="1"/>
  <c r="O34" i="40" s="1"/>
  <c r="E34" i="40"/>
  <c r="D34" i="40"/>
  <c r="N33" i="40"/>
  <c r="O33" i="40"/>
  <c r="N32" i="40"/>
  <c r="O32" i="40" s="1"/>
  <c r="N31" i="40"/>
  <c r="O31" i="40" s="1"/>
  <c r="N30" i="40"/>
  <c r="O30" i="40" s="1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H56" i="40" s="1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I56" i="40" s="1"/>
  <c r="H5" i="40"/>
  <c r="G5" i="40"/>
  <c r="F5" i="40"/>
  <c r="E5" i="40"/>
  <c r="E56" i="40" s="1"/>
  <c r="D5" i="40"/>
  <c r="D56" i="40" s="1"/>
  <c r="N57" i="39"/>
  <c r="O57" i="39"/>
  <c r="N56" i="39"/>
  <c r="O56" i="39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/>
  <c r="N50" i="39"/>
  <c r="O50" i="39"/>
  <c r="N49" i="39"/>
  <c r="O49" i="39"/>
  <c r="N48" i="39"/>
  <c r="O48" i="39" s="1"/>
  <c r="M47" i="39"/>
  <c r="L47" i="39"/>
  <c r="L58" i="39" s="1"/>
  <c r="K47" i="39"/>
  <c r="J47" i="39"/>
  <c r="I47" i="39"/>
  <c r="N47" i="39" s="1"/>
  <c r="O47" i="39" s="1"/>
  <c r="H47" i="39"/>
  <c r="G47" i="39"/>
  <c r="F47" i="39"/>
  <c r="E47" i="39"/>
  <c r="D47" i="39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/>
  <c r="M35" i="39"/>
  <c r="L35" i="39"/>
  <c r="K35" i="39"/>
  <c r="J35" i="39"/>
  <c r="I35" i="39"/>
  <c r="H35" i="39"/>
  <c r="G35" i="39"/>
  <c r="G58" i="39" s="1"/>
  <c r="F35" i="39"/>
  <c r="E35" i="39"/>
  <c r="D35" i="39"/>
  <c r="N35" i="39" s="1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J58" i="39" s="1"/>
  <c r="I19" i="39"/>
  <c r="H19" i="39"/>
  <c r="G19" i="39"/>
  <c r="F19" i="39"/>
  <c r="F58" i="39" s="1"/>
  <c r="E19" i="39"/>
  <c r="D19" i="39"/>
  <c r="N18" i="39"/>
  <c r="O18" i="39" s="1"/>
  <c r="N17" i="39"/>
  <c r="O17" i="39" s="1"/>
  <c r="N16" i="39"/>
  <c r="O16" i="39" s="1"/>
  <c r="N15" i="39"/>
  <c r="O15" i="39"/>
  <c r="N14" i="39"/>
  <c r="O14" i="39"/>
  <c r="M13" i="39"/>
  <c r="N13" i="39" s="1"/>
  <c r="O13" i="39" s="1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58" i="39" s="1"/>
  <c r="G5" i="39"/>
  <c r="F5" i="39"/>
  <c r="E5" i="39"/>
  <c r="D5" i="39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/>
  <c r="N47" i="38"/>
  <c r="O47" i="38"/>
  <c r="N46" i="38"/>
  <c r="O46" i="38"/>
  <c r="N45" i="38"/>
  <c r="O45" i="38" s="1"/>
  <c r="N44" i="38"/>
  <c r="O44" i="38" s="1"/>
  <c r="M43" i="38"/>
  <c r="L43" i="38"/>
  <c r="K43" i="38"/>
  <c r="J43" i="38"/>
  <c r="I43" i="38"/>
  <c r="H43" i="38"/>
  <c r="G43" i="38"/>
  <c r="N43" i="38" s="1"/>
  <c r="O43" i="38" s="1"/>
  <c r="F43" i="38"/>
  <c r="E43" i="38"/>
  <c r="D43" i="38"/>
  <c r="N42" i="38"/>
  <c r="O42" i="38" s="1"/>
  <c r="N41" i="38"/>
  <c r="O41" i="38" s="1"/>
  <c r="M40" i="38"/>
  <c r="L40" i="38"/>
  <c r="K40" i="38"/>
  <c r="J40" i="38"/>
  <c r="I40" i="38"/>
  <c r="H40" i="38"/>
  <c r="G40" i="38"/>
  <c r="G59" i="38" s="1"/>
  <c r="F40" i="38"/>
  <c r="F59" i="38" s="1"/>
  <c r="E40" i="38"/>
  <c r="E59" i="38" s="1"/>
  <c r="D40" i="38"/>
  <c r="N39" i="38"/>
  <c r="O39" i="38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N13" i="38" s="1"/>
  <c r="O13" i="38" s="1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59" i="38" s="1"/>
  <c r="K5" i="38"/>
  <c r="J5" i="38"/>
  <c r="I5" i="38"/>
  <c r="I59" i="38" s="1"/>
  <c r="H5" i="38"/>
  <c r="H59" i="38" s="1"/>
  <c r="G5" i="38"/>
  <c r="F5" i="38"/>
  <c r="E5" i="38"/>
  <c r="D5" i="38"/>
  <c r="D59" i="38" s="1"/>
  <c r="N56" i="37"/>
  <c r="O56" i="37" s="1"/>
  <c r="N55" i="37"/>
  <c r="O55" i="37"/>
  <c r="N54" i="37"/>
  <c r="O54" i="37" s="1"/>
  <c r="M53" i="37"/>
  <c r="L53" i="37"/>
  <c r="K53" i="37"/>
  <c r="J53" i="37"/>
  <c r="I53" i="37"/>
  <c r="H53" i="37"/>
  <c r="G53" i="37"/>
  <c r="F53" i="37"/>
  <c r="E53" i="37"/>
  <c r="E57" i="37" s="1"/>
  <c r="D53" i="37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/>
  <c r="N46" i="37"/>
  <c r="O46" i="37"/>
  <c r="M45" i="37"/>
  <c r="L45" i="37"/>
  <c r="K45" i="37"/>
  <c r="J45" i="37"/>
  <c r="I45" i="37"/>
  <c r="H45" i="37"/>
  <c r="G45" i="37"/>
  <c r="F45" i="37"/>
  <c r="N45" i="37" s="1"/>
  <c r="O45" i="37" s="1"/>
  <c r="E45" i="37"/>
  <c r="D45" i="37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/>
  <c r="N38" i="37"/>
  <c r="O38" i="37" s="1"/>
  <c r="N37" i="37"/>
  <c r="O37" i="37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D57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N23" i="37"/>
  <c r="O23" i="37"/>
  <c r="N22" i="37"/>
  <c r="O22" i="37"/>
  <c r="N21" i="37"/>
  <c r="O21" i="37"/>
  <c r="N20" i="37"/>
  <c r="O20" i="37" s="1"/>
  <c r="M19" i="37"/>
  <c r="L19" i="37"/>
  <c r="K19" i="37"/>
  <c r="J19" i="37"/>
  <c r="I19" i="37"/>
  <c r="I57" i="37" s="1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L57" i="37" s="1"/>
  <c r="K5" i="37"/>
  <c r="J5" i="37"/>
  <c r="I5" i="37"/>
  <c r="H5" i="37"/>
  <c r="H57" i="37" s="1"/>
  <c r="G5" i="37"/>
  <c r="G57" i="37" s="1"/>
  <c r="F5" i="37"/>
  <c r="E5" i="37"/>
  <c r="D5" i="37"/>
  <c r="N62" i="36"/>
  <c r="O62" i="36" s="1"/>
  <c r="N61" i="36"/>
  <c r="O61" i="36" s="1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9" i="36" s="1"/>
  <c r="O59" i="36" s="1"/>
  <c r="N58" i="36"/>
  <c r="O58" i="36" s="1"/>
  <c r="N57" i="36"/>
  <c r="O57" i="36" s="1"/>
  <c r="N56" i="36"/>
  <c r="O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/>
  <c r="N42" i="36"/>
  <c r="O42" i="36" s="1"/>
  <c r="N41" i="36"/>
  <c r="O41" i="36" s="1"/>
  <c r="N40" i="36"/>
  <c r="O40" i="36"/>
  <c r="N39" i="36"/>
  <c r="O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 s="1"/>
  <c r="M19" i="36"/>
  <c r="L19" i="36"/>
  <c r="K19" i="36"/>
  <c r="K63" i="36" s="1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/>
  <c r="N14" i="36"/>
  <c r="O14" i="36" s="1"/>
  <c r="M13" i="36"/>
  <c r="M63" i="36" s="1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63" i="36" s="1"/>
  <c r="I5" i="36"/>
  <c r="I63" i="36" s="1"/>
  <c r="H5" i="36"/>
  <c r="G5" i="36"/>
  <c r="F5" i="36"/>
  <c r="F63" i="36" s="1"/>
  <c r="E5" i="36"/>
  <c r="D5" i="36"/>
  <c r="N5" i="36" s="1"/>
  <c r="O5" i="36" s="1"/>
  <c r="N59" i="35"/>
  <c r="O59" i="35"/>
  <c r="N58" i="35"/>
  <c r="O58" i="35" s="1"/>
  <c r="M57" i="35"/>
  <c r="L57" i="35"/>
  <c r="K57" i="35"/>
  <c r="J57" i="35"/>
  <c r="I57" i="35"/>
  <c r="H57" i="35"/>
  <c r="N57" i="35" s="1"/>
  <c r="O57" i="35" s="1"/>
  <c r="G57" i="35"/>
  <c r="F57" i="35"/>
  <c r="E57" i="35"/>
  <c r="D57" i="35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/>
  <c r="M44" i="35"/>
  <c r="L44" i="35"/>
  <c r="K44" i="35"/>
  <c r="J44" i="35"/>
  <c r="J60" i="35" s="1"/>
  <c r="I44" i="35"/>
  <c r="N44" i="35" s="1"/>
  <c r="O44" i="35" s="1"/>
  <c r="H44" i="35"/>
  <c r="G44" i="35"/>
  <c r="F44" i="35"/>
  <c r="E44" i="35"/>
  <c r="D44" i="35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/>
  <c r="N36" i="35"/>
  <c r="O36" i="35" s="1"/>
  <c r="M35" i="35"/>
  <c r="L35" i="35"/>
  <c r="L60" i="35" s="1"/>
  <c r="K35" i="35"/>
  <c r="J35" i="35"/>
  <c r="I35" i="35"/>
  <c r="H35" i="35"/>
  <c r="G35" i="35"/>
  <c r="F35" i="35"/>
  <c r="E35" i="35"/>
  <c r="D35" i="35"/>
  <c r="N34" i="35"/>
  <c r="O34" i="35"/>
  <c r="N33" i="35"/>
  <c r="O33" i="35" s="1"/>
  <c r="N32" i="35"/>
  <c r="O32" i="35"/>
  <c r="N31" i="35"/>
  <c r="O31" i="35" s="1"/>
  <c r="N30" i="35"/>
  <c r="O30" i="35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K60" i="35" s="1"/>
  <c r="J5" i="35"/>
  <c r="I5" i="35"/>
  <c r="I60" i="35" s="1"/>
  <c r="H5" i="35"/>
  <c r="H60" i="35" s="1"/>
  <c r="G5" i="35"/>
  <c r="G60" i="35" s="1"/>
  <c r="F5" i="35"/>
  <c r="E5" i="35"/>
  <c r="E60" i="35" s="1"/>
  <c r="D5" i="35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I64" i="34" s="1"/>
  <c r="H19" i="34"/>
  <c r="G19" i="34"/>
  <c r="F19" i="34"/>
  <c r="E19" i="34"/>
  <c r="E64" i="34" s="1"/>
  <c r="D19" i="34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64" i="34" s="1"/>
  <c r="N57" i="33"/>
  <c r="O57" i="33" s="1"/>
  <c r="N58" i="33"/>
  <c r="O58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/>
  <c r="N41" i="33"/>
  <c r="O41" i="33" s="1"/>
  <c r="N19" i="33"/>
  <c r="O19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 s="1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E59" i="33" s="1"/>
  <c r="F5" i="33"/>
  <c r="G5" i="33"/>
  <c r="H5" i="33"/>
  <c r="I5" i="33"/>
  <c r="J5" i="33"/>
  <c r="K5" i="33"/>
  <c r="K59" i="33" s="1"/>
  <c r="L5" i="33"/>
  <c r="M5" i="33"/>
  <c r="D5" i="33"/>
  <c r="E55" i="33"/>
  <c r="F55" i="33"/>
  <c r="G55" i="33"/>
  <c r="H55" i="33"/>
  <c r="I55" i="33"/>
  <c r="J55" i="33"/>
  <c r="K55" i="33"/>
  <c r="L55" i="33"/>
  <c r="M55" i="33"/>
  <c r="D55" i="33"/>
  <c r="N56" i="33"/>
  <c r="O56" i="33" s="1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/>
  <c r="N53" i="33"/>
  <c r="N54" i="33"/>
  <c r="O54" i="33"/>
  <c r="N46" i="33"/>
  <c r="O46" i="33" s="1"/>
  <c r="E45" i="33"/>
  <c r="F45" i="33"/>
  <c r="G45" i="33"/>
  <c r="H45" i="33"/>
  <c r="I45" i="33"/>
  <c r="J45" i="33"/>
  <c r="K45" i="33"/>
  <c r="L45" i="33"/>
  <c r="M45" i="33"/>
  <c r="D45" i="33"/>
  <c r="E42" i="33"/>
  <c r="F42" i="33"/>
  <c r="G42" i="33"/>
  <c r="H42" i="33"/>
  <c r="I42" i="33"/>
  <c r="J42" i="33"/>
  <c r="K42" i="33"/>
  <c r="L42" i="33"/>
  <c r="M42" i="33"/>
  <c r="D42" i="33"/>
  <c r="N43" i="33"/>
  <c r="O43" i="33" s="1"/>
  <c r="N44" i="33"/>
  <c r="O44" i="33" s="1"/>
  <c r="N34" i="33"/>
  <c r="O34" i="33" s="1"/>
  <c r="O53" i="33"/>
  <c r="N15" i="33"/>
  <c r="O15" i="33" s="1"/>
  <c r="N16" i="33"/>
  <c r="O16" i="33"/>
  <c r="N17" i="33"/>
  <c r="O17" i="33" s="1"/>
  <c r="N7" i="33"/>
  <c r="O7" i="33"/>
  <c r="N8" i="33"/>
  <c r="O8" i="33"/>
  <c r="N9" i="33"/>
  <c r="O9" i="33" s="1"/>
  <c r="N10" i="33"/>
  <c r="O10" i="33" s="1"/>
  <c r="N11" i="33"/>
  <c r="O11" i="33"/>
  <c r="N12" i="33"/>
  <c r="O12" i="33" s="1"/>
  <c r="N6" i="33"/>
  <c r="O6" i="33"/>
  <c r="N14" i="33"/>
  <c r="O14" i="33"/>
  <c r="H64" i="34"/>
  <c r="F60" i="35"/>
  <c r="M60" i="35"/>
  <c r="M57" i="37"/>
  <c r="N19" i="37"/>
  <c r="O19" i="37" s="1"/>
  <c r="N17" i="38"/>
  <c r="O17" i="38" s="1"/>
  <c r="N19" i="39"/>
  <c r="O19" i="39" s="1"/>
  <c r="D58" i="39"/>
  <c r="N5" i="39"/>
  <c r="O5" i="39" s="1"/>
  <c r="N45" i="40"/>
  <c r="O45" i="40" s="1"/>
  <c r="N13" i="40"/>
  <c r="O13" i="40" s="1"/>
  <c r="N13" i="41"/>
  <c r="O13" i="41"/>
  <c r="N54" i="41"/>
  <c r="O54" i="41" s="1"/>
  <c r="N13" i="42"/>
  <c r="O13" i="42"/>
  <c r="F56" i="42"/>
  <c r="N45" i="42"/>
  <c r="O45" i="42"/>
  <c r="L59" i="43"/>
  <c r="N55" i="43"/>
  <c r="O55" i="43" s="1"/>
  <c r="J59" i="43"/>
  <c r="K59" i="43"/>
  <c r="G59" i="43"/>
  <c r="N46" i="43"/>
  <c r="O46" i="43"/>
  <c r="H59" i="43"/>
  <c r="L59" i="44"/>
  <c r="H59" i="44"/>
  <c r="I59" i="44"/>
  <c r="N33" i="45"/>
  <c r="O33" i="45"/>
  <c r="N14" i="45"/>
  <c r="O14" i="45" s="1"/>
  <c r="O20" i="46"/>
  <c r="P20" i="46" s="1"/>
  <c r="D52" i="46"/>
  <c r="G52" i="46"/>
  <c r="J52" i="46"/>
  <c r="K52" i="46"/>
  <c r="O5" i="46"/>
  <c r="P5" i="46"/>
  <c r="O58" i="48" l="1"/>
  <c r="P58" i="48" s="1"/>
  <c r="J57" i="37"/>
  <c r="N5" i="34"/>
  <c r="O5" i="34" s="1"/>
  <c r="O52" i="46"/>
  <c r="P52" i="46" s="1"/>
  <c r="O14" i="46"/>
  <c r="P14" i="46" s="1"/>
  <c r="M59" i="44"/>
  <c r="N42" i="33"/>
  <c r="O42" i="33" s="1"/>
  <c r="N5" i="37"/>
  <c r="O5" i="37" s="1"/>
  <c r="F56" i="40"/>
  <c r="N56" i="40" s="1"/>
  <c r="O56" i="40" s="1"/>
  <c r="N5" i="42"/>
  <c r="O5" i="42" s="1"/>
  <c r="D59" i="33"/>
  <c r="L63" i="36"/>
  <c r="D59" i="43"/>
  <c r="N5" i="40"/>
  <c r="O5" i="40" s="1"/>
  <c r="N5" i="35"/>
  <c r="O5" i="35" s="1"/>
  <c r="M59" i="33"/>
  <c r="M64" i="34"/>
  <c r="G63" i="36"/>
  <c r="D63" i="36"/>
  <c r="K59" i="38"/>
  <c r="N53" i="37"/>
  <c r="O53" i="37" s="1"/>
  <c r="H63" i="36"/>
  <c r="N43" i="45"/>
  <c r="O43" i="45" s="1"/>
  <c r="J64" i="34"/>
  <c r="N59" i="34"/>
  <c r="O59" i="34" s="1"/>
  <c r="N47" i="35"/>
  <c r="O47" i="35" s="1"/>
  <c r="K64" i="34"/>
  <c r="D57" i="41"/>
  <c r="N57" i="41" s="1"/>
  <c r="O57" i="41" s="1"/>
  <c r="N18" i="33"/>
  <c r="O18" i="33" s="1"/>
  <c r="L64" i="34"/>
  <c r="L59" i="33"/>
  <c r="E53" i="45"/>
  <c r="I59" i="33"/>
  <c r="M59" i="38"/>
  <c r="J59" i="33"/>
  <c r="N55" i="39"/>
  <c r="O55" i="39" s="1"/>
  <c r="N5" i="44"/>
  <c r="O5" i="44" s="1"/>
  <c r="G59" i="33"/>
  <c r="N36" i="34"/>
  <c r="O36" i="34" s="1"/>
  <c r="E63" i="36"/>
  <c r="N13" i="37"/>
  <c r="O13" i="37" s="1"/>
  <c r="J59" i="38"/>
  <c r="N55" i="33"/>
  <c r="O55" i="33" s="1"/>
  <c r="N34" i="41"/>
  <c r="O34" i="41" s="1"/>
  <c r="N49" i="34"/>
  <c r="O49" i="34" s="1"/>
  <c r="I58" i="39"/>
  <c r="N5" i="38"/>
  <c r="O5" i="38" s="1"/>
  <c r="N45" i="33"/>
  <c r="O45" i="33" s="1"/>
  <c r="H59" i="33"/>
  <c r="N31" i="38"/>
  <c r="O31" i="38" s="1"/>
  <c r="M58" i="39"/>
  <c r="F59" i="33"/>
  <c r="N43" i="43"/>
  <c r="O43" i="43" s="1"/>
  <c r="O53" i="47"/>
  <c r="P53" i="47" s="1"/>
  <c r="N59" i="44"/>
  <c r="O59" i="44" s="1"/>
  <c r="N59" i="38"/>
  <c r="O59" i="38" s="1"/>
  <c r="N59" i="33"/>
  <c r="O59" i="33" s="1"/>
  <c r="N5" i="33"/>
  <c r="O5" i="33" s="1"/>
  <c r="D60" i="35"/>
  <c r="N60" i="35" s="1"/>
  <c r="O60" i="35" s="1"/>
  <c r="N35" i="35"/>
  <c r="O35" i="35" s="1"/>
  <c r="O40" i="46"/>
  <c r="P40" i="46" s="1"/>
  <c r="F64" i="34"/>
  <c r="N20" i="44"/>
  <c r="O20" i="44" s="1"/>
  <c r="G64" i="34"/>
  <c r="F57" i="37"/>
  <c r="N57" i="37" s="1"/>
  <c r="O57" i="37" s="1"/>
  <c r="N52" i="38"/>
  <c r="O52" i="38" s="1"/>
  <c r="M53" i="45"/>
  <c r="M59" i="43"/>
  <c r="N46" i="36"/>
  <c r="O46" i="36" s="1"/>
  <c r="K58" i="39"/>
  <c r="N19" i="34"/>
  <c r="O19" i="34" s="1"/>
  <c r="N19" i="36"/>
  <c r="O19" i="36" s="1"/>
  <c r="K57" i="37"/>
  <c r="N33" i="37"/>
  <c r="O33" i="37" s="1"/>
  <c r="N40" i="38"/>
  <c r="O40" i="38" s="1"/>
  <c r="N13" i="35"/>
  <c r="O13" i="35" s="1"/>
  <c r="N44" i="39"/>
  <c r="O44" i="39" s="1"/>
  <c r="E58" i="39"/>
  <c r="N58" i="39" s="1"/>
  <c r="O58" i="39" s="1"/>
  <c r="N46" i="34"/>
  <c r="O46" i="34" s="1"/>
  <c r="N59" i="43" l="1"/>
  <c r="O59" i="43" s="1"/>
  <c r="N53" i="45"/>
  <c r="O53" i="45" s="1"/>
  <c r="N64" i="34"/>
  <c r="O64" i="34" s="1"/>
  <c r="N63" i="36"/>
  <c r="O63" i="36" s="1"/>
</calcChain>
</file>

<file path=xl/sharedStrings.xml><?xml version="1.0" encoding="utf-8"?>
<sst xmlns="http://schemas.openxmlformats.org/spreadsheetml/2006/main" count="1182" uniqueCount="157">
  <si>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</si>
  <si>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</si>
  <si>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</si>
  <si>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</si>
  <si>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</si>
  <si>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</si>
  <si>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</si>
  <si>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</si>
  <si>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</si>
  <si>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</si>
  <si>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</si>
  <si>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</si>
  <si>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</si>
  <si>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</si>
  <si>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</si>
  <si>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</si>
  <si>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</si>
  <si>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</si>
  <si>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Special Assessments - Charges for Public Services</t>
  </si>
  <si>
    <t>Other Permits, Fees, and Special Assessments</t>
  </si>
  <si>
    <t>Intergovernmental Revenue</t>
  </si>
  <si>
    <t>Federal Grant - Economic Environment</t>
  </si>
  <si>
    <t>Federal Grant - Human Services - Public Assistance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</si>
  <si>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</si>
  <si>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</si>
  <si>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</si>
  <si>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</si>
  <si>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</si>
  <si>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</si>
  <si>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</si>
  <si>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</si>
  <si>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</si>
  <si>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</si>
  <si>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</si>
  <si>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</si>
  <si>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</si>
  <si>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</si>
  <si>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</si>
  <si>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</si>
  <si>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</si>
  <si>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</si>
  <si>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</si>
  <si>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</si>
  <si>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</si>
  <si>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Protective Inspection Fees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</si>
  <si>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</si>
  <si>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</si>
  <si>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</si>
  <si>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</si>
  <si>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</si>
  <si>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</si>
  <si>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</si>
  <si>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Circuit Court Criminal</t>
  </si>
  <si>
    <t>Fines - Local Ordinance Violations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</si>
  <si>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</si>
  <si>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</si>
  <si>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</si>
  <si>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</si>
  <si>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</si>
  <si>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</si>
  <si>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</si>
  <si>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</si>
  <si>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</si>
  <si>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</si>
  <si>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Interest</t>
  </si>
  <si>
    <t>Proprietary Non-Operating Sources - Capital Contributions from Federal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</si>
  <si>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</si>
  <si>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</si>
  <si>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</si>
  <si>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</si>
  <si>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</si>
  <si>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</si>
  <si>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</si>
  <si>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Belle Glade Revenues Reported by Account Code and Fund Type</t>
  </si>
  <si>
    <t>Local Fiscal Year Ended September 30, 2010</t>
  </si>
  <si>
    <t>Franchise Fee - Water</t>
  </si>
  <si>
    <t>Special Assessments - Capital Improvement</t>
  </si>
  <si>
    <t>Federal Grant - Physical Environment - Garbage / Solid Waste</t>
  </si>
  <si>
    <t>Federal Grant - Transportation - Other Transportation</t>
  </si>
  <si>
    <t>State Grant - Transportation - Airport Development</t>
  </si>
  <si>
    <t>Grants from Other Local Units - Economic Environment</t>
  </si>
  <si>
    <t>Transportation (User Fees) - Mass Transit</t>
  </si>
  <si>
    <t>Proprietary Non-Operating Sources - State Grants and Donations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</si>
  <si>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</si>
  <si>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</si>
  <si>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</si>
  <si>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</si>
  <si>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</si>
  <si>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</si>
  <si>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Federal Grant - Public Safety</t>
  </si>
  <si>
    <t>Federal Grant - Physical Environment - Other Physical Environment</t>
  </si>
  <si>
    <t>Federal Grant - Culture / Recreation</t>
  </si>
  <si>
    <t>Proprietary Non-Operating Sources - Capital Contributions from Other Public Source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</si>
  <si>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</si>
  <si>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</si>
  <si>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</si>
  <si>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</si>
  <si>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</si>
  <si>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</si>
  <si>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</si>
  <si>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</si>
  <si>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</si>
  <si>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</si>
  <si>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</si>
  <si>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Physical Environment - Water Utility</t>
  </si>
  <si>
    <t>Transportation - Mass Transit</t>
  </si>
  <si>
    <t>Transportation - Parking Facilities</t>
  </si>
  <si>
    <t>Sales - Disposition of Fixed Assets</t>
  </si>
  <si>
    <t>Proceeds - Installment Purchases and Capital Lease Proceeds</t>
  </si>
  <si>
    <t>Proprietary Non-Operating - Interest</t>
  </si>
  <si>
    <t>2013 Municipal Population:</t>
  </si>
  <si>
    <t>Local Fiscal Year Ended September 30, 2008</t>
  </si>
  <si>
    <t>Permits and Franchise Fees</t>
  </si>
  <si>
    <t>Other Permits and Fees</t>
  </si>
  <si>
    <t>Grants from Other Local Units - Other</t>
  </si>
  <si>
    <t>Proprietary Non-Operating Sources - Capital Contributions from State Government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</si>
  <si>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</si>
  <si>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</si>
  <si>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</si>
  <si>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</si>
  <si>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</si>
  <si>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</si>
  <si>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</si>
  <si>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</si>
  <si>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</si>
  <si>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</si>
  <si>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Discretionary Sales Surtaxes</t>
  </si>
  <si>
    <t>Proprietary Non-Operating - Capital Contributions from Other Public Source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</si>
  <si>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</si>
  <si>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</si>
  <si>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</si>
  <si>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</si>
  <si>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</si>
  <si>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</si>
  <si>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</si>
  <si>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</si>
  <si>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</si>
  <si>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</si>
  <si>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</si>
  <si>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</si>
  <si>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</si>
  <si>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</si>
  <si>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</si>
  <si>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</si>
  <si>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</si>
  <si>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</si>
  <si>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</si>
  <si>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Belle Glades Revenues Reported by Account Code and Fund Type</t>
  </si>
  <si>
    <t>Local Fiscal Year Ended September 30, 2022</t>
  </si>
  <si>
    <t>Second Local Option Fuel Tax (1 to 5 Cents Local Option Fuel Tax) - Municipal Proceeds</t>
  </si>
  <si>
    <t>Local Communications Services Taxes</t>
  </si>
  <si>
    <t>Federal Grant - American Rescue Plan Act Funds</t>
  </si>
  <si>
    <t>State Shared Revenues - Transportation - Fuel Tax Refunds and Credits</t>
  </si>
  <si>
    <t>2022 Municipal Population:</t>
  </si>
  <si>
    <t>Local Fiscal Year Ended September 30, 2023</t>
  </si>
  <si>
    <t>State Grant - Physical Environment - Stormwater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</si>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</sst>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CDEA-9543-4A4C-B995-AFF0E83F2E08}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66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134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67</v>
      </c>
      <c r="F4" s="52" t="s">
        <v>68</v>
      </c>
      <c r="G4" s="52" t="s">
        <v>69</v>
      </c>
      <c r="H4" s="52" t="s">
        <v>5</v>
      </c>
      <c r="I4" s="52" t="s">
        <v>6</v>
      </c>
      <c r="J4" s="53" t="s">
        <v>70</v>
      </c>
      <c r="K4" s="53" t="s">
        <v>7</v>
      </c>
      <c r="L4" s="53" t="s">
        <v>8</v>
      </c>
      <c r="M4" s="53" t="s">
        <v>135</v>
      </c>
      <c r="N4" s="53" t="s">
        <v>9</v>
      </c>
      <c r="O4" s="53" t="s">
        <v>136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137</v>
      </c>
      <c r="B5" s="57"/>
      <c r="C5" s="57"/>
      <c r="D5" s="58">
        <f>SUM(D6:D14)</f>
        <v>5135206</v>
      </c>
      <c r="E5" s="58">
        <f>SUM(E6:E14)</f>
        <v>1712516</v>
      </c>
      <c r="F5" s="58">
        <f>SUM(F6:F14)</f>
        <v>0</v>
      </c>
      <c r="G5" s="58">
        <f>SUM(G6:G14)</f>
        <v>146863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6994585</v>
      </c>
      <c r="P5" s="60">
        <f>(O5/P$60)</f>
        <v>404.6387249797524</v>
      </c>
      <c r="Q5" s="61"/>
    </row>
    <row r="6" spans="1:134">
      <c r="A6" s="63"/>
      <c r="B6" s="64">
        <v>311</v>
      </c>
      <c r="C6" s="65" t="s">
        <v>2</v>
      </c>
      <c r="D6" s="66">
        <v>2900895</v>
      </c>
      <c r="E6" s="66">
        <v>57268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2958163</v>
      </c>
      <c r="P6" s="67">
        <f>(O6/P$60)</f>
        <v>171.13056808978365</v>
      </c>
      <c r="Q6" s="68"/>
    </row>
    <row r="7" spans="1:134">
      <c r="A7" s="63"/>
      <c r="B7" s="64">
        <v>312.41000000000003</v>
      </c>
      <c r="C7" s="65" t="s">
        <v>138</v>
      </c>
      <c r="D7" s="66">
        <v>322877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322877</v>
      </c>
      <c r="P7" s="67">
        <f>(O7/P$60)</f>
        <v>18.678525974777276</v>
      </c>
      <c r="Q7" s="68"/>
    </row>
    <row r="8" spans="1:134">
      <c r="A8" s="63"/>
      <c r="B8" s="64">
        <v>312.43</v>
      </c>
      <c r="C8" s="65" t="s">
        <v>149</v>
      </c>
      <c r="D8" s="66">
        <v>0</v>
      </c>
      <c r="E8" s="66">
        <v>0</v>
      </c>
      <c r="F8" s="66">
        <v>0</v>
      </c>
      <c r="G8" s="66">
        <v>146863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146863</v>
      </c>
      <c r="P8" s="67">
        <f>(O8/P$60)</f>
        <v>8.4960661807242861</v>
      </c>
      <c r="Q8" s="68"/>
    </row>
    <row r="9" spans="1:134">
      <c r="A9" s="63"/>
      <c r="B9" s="64">
        <v>312.63</v>
      </c>
      <c r="C9" s="65" t="s">
        <v>139</v>
      </c>
      <c r="D9" s="66">
        <v>0</v>
      </c>
      <c r="E9" s="66">
        <v>1655248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1655248</v>
      </c>
      <c r="P9" s="67">
        <f>(O9/P$60)</f>
        <v>95.756566007173433</v>
      </c>
      <c r="Q9" s="68"/>
    </row>
    <row r="10" spans="1:134">
      <c r="A10" s="63"/>
      <c r="B10" s="64">
        <v>314.10000000000002</v>
      </c>
      <c r="C10" s="65" t="s">
        <v>11</v>
      </c>
      <c r="D10" s="66">
        <v>1191797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1191797</v>
      </c>
      <c r="P10" s="67">
        <f>(O10/P$60)</f>
        <v>68.945794284391994</v>
      </c>
      <c r="Q10" s="68"/>
    </row>
    <row r="11" spans="1:134">
      <c r="A11" s="63"/>
      <c r="B11" s="64">
        <v>314.3</v>
      </c>
      <c r="C11" s="65" t="s">
        <v>12</v>
      </c>
      <c r="D11" s="66">
        <v>248475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248475</v>
      </c>
      <c r="P11" s="67">
        <f>(O11/P$60)</f>
        <v>14.374349184311003</v>
      </c>
      <c r="Q11" s="68"/>
    </row>
    <row r="12" spans="1:134">
      <c r="A12" s="63"/>
      <c r="B12" s="64">
        <v>314.8</v>
      </c>
      <c r="C12" s="65" t="s">
        <v>13</v>
      </c>
      <c r="D12" s="66">
        <v>37441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37441</v>
      </c>
      <c r="P12" s="67">
        <f>(O12/P$60)</f>
        <v>2.1659724632650699</v>
      </c>
      <c r="Q12" s="68"/>
    </row>
    <row r="13" spans="1:134">
      <c r="A13" s="63"/>
      <c r="B13" s="64">
        <v>315.2</v>
      </c>
      <c r="C13" s="65" t="s">
        <v>150</v>
      </c>
      <c r="D13" s="66">
        <v>278750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278750</v>
      </c>
      <c r="P13" s="67">
        <f>(O13/P$60)</f>
        <v>16.125766516255929</v>
      </c>
      <c r="Q13" s="68"/>
    </row>
    <row r="14" spans="1:134">
      <c r="A14" s="63"/>
      <c r="B14" s="64">
        <v>316</v>
      </c>
      <c r="C14" s="65" t="s">
        <v>96</v>
      </c>
      <c r="D14" s="66">
        <v>154971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154971</v>
      </c>
      <c r="P14" s="67">
        <f>(O14/P$60)</f>
        <v>8.9651162790697683</v>
      </c>
      <c r="Q14" s="68"/>
    </row>
    <row r="15" spans="1:134" ht="15.75">
      <c r="A15" s="69" t="s">
        <v>16</v>
      </c>
      <c r="B15" s="70"/>
      <c r="C15" s="71"/>
      <c r="D15" s="72">
        <f>SUM(D16:D20)</f>
        <v>2066836</v>
      </c>
      <c r="E15" s="72">
        <f>SUM(E16:E20)</f>
        <v>0</v>
      </c>
      <c r="F15" s="72">
        <f>SUM(F16:F20)</f>
        <v>0</v>
      </c>
      <c r="G15" s="72">
        <f>SUM(G16:G20)</f>
        <v>0</v>
      </c>
      <c r="H15" s="72">
        <f>SUM(H16:H20)</f>
        <v>0</v>
      </c>
      <c r="I15" s="72">
        <f>SUM(I16:I20)</f>
        <v>874489</v>
      </c>
      <c r="J15" s="72">
        <f>SUM(J16:J20)</f>
        <v>0</v>
      </c>
      <c r="K15" s="72">
        <f>SUM(K16:K20)</f>
        <v>0</v>
      </c>
      <c r="L15" s="72">
        <f>SUM(L16:L20)</f>
        <v>0</v>
      </c>
      <c r="M15" s="72">
        <f>SUM(M16:M20)</f>
        <v>0</v>
      </c>
      <c r="N15" s="72">
        <f>SUM(N16:N20)</f>
        <v>0</v>
      </c>
      <c r="O15" s="73">
        <f>SUM(D15:N15)</f>
        <v>2941325</v>
      </c>
      <c r="P15" s="74">
        <f>(O15/P$60)</f>
        <v>170.15648501677657</v>
      </c>
      <c r="Q15" s="75"/>
    </row>
    <row r="16" spans="1:134">
      <c r="A16" s="63"/>
      <c r="B16" s="64">
        <v>322</v>
      </c>
      <c r="C16" s="65" t="s">
        <v>141</v>
      </c>
      <c r="D16" s="66">
        <v>419963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419963</v>
      </c>
      <c r="P16" s="67">
        <f>(O16/P$60)</f>
        <v>24.294978595395119</v>
      </c>
      <c r="Q16" s="68"/>
    </row>
    <row r="17" spans="1:17">
      <c r="A17" s="63"/>
      <c r="B17" s="64">
        <v>323.10000000000002</v>
      </c>
      <c r="C17" s="65" t="s">
        <v>17</v>
      </c>
      <c r="D17" s="66">
        <v>1071321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0" si="1">SUM(D17:N17)</f>
        <v>1071321</v>
      </c>
      <c r="P17" s="67">
        <f>(O17/P$60)</f>
        <v>61.976223533495315</v>
      </c>
      <c r="Q17" s="68"/>
    </row>
    <row r="18" spans="1:17">
      <c r="A18" s="63"/>
      <c r="B18" s="64">
        <v>323.3</v>
      </c>
      <c r="C18" s="65" t="s">
        <v>75</v>
      </c>
      <c r="D18" s="66">
        <v>569478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569478</v>
      </c>
      <c r="P18" s="67">
        <f>(O18/P$60)</f>
        <v>32.944463727872268</v>
      </c>
      <c r="Q18" s="68"/>
    </row>
    <row r="19" spans="1:17">
      <c r="A19" s="63"/>
      <c r="B19" s="64">
        <v>325.2</v>
      </c>
      <c r="C19" s="65" t="s">
        <v>18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874489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874489</v>
      </c>
      <c r="P19" s="67">
        <f>(O19/P$60)</f>
        <v>50.589436538239035</v>
      </c>
      <c r="Q19" s="68"/>
    </row>
    <row r="20" spans="1:17">
      <c r="A20" s="63"/>
      <c r="B20" s="64">
        <v>329.5</v>
      </c>
      <c r="C20" s="65" t="s">
        <v>142</v>
      </c>
      <c r="D20" s="66">
        <v>6074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6074</v>
      </c>
      <c r="P20" s="67">
        <f>(O20/P$60)</f>
        <v>0.35138262177484669</v>
      </c>
      <c r="Q20" s="68"/>
    </row>
    <row r="21" spans="1:17" ht="15.75">
      <c r="A21" s="69" t="s">
        <v>143</v>
      </c>
      <c r="B21" s="70"/>
      <c r="C21" s="71"/>
      <c r="D21" s="72">
        <f>SUM(D22:D35)</f>
        <v>3482107</v>
      </c>
      <c r="E21" s="72">
        <f>SUM(E22:E35)</f>
        <v>3000000</v>
      </c>
      <c r="F21" s="72">
        <f>SUM(F22:F35)</f>
        <v>0</v>
      </c>
      <c r="G21" s="72">
        <f>SUM(G22:G35)</f>
        <v>2104939</v>
      </c>
      <c r="H21" s="72">
        <f>SUM(H22:H35)</f>
        <v>0</v>
      </c>
      <c r="I21" s="72">
        <f>SUM(I22:I35)</f>
        <v>142670</v>
      </c>
      <c r="J21" s="72">
        <f>SUM(J22:J35)</f>
        <v>0</v>
      </c>
      <c r="K21" s="72">
        <f>SUM(K22:K35)</f>
        <v>0</v>
      </c>
      <c r="L21" s="72">
        <f>SUM(L22:L35)</f>
        <v>0</v>
      </c>
      <c r="M21" s="72">
        <f>SUM(M22:M35)</f>
        <v>0</v>
      </c>
      <c r="N21" s="72">
        <f>SUM(N22:N35)</f>
        <v>0</v>
      </c>
      <c r="O21" s="73">
        <f>SUM(D21:N21)</f>
        <v>8729716</v>
      </c>
      <c r="P21" s="74">
        <f>(O21/P$60)</f>
        <v>505.01654518107136</v>
      </c>
      <c r="Q21" s="75"/>
    </row>
    <row r="22" spans="1:17">
      <c r="A22" s="63"/>
      <c r="B22" s="64">
        <v>331.2</v>
      </c>
      <c r="C22" s="65" t="s">
        <v>89</v>
      </c>
      <c r="D22" s="66">
        <v>195567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195567</v>
      </c>
      <c r="P22" s="67">
        <f>(O22/P$60)</f>
        <v>11.313606386671294</v>
      </c>
      <c r="Q22" s="68"/>
    </row>
    <row r="23" spans="1:17">
      <c r="A23" s="63"/>
      <c r="B23" s="64">
        <v>331.51</v>
      </c>
      <c r="C23" s="65" t="s">
        <v>151</v>
      </c>
      <c r="D23" s="66">
        <v>0</v>
      </c>
      <c r="E23" s="66">
        <v>3000000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31" si="2">SUM(D23:N23)</f>
        <v>3000000</v>
      </c>
      <c r="P23" s="67">
        <f>(O23/P$60)</f>
        <v>173.55085039916696</v>
      </c>
      <c r="Q23" s="68"/>
    </row>
    <row r="24" spans="1:17">
      <c r="A24" s="63"/>
      <c r="B24" s="64">
        <v>331.7</v>
      </c>
      <c r="C24" s="65" t="s">
        <v>91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45829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45829</v>
      </c>
      <c r="P24" s="67">
        <f>(O24/P$60)</f>
        <v>2.651220640981141</v>
      </c>
      <c r="Q24" s="68"/>
    </row>
    <row r="25" spans="1:17">
      <c r="A25" s="63"/>
      <c r="B25" s="64">
        <v>334.36</v>
      </c>
      <c r="C25" s="65" t="s">
        <v>155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96841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96841</v>
      </c>
      <c r="P25" s="67">
        <f>(O25/P$60)</f>
        <v>5.6022793011685756</v>
      </c>
      <c r="Q25" s="68"/>
    </row>
    <row r="26" spans="1:17">
      <c r="A26" s="63"/>
      <c r="B26" s="64">
        <v>334.49</v>
      </c>
      <c r="C26" s="65" t="s">
        <v>97</v>
      </c>
      <c r="D26" s="66">
        <v>0</v>
      </c>
      <c r="E26" s="66">
        <v>0</v>
      </c>
      <c r="F26" s="66">
        <v>0</v>
      </c>
      <c r="G26" s="66">
        <v>1879583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1879583</v>
      </c>
      <c r="P26" s="67">
        <f>(O26/P$60)</f>
        <v>108.73440934860581</v>
      </c>
      <c r="Q26" s="68"/>
    </row>
    <row r="27" spans="1:17">
      <c r="A27" s="63"/>
      <c r="B27" s="64">
        <v>334.7</v>
      </c>
      <c r="C27" s="65" t="s">
        <v>24</v>
      </c>
      <c r="D27" s="66">
        <v>0</v>
      </c>
      <c r="E27" s="66">
        <v>0</v>
      </c>
      <c r="F27" s="66">
        <v>0</v>
      </c>
      <c r="G27" s="66">
        <v>7817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7817</v>
      </c>
      <c r="P27" s="67">
        <f>(O27/P$60)</f>
        <v>0.45221566585676271</v>
      </c>
      <c r="Q27" s="68"/>
    </row>
    <row r="28" spans="1:17">
      <c r="A28" s="63"/>
      <c r="B28" s="64">
        <v>335.125</v>
      </c>
      <c r="C28" s="65" t="s">
        <v>144</v>
      </c>
      <c r="D28" s="66">
        <v>1445518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1445518</v>
      </c>
      <c r="P28" s="67">
        <f>(O28/P$60)</f>
        <v>83.623626055767673</v>
      </c>
      <c r="Q28" s="68"/>
    </row>
    <row r="29" spans="1:17">
      <c r="A29" s="63"/>
      <c r="B29" s="64">
        <v>335.14</v>
      </c>
      <c r="C29" s="65" t="s">
        <v>99</v>
      </c>
      <c r="D29" s="66">
        <v>14194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14194</v>
      </c>
      <c r="P29" s="67">
        <f>(O29/P$60)</f>
        <v>0.82112692352192529</v>
      </c>
      <c r="Q29" s="68"/>
    </row>
    <row r="30" spans="1:17">
      <c r="A30" s="63"/>
      <c r="B30" s="64">
        <v>335.15</v>
      </c>
      <c r="C30" s="65" t="s">
        <v>100</v>
      </c>
      <c r="D30" s="66">
        <v>7057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7057</v>
      </c>
      <c r="P30" s="67">
        <f>(O30/P$60)</f>
        <v>0.40824945042230709</v>
      </c>
      <c r="Q30" s="68"/>
    </row>
    <row r="31" spans="1:17">
      <c r="A31" s="63"/>
      <c r="B31" s="64">
        <v>335.18</v>
      </c>
      <c r="C31" s="65" t="s">
        <v>145</v>
      </c>
      <c r="D31" s="66">
        <v>1746164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1746164</v>
      </c>
      <c r="P31" s="67">
        <f>(O31/P$60)</f>
        <v>101.01608237880366</v>
      </c>
      <c r="Q31" s="68"/>
    </row>
    <row r="32" spans="1:17">
      <c r="A32" s="63"/>
      <c r="B32" s="64">
        <v>335.45</v>
      </c>
      <c r="C32" s="65" t="s">
        <v>152</v>
      </c>
      <c r="D32" s="66">
        <v>19580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4" si="3">SUM(D32:N32)</f>
        <v>19580</v>
      </c>
      <c r="P32" s="67">
        <f>(O32/P$60)</f>
        <v>1.1327085502718963</v>
      </c>
      <c r="Q32" s="68"/>
    </row>
    <row r="33" spans="1:17">
      <c r="A33" s="63"/>
      <c r="B33" s="64">
        <v>337.3</v>
      </c>
      <c r="C33" s="65" t="s">
        <v>31</v>
      </c>
      <c r="D33" s="66">
        <v>14928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14928</v>
      </c>
      <c r="P33" s="67">
        <f>(O33/P$60)</f>
        <v>0.86358903158625477</v>
      </c>
      <c r="Q33" s="68"/>
    </row>
    <row r="34" spans="1:17">
      <c r="A34" s="63"/>
      <c r="B34" s="64">
        <v>337.4</v>
      </c>
      <c r="C34" s="65" t="s">
        <v>32</v>
      </c>
      <c r="D34" s="66">
        <v>0</v>
      </c>
      <c r="E34" s="66">
        <v>0</v>
      </c>
      <c r="F34" s="66">
        <v>0</v>
      </c>
      <c r="G34" s="66">
        <v>217539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217539</v>
      </c>
      <c r="P34" s="67">
        <f>(O34/P$60)</f>
        <v>12.584692814994794</v>
      </c>
      <c r="Q34" s="68"/>
    </row>
    <row r="35" spans="1:17">
      <c r="A35" s="63"/>
      <c r="B35" s="64">
        <v>338</v>
      </c>
      <c r="C35" s="65" t="s">
        <v>34</v>
      </c>
      <c r="D35" s="66">
        <v>39099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39099</v>
      </c>
      <c r="P35" s="67">
        <f>(O35/P$60)</f>
        <v>2.2618882332523431</v>
      </c>
      <c r="Q35" s="68"/>
    </row>
    <row r="36" spans="1:17" ht="15.75">
      <c r="A36" s="69" t="s">
        <v>39</v>
      </c>
      <c r="B36" s="70"/>
      <c r="C36" s="71"/>
      <c r="D36" s="72">
        <f>SUM(D37:D42)</f>
        <v>442154</v>
      </c>
      <c r="E36" s="72">
        <f>SUM(E37:E42)</f>
        <v>0</v>
      </c>
      <c r="F36" s="72">
        <f>SUM(F37:F42)</f>
        <v>0</v>
      </c>
      <c r="G36" s="72">
        <f>SUM(G37:G42)</f>
        <v>0</v>
      </c>
      <c r="H36" s="72">
        <f>SUM(H37:H42)</f>
        <v>0</v>
      </c>
      <c r="I36" s="72">
        <f>SUM(I37:I42)</f>
        <v>4548233</v>
      </c>
      <c r="J36" s="72">
        <f>SUM(J37:J42)</f>
        <v>0</v>
      </c>
      <c r="K36" s="72">
        <f>SUM(K37:K42)</f>
        <v>0</v>
      </c>
      <c r="L36" s="72">
        <f>SUM(L37:L42)</f>
        <v>0</v>
      </c>
      <c r="M36" s="72">
        <f>SUM(M37:M42)</f>
        <v>0</v>
      </c>
      <c r="N36" s="72">
        <f>SUM(N37:N42)</f>
        <v>0</v>
      </c>
      <c r="O36" s="72">
        <f>SUM(D36:N36)</f>
        <v>4990387</v>
      </c>
      <c r="P36" s="74">
        <f>(O36/P$60)</f>
        <v>288.69530255698254</v>
      </c>
      <c r="Q36" s="75"/>
    </row>
    <row r="37" spans="1:17">
      <c r="A37" s="63"/>
      <c r="B37" s="64">
        <v>341.9</v>
      </c>
      <c r="C37" s="65" t="s">
        <v>103</v>
      </c>
      <c r="D37" s="66">
        <v>62830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2" si="4">SUM(D37:N37)</f>
        <v>62830</v>
      </c>
      <c r="P37" s="67">
        <f>(O37/P$60)</f>
        <v>3.6347333101932198</v>
      </c>
      <c r="Q37" s="68"/>
    </row>
    <row r="38" spans="1:17">
      <c r="A38" s="63"/>
      <c r="B38" s="64">
        <v>342.5</v>
      </c>
      <c r="C38" s="65" t="s">
        <v>44</v>
      </c>
      <c r="D38" s="66">
        <v>222485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222485</v>
      </c>
      <c r="P38" s="67">
        <f>(O38/P$60)</f>
        <v>12.870820317019554</v>
      </c>
      <c r="Q38" s="68"/>
    </row>
    <row r="39" spans="1:17">
      <c r="A39" s="63"/>
      <c r="B39" s="64">
        <v>343.4</v>
      </c>
      <c r="C39" s="65" t="s">
        <v>45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2665024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2665024</v>
      </c>
      <c r="P39" s="67">
        <f>(O39/P$60)</f>
        <v>154.17239384472984</v>
      </c>
      <c r="Q39" s="68"/>
    </row>
    <row r="40" spans="1:17">
      <c r="A40" s="63"/>
      <c r="B40" s="64">
        <v>343.9</v>
      </c>
      <c r="C40" s="65" t="s">
        <v>47</v>
      </c>
      <c r="D40" s="66">
        <v>155339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155339</v>
      </c>
      <c r="P40" s="67">
        <f>(O40/P$60)</f>
        <v>8.9864051833853988</v>
      </c>
      <c r="Q40" s="68"/>
    </row>
    <row r="41" spans="1:17">
      <c r="A41" s="63"/>
      <c r="B41" s="64">
        <v>344.3</v>
      </c>
      <c r="C41" s="65" t="s">
        <v>105</v>
      </c>
      <c r="D41" s="66">
        <v>620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620</v>
      </c>
      <c r="P41" s="67">
        <f>(O41/P$60)</f>
        <v>3.5867175749161172E-2</v>
      </c>
      <c r="Q41" s="68"/>
    </row>
    <row r="42" spans="1:17">
      <c r="A42" s="63"/>
      <c r="B42" s="64">
        <v>347.2</v>
      </c>
      <c r="C42" s="65" t="s">
        <v>49</v>
      </c>
      <c r="D42" s="66">
        <v>880</v>
      </c>
      <c r="E42" s="66">
        <v>0</v>
      </c>
      <c r="F42" s="66">
        <v>0</v>
      </c>
      <c r="G42" s="66">
        <v>0</v>
      </c>
      <c r="H42" s="66">
        <v>0</v>
      </c>
      <c r="I42" s="66">
        <v>1883209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1884089</v>
      </c>
      <c r="P42" s="67">
        <f>(O42/P$60)</f>
        <v>108.99508272590536</v>
      </c>
      <c r="Q42" s="68"/>
    </row>
    <row r="43" spans="1:17" ht="15.75">
      <c r="A43" s="69" t="s">
        <v>40</v>
      </c>
      <c r="B43" s="70"/>
      <c r="C43" s="71"/>
      <c r="D43" s="72">
        <f>SUM(D44:D45)</f>
        <v>106423</v>
      </c>
      <c r="E43" s="72">
        <f>SUM(E44:E45)</f>
        <v>0</v>
      </c>
      <c r="F43" s="72">
        <f>SUM(F44:F45)</f>
        <v>0</v>
      </c>
      <c r="G43" s="72">
        <f>SUM(G44:G45)</f>
        <v>0</v>
      </c>
      <c r="H43" s="72">
        <f>SUM(H44:H45)</f>
        <v>0</v>
      </c>
      <c r="I43" s="72">
        <f>SUM(I44:I45)</f>
        <v>0</v>
      </c>
      <c r="J43" s="72">
        <f>SUM(J44:J45)</f>
        <v>0</v>
      </c>
      <c r="K43" s="72">
        <f>SUM(K44:K45)</f>
        <v>0</v>
      </c>
      <c r="L43" s="72">
        <f>SUM(L44:L45)</f>
        <v>0</v>
      </c>
      <c r="M43" s="72">
        <f>SUM(M44:M45)</f>
        <v>0</v>
      </c>
      <c r="N43" s="72">
        <f>SUM(N44:N45)</f>
        <v>0</v>
      </c>
      <c r="O43" s="72">
        <f>SUM(D43:N43)</f>
        <v>106423</v>
      </c>
      <c r="P43" s="74">
        <f>(O43/P$60)</f>
        <v>6.1566007173435153</v>
      </c>
      <c r="Q43" s="75"/>
    </row>
    <row r="44" spans="1:17">
      <c r="A44" s="76"/>
      <c r="B44" s="77">
        <v>351.2</v>
      </c>
      <c r="C44" s="78" t="s">
        <v>52</v>
      </c>
      <c r="D44" s="66">
        <v>18938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5" si="5">SUM(D44:N44)</f>
        <v>18938</v>
      </c>
      <c r="P44" s="67">
        <f>(O44/P$60)</f>
        <v>1.0955686682864747</v>
      </c>
      <c r="Q44" s="68"/>
    </row>
    <row r="45" spans="1:17">
      <c r="A45" s="76"/>
      <c r="B45" s="77">
        <v>354</v>
      </c>
      <c r="C45" s="78" t="s">
        <v>53</v>
      </c>
      <c r="D45" s="66">
        <v>87485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5"/>
        <v>87485</v>
      </c>
      <c r="P45" s="67">
        <f>(O45/P$60)</f>
        <v>5.0610320490570402</v>
      </c>
      <c r="Q45" s="68"/>
    </row>
    <row r="46" spans="1:17" ht="15.75">
      <c r="A46" s="69" t="s">
        <v>3</v>
      </c>
      <c r="B46" s="70"/>
      <c r="C46" s="71"/>
      <c r="D46" s="72">
        <f>SUM(D47:D53)</f>
        <v>650217</v>
      </c>
      <c r="E46" s="72">
        <f>SUM(E47:E53)</f>
        <v>65620</v>
      </c>
      <c r="F46" s="72">
        <f>SUM(F47:F53)</f>
        <v>0</v>
      </c>
      <c r="G46" s="72">
        <f>SUM(G47:G53)</f>
        <v>5464</v>
      </c>
      <c r="H46" s="72">
        <f>SUM(H47:H53)</f>
        <v>0</v>
      </c>
      <c r="I46" s="72">
        <f>SUM(I47:I53)</f>
        <v>22911</v>
      </c>
      <c r="J46" s="72">
        <f>SUM(J47:J53)</f>
        <v>0</v>
      </c>
      <c r="K46" s="72">
        <f>SUM(K47:K53)</f>
        <v>3433248</v>
      </c>
      <c r="L46" s="72">
        <f>SUM(L47:L53)</f>
        <v>0</v>
      </c>
      <c r="M46" s="72">
        <f>SUM(M47:M53)</f>
        <v>0</v>
      </c>
      <c r="N46" s="72">
        <f>SUM(N47:N53)</f>
        <v>0</v>
      </c>
      <c r="O46" s="72">
        <f>SUM(D46:N46)</f>
        <v>4177460</v>
      </c>
      <c r="P46" s="74">
        <f>(O46/P$60)</f>
        <v>241.66724516950134</v>
      </c>
      <c r="Q46" s="75"/>
    </row>
    <row r="47" spans="1:17">
      <c r="A47" s="63"/>
      <c r="B47" s="64">
        <v>361.1</v>
      </c>
      <c r="C47" s="65" t="s">
        <v>54</v>
      </c>
      <c r="D47" s="66">
        <v>114109</v>
      </c>
      <c r="E47" s="66">
        <v>65620</v>
      </c>
      <c r="F47" s="66">
        <v>0</v>
      </c>
      <c r="G47" s="66">
        <v>5464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185193</v>
      </c>
      <c r="P47" s="67">
        <f>(O47/P$60)</f>
        <v>10.713467545990975</v>
      </c>
      <c r="Q47" s="68"/>
    </row>
    <row r="48" spans="1:17">
      <c r="A48" s="63"/>
      <c r="B48" s="64">
        <v>361.3</v>
      </c>
      <c r="C48" s="65" t="s">
        <v>55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3011765</v>
      </c>
      <c r="L48" s="66">
        <v>0</v>
      </c>
      <c r="M48" s="66">
        <v>0</v>
      </c>
      <c r="N48" s="66">
        <v>0</v>
      </c>
      <c r="O48" s="66">
        <f t="shared" ref="O48:O57" si="6">SUM(D48:N48)</f>
        <v>3011765</v>
      </c>
      <c r="P48" s="67">
        <f>(O48/P$60)</f>
        <v>174.23145898414901</v>
      </c>
      <c r="Q48" s="68"/>
    </row>
    <row r="49" spans="1:120">
      <c r="A49" s="63"/>
      <c r="B49" s="64">
        <v>362</v>
      </c>
      <c r="C49" s="65" t="s">
        <v>57</v>
      </c>
      <c r="D49" s="66">
        <v>121623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121623</v>
      </c>
      <c r="P49" s="67">
        <f>(O49/P$60)</f>
        <v>7.0359250260326274</v>
      </c>
      <c r="Q49" s="68"/>
    </row>
    <row r="50" spans="1:120">
      <c r="A50" s="63"/>
      <c r="B50" s="64">
        <v>364</v>
      </c>
      <c r="C50" s="65" t="s">
        <v>107</v>
      </c>
      <c r="D50" s="66">
        <v>43175</v>
      </c>
      <c r="E50" s="66">
        <v>0</v>
      </c>
      <c r="F50" s="66">
        <v>0</v>
      </c>
      <c r="G50" s="66">
        <v>0</v>
      </c>
      <c r="H50" s="66">
        <v>0</v>
      </c>
      <c r="I50" s="66">
        <v>22911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66086</v>
      </c>
      <c r="P50" s="67">
        <f>(O50/P$60)</f>
        <v>3.8230938331597826</v>
      </c>
      <c r="Q50" s="68"/>
    </row>
    <row r="51" spans="1:120">
      <c r="A51" s="63"/>
      <c r="B51" s="64">
        <v>366</v>
      </c>
      <c r="C51" s="65" t="s">
        <v>59</v>
      </c>
      <c r="D51" s="66">
        <v>77100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77100</v>
      </c>
      <c r="P51" s="67">
        <f>(O51/P$60)</f>
        <v>4.4602568552585904</v>
      </c>
      <c r="Q51" s="68"/>
    </row>
    <row r="52" spans="1:120">
      <c r="A52" s="63"/>
      <c r="B52" s="64">
        <v>368</v>
      </c>
      <c r="C52" s="65" t="s">
        <v>60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421483</v>
      </c>
      <c r="L52" s="66">
        <v>0</v>
      </c>
      <c r="M52" s="66">
        <v>0</v>
      </c>
      <c r="N52" s="66">
        <v>0</v>
      </c>
      <c r="O52" s="66">
        <f t="shared" si="6"/>
        <v>421483</v>
      </c>
      <c r="P52" s="67">
        <f>(O52/P$60)</f>
        <v>24.382911026264029</v>
      </c>
      <c r="Q52" s="68"/>
    </row>
    <row r="53" spans="1:120">
      <c r="A53" s="63"/>
      <c r="B53" s="64">
        <v>369.9</v>
      </c>
      <c r="C53" s="65" t="s">
        <v>62</v>
      </c>
      <c r="D53" s="66">
        <v>294210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294210</v>
      </c>
      <c r="P53" s="67">
        <f>(O53/P$60)</f>
        <v>17.020131898646305</v>
      </c>
      <c r="Q53" s="68"/>
    </row>
    <row r="54" spans="1:120" ht="15.75">
      <c r="A54" s="69" t="s">
        <v>41</v>
      </c>
      <c r="B54" s="70"/>
      <c r="C54" s="71"/>
      <c r="D54" s="72">
        <f>SUM(D55:D57)</f>
        <v>3000000</v>
      </c>
      <c r="E54" s="72">
        <f>SUM(E55:E57)</f>
        <v>79457</v>
      </c>
      <c r="F54" s="72">
        <f>SUM(F55:F57)</f>
        <v>0</v>
      </c>
      <c r="G54" s="72">
        <f>SUM(G55:G57)</f>
        <v>0</v>
      </c>
      <c r="H54" s="72">
        <f>SUM(H55:H57)</f>
        <v>0</v>
      </c>
      <c r="I54" s="72">
        <f>SUM(I55:I57)</f>
        <v>735826</v>
      </c>
      <c r="J54" s="72">
        <f>SUM(J55:J57)</f>
        <v>0</v>
      </c>
      <c r="K54" s="72">
        <f>SUM(K55:K57)</f>
        <v>696225</v>
      </c>
      <c r="L54" s="72">
        <f>SUM(L55:L57)</f>
        <v>0</v>
      </c>
      <c r="M54" s="72">
        <f>SUM(M55:M57)</f>
        <v>0</v>
      </c>
      <c r="N54" s="72">
        <f>SUM(N55:N57)</f>
        <v>0</v>
      </c>
      <c r="O54" s="72">
        <f t="shared" si="6"/>
        <v>4511508</v>
      </c>
      <c r="P54" s="74">
        <f>(O54/P$60)</f>
        <v>260.99201666088163</v>
      </c>
      <c r="Q54" s="68"/>
    </row>
    <row r="55" spans="1:120">
      <c r="A55" s="63"/>
      <c r="B55" s="64">
        <v>381</v>
      </c>
      <c r="C55" s="65" t="s">
        <v>63</v>
      </c>
      <c r="D55" s="66">
        <v>3000000</v>
      </c>
      <c r="E55" s="66">
        <v>79457</v>
      </c>
      <c r="F55" s="66">
        <v>0</v>
      </c>
      <c r="G55" s="66">
        <v>0</v>
      </c>
      <c r="H55" s="66">
        <v>0</v>
      </c>
      <c r="I55" s="66">
        <v>105535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3184992</v>
      </c>
      <c r="P55" s="67">
        <f>(O55/P$60)</f>
        <v>184.25269003818119</v>
      </c>
      <c r="Q55" s="68"/>
    </row>
    <row r="56" spans="1:120">
      <c r="A56" s="63"/>
      <c r="B56" s="64">
        <v>389.1</v>
      </c>
      <c r="C56" s="65" t="s">
        <v>64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60520</v>
      </c>
      <c r="J56" s="66">
        <v>0</v>
      </c>
      <c r="K56" s="66">
        <v>696225</v>
      </c>
      <c r="L56" s="66">
        <v>0</v>
      </c>
      <c r="M56" s="66">
        <v>0</v>
      </c>
      <c r="N56" s="66">
        <v>0</v>
      </c>
      <c r="O56" s="66">
        <f t="shared" si="6"/>
        <v>756745</v>
      </c>
      <c r="P56" s="67">
        <f>(O56/P$60)</f>
        <v>43.777912761772534</v>
      </c>
      <c r="Q56" s="68"/>
    </row>
    <row r="57" spans="1:120" ht="15.75" thickBot="1">
      <c r="A57" s="63"/>
      <c r="B57" s="64">
        <v>389.7</v>
      </c>
      <c r="C57" s="65" t="s">
        <v>92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569771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569771</v>
      </c>
      <c r="P57" s="67">
        <f>(O57/P$60)</f>
        <v>32.961413860927919</v>
      </c>
      <c r="Q57" s="68"/>
    </row>
    <row r="58" spans="1:120" ht="16.5" thickBot="1">
      <c r="A58" s="79" t="s">
        <v>50</v>
      </c>
      <c r="B58" s="80"/>
      <c r="C58" s="81"/>
      <c r="D58" s="82">
        <f>SUM(D5,D15,D21,D36,D43,D46,D54)</f>
        <v>14882943</v>
      </c>
      <c r="E58" s="82">
        <f>SUM(E5,E15,E21,E36,E43,E46,E54)</f>
        <v>4857593</v>
      </c>
      <c r="F58" s="82">
        <f>SUM(F5,F15,F21,F36,F43,F46,F54)</f>
        <v>0</v>
      </c>
      <c r="G58" s="82">
        <f>SUM(G5,G15,G21,G36,G43,G46,G54)</f>
        <v>2257266</v>
      </c>
      <c r="H58" s="82">
        <f>SUM(H5,H15,H21,H36,H43,H46,H54)</f>
        <v>0</v>
      </c>
      <c r="I58" s="82">
        <f>SUM(I5,I15,I21,I36,I43,I46,I54)</f>
        <v>6324129</v>
      </c>
      <c r="J58" s="82">
        <f>SUM(J5,J15,J21,J36,J43,J46,J54)</f>
        <v>0</v>
      </c>
      <c r="K58" s="82">
        <f>SUM(K5,K15,K21,K36,K43,K46,K54)</f>
        <v>4129473</v>
      </c>
      <c r="L58" s="82">
        <f>SUM(L5,L15,L21,L36,L43,L46,L54)</f>
        <v>0</v>
      </c>
      <c r="M58" s="82">
        <f>SUM(M5,M15,M21,M36,M43,M46,M54)</f>
        <v>0</v>
      </c>
      <c r="N58" s="82">
        <f>SUM(N5,N15,N21,N36,N43,N46,N54)</f>
        <v>0</v>
      </c>
      <c r="O58" s="82">
        <f>SUM(D58:N58)</f>
        <v>32451404</v>
      </c>
      <c r="P58" s="83">
        <f>(O58/P$60)</f>
        <v>1877.3229202823095</v>
      </c>
      <c r="Q58" s="61"/>
      <c r="R58" s="84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</row>
    <row r="59" spans="1:120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8"/>
    </row>
    <row r="60" spans="1:120">
      <c r="A60" s="89"/>
      <c r="B60" s="90"/>
      <c r="C60" s="90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156</v>
      </c>
      <c r="N60" s="94"/>
      <c r="O60" s="94"/>
      <c r="P60" s="92">
        <v>17286</v>
      </c>
    </row>
    <row r="61" spans="1:120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98" t="s">
        <v>85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3739467</v>
      </c>
      <c r="E5" s="27">
        <f t="shared" si="0"/>
        <v>175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3739642</v>
      </c>
      <c r="O5" s="33">
        <f t="shared" ref="O5:O36" si="1">(N5/O$60)</f>
        <v>214.62591827364554</v>
      </c>
      <c r="P5" s="6"/>
    </row>
    <row r="6" spans="1:133">
      <c r="A6" s="12"/>
      <c r="B6" s="25">
        <v>311</v>
      </c>
      <c r="C6" s="20" t="s">
        <v>2</v>
      </c>
      <c r="D6" s="46">
        <v>1601442</v>
      </c>
      <c r="E6" s="46">
        <v>175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1601617</v>
      </c>
      <c r="O6" s="47">
        <f t="shared" si="1"/>
        <v>91.920167584940316</v>
      </c>
      <c r="P6" s="9"/>
    </row>
    <row r="7" spans="1:133">
      <c r="A7" s="12"/>
      <c r="B7" s="25">
        <v>312.41000000000003</v>
      </c>
      <c r="C7" s="20" t="s">
        <v>10</v>
      </c>
      <c r="D7" s="46">
        <v>451166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451166</v>
      </c>
      <c r="O7" s="47">
        <f t="shared" si="1"/>
        <v>25.893365472910926</v>
      </c>
      <c r="P7" s="9"/>
    </row>
    <row r="8" spans="1:133">
      <c r="A8" s="12"/>
      <c r="B8" s="25">
        <v>314.10000000000002</v>
      </c>
      <c r="C8" s="20" t="s">
        <v>11</v>
      </c>
      <c r="D8" s="46">
        <v>886040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886040</v>
      </c>
      <c r="O8" s="47">
        <f t="shared" si="1"/>
        <v>50.851698806244258</v>
      </c>
      <c r="P8" s="9"/>
    </row>
    <row r="9" spans="1:133">
      <c r="A9" s="12"/>
      <c r="B9" s="25">
        <v>314.3</v>
      </c>
      <c r="C9" s="20" t="s">
        <v>12</v>
      </c>
      <c r="D9" s="46">
        <v>268035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268035</v>
      </c>
      <c r="O9" s="47">
        <f t="shared" si="1"/>
        <v>15.383092286501377</v>
      </c>
      <c r="P9" s="9"/>
    </row>
    <row r="10" spans="1:133">
      <c r="A10" s="12"/>
      <c r="B10" s="25">
        <v>314.8</v>
      </c>
      <c r="C10" s="20" t="s">
        <v>13</v>
      </c>
      <c r="D10" s="46">
        <v>45974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45974</v>
      </c>
      <c r="O10" s="47">
        <f t="shared" si="1"/>
        <v>2.6385445362718092</v>
      </c>
      <c r="P10" s="9"/>
    </row>
    <row r="11" spans="1:133">
      <c r="A11" s="12"/>
      <c r="B11" s="25">
        <v>315</v>
      </c>
      <c r="C11" s="20" t="s">
        <v>95</v>
      </c>
      <c r="D11" s="46">
        <v>344222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344222</v>
      </c>
      <c r="O11" s="47">
        <f t="shared" si="1"/>
        <v>19.75562442607897</v>
      </c>
      <c r="P11" s="9"/>
    </row>
    <row r="12" spans="1:133">
      <c r="A12" s="12"/>
      <c r="B12" s="25">
        <v>316</v>
      </c>
      <c r="C12" s="20" t="s">
        <v>96</v>
      </c>
      <c r="D12" s="46">
        <v>142588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142588</v>
      </c>
      <c r="O12" s="47">
        <f t="shared" si="1"/>
        <v>8.1834251606978885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1367081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605161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1972242</v>
      </c>
      <c r="O13" s="45">
        <f t="shared" si="1"/>
        <v>113.19111570247934</v>
      </c>
      <c r="P13" s="10"/>
    </row>
    <row r="14" spans="1:133">
      <c r="A14" s="12"/>
      <c r="B14" s="25">
        <v>322</v>
      </c>
      <c r="C14" s="20" t="s">
        <v>0</v>
      </c>
      <c r="D14" s="46">
        <v>97580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97580</v>
      </c>
      <c r="O14" s="47">
        <f t="shared" si="1"/>
        <v>5.600321395775941</v>
      </c>
      <c r="P14" s="9"/>
    </row>
    <row r="15" spans="1:133">
      <c r="A15" s="12"/>
      <c r="B15" s="25">
        <v>323.10000000000002</v>
      </c>
      <c r="C15" s="20" t="s">
        <v>17</v>
      </c>
      <c r="D15" s="46">
        <v>700748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700748</v>
      </c>
      <c r="O15" s="47">
        <f t="shared" si="1"/>
        <v>40.217401285583101</v>
      </c>
      <c r="P15" s="9"/>
    </row>
    <row r="16" spans="1:133">
      <c r="A16" s="12"/>
      <c r="B16" s="25">
        <v>323.3</v>
      </c>
      <c r="C16" s="20" t="s">
        <v>75</v>
      </c>
      <c r="D16" s="46">
        <v>561583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561583</v>
      </c>
      <c r="O16" s="47">
        <f t="shared" si="1"/>
        <v>32.230429292929294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605161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605161</v>
      </c>
      <c r="O17" s="47">
        <f t="shared" si="1"/>
        <v>34.731462350780532</v>
      </c>
      <c r="P17" s="9"/>
    </row>
    <row r="18" spans="1:16">
      <c r="A18" s="12"/>
      <c r="B18" s="25">
        <v>329</v>
      </c>
      <c r="C18" s="20" t="s">
        <v>19</v>
      </c>
      <c r="D18" s="46">
        <v>7170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7170</v>
      </c>
      <c r="O18" s="47">
        <f t="shared" si="1"/>
        <v>0.41150137741046833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SUM(D20:D34)</f>
        <v>3100092</v>
      </c>
      <c r="E19" s="32">
        <f t="shared" si="5"/>
        <v>0</v>
      </c>
      <c r="F19" s="32">
        <f t="shared" si="5"/>
        <v>0</v>
      </c>
      <c r="G19" s="32">
        <f t="shared" si="5"/>
        <v>1110517</v>
      </c>
      <c r="H19" s="32">
        <f t="shared" si="5"/>
        <v>0</v>
      </c>
      <c r="I19" s="32">
        <f t="shared" si="5"/>
        <v>190087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4400696</v>
      </c>
      <c r="O19" s="45">
        <f t="shared" si="1"/>
        <v>252.56519742883378</v>
      </c>
      <c r="P19" s="10"/>
    </row>
    <row r="20" spans="1:16">
      <c r="A20" s="12"/>
      <c r="B20" s="25">
        <v>331.2</v>
      </c>
      <c r="C20" s="20" t="s">
        <v>89</v>
      </c>
      <c r="D20" s="46">
        <v>153460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153460</v>
      </c>
      <c r="O20" s="47">
        <f t="shared" si="1"/>
        <v>8.8073921028466486</v>
      </c>
      <c r="P20" s="9"/>
    </row>
    <row r="21" spans="1:16">
      <c r="A21" s="12"/>
      <c r="B21" s="25">
        <v>331.7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158477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158477</v>
      </c>
      <c r="O21" s="47">
        <f t="shared" si="1"/>
        <v>9.095328282828282</v>
      </c>
      <c r="P21" s="9"/>
    </row>
    <row r="22" spans="1:16">
      <c r="A22" s="12"/>
      <c r="B22" s="25">
        <v>334.39</v>
      </c>
      <c r="C22" s="20" t="s">
        <v>23</v>
      </c>
      <c r="D22" s="46">
        <v>544130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544130</v>
      </c>
      <c r="O22" s="47">
        <f t="shared" si="1"/>
        <v>31.228764921946741</v>
      </c>
      <c r="P22" s="9"/>
    </row>
    <row r="23" spans="1:16">
      <c r="A23" s="12"/>
      <c r="B23" s="25">
        <v>334.41</v>
      </c>
      <c r="C23" s="20" t="s">
        <v>79</v>
      </c>
      <c r="D23" s="46">
        <v>0</v>
      </c>
      <c r="E23" s="46">
        <v>0</v>
      </c>
      <c r="F23" s="46">
        <v>0</v>
      </c>
      <c r="G23" s="46">
        <v>11487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11487</v>
      </c>
      <c r="O23" s="47">
        <f t="shared" si="1"/>
        <v>0.659263085399449</v>
      </c>
      <c r="P23" s="9"/>
    </row>
    <row r="24" spans="1:16">
      <c r="A24" s="12"/>
      <c r="B24" s="25">
        <v>334.49</v>
      </c>
      <c r="C24" s="20" t="s">
        <v>97</v>
      </c>
      <c r="D24" s="46">
        <v>31764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31764</v>
      </c>
      <c r="O24" s="47">
        <f t="shared" si="1"/>
        <v>1.8230027548209367</v>
      </c>
      <c r="P24" s="9"/>
    </row>
    <row r="25" spans="1:16">
      <c r="A25" s="12"/>
      <c r="B25" s="25">
        <v>335.12</v>
      </c>
      <c r="C25" s="20" t="s">
        <v>98</v>
      </c>
      <c r="D25" s="46">
        <v>932896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932896</v>
      </c>
      <c r="O25" s="47">
        <f t="shared" si="1"/>
        <v>53.540863177226811</v>
      </c>
      <c r="P25" s="9"/>
    </row>
    <row r="26" spans="1:16">
      <c r="A26" s="12"/>
      <c r="B26" s="25">
        <v>335.14</v>
      </c>
      <c r="C26" s="20" t="s">
        <v>99</v>
      </c>
      <c r="D26" s="46">
        <v>11628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11628</v>
      </c>
      <c r="O26" s="47">
        <f t="shared" si="1"/>
        <v>0.6673553719008265</v>
      </c>
      <c r="P26" s="9"/>
    </row>
    <row r="27" spans="1:16">
      <c r="A27" s="12"/>
      <c r="B27" s="25">
        <v>335.15</v>
      </c>
      <c r="C27" s="20" t="s">
        <v>100</v>
      </c>
      <c r="D27" s="46">
        <v>5057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5057</v>
      </c>
      <c r="O27" s="47">
        <f t="shared" si="1"/>
        <v>0.29023186409550045</v>
      </c>
      <c r="P27" s="9"/>
    </row>
    <row r="28" spans="1:16">
      <c r="A28" s="12"/>
      <c r="B28" s="25">
        <v>335.18</v>
      </c>
      <c r="C28" s="20" t="s">
        <v>101</v>
      </c>
      <c r="D28" s="46">
        <v>1293859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1293859</v>
      </c>
      <c r="O28" s="47">
        <f t="shared" si="1"/>
        <v>74.25728879706152</v>
      </c>
      <c r="P28" s="9"/>
    </row>
    <row r="29" spans="1:16">
      <c r="A29" s="12"/>
      <c r="B29" s="25">
        <v>335.49</v>
      </c>
      <c r="C29" s="20" t="s">
        <v>29</v>
      </c>
      <c r="D29" s="46">
        <v>6675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6675</v>
      </c>
      <c r="O29" s="47">
        <f t="shared" si="1"/>
        <v>0.38309228650137739</v>
      </c>
      <c r="P29" s="9"/>
    </row>
    <row r="30" spans="1:16">
      <c r="A30" s="12"/>
      <c r="B30" s="25">
        <v>337.2</v>
      </c>
      <c r="C30" s="20" t="s">
        <v>30</v>
      </c>
      <c r="D30" s="46">
        <v>98062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98062</v>
      </c>
      <c r="O30" s="47">
        <f t="shared" si="1"/>
        <v>5.6279843893480255</v>
      </c>
      <c r="P30" s="9"/>
    </row>
    <row r="31" spans="1:16">
      <c r="A31" s="12"/>
      <c r="B31" s="25">
        <v>337.3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4110</v>
      </c>
      <c r="O31" s="47">
        <f t="shared" si="1"/>
        <v>0.23588154269972453</v>
      </c>
      <c r="P31" s="9"/>
    </row>
    <row r="32" spans="1:16">
      <c r="A32" s="12"/>
      <c r="B32" s="25">
        <v>337.4</v>
      </c>
      <c r="C32" s="20" t="s">
        <v>32</v>
      </c>
      <c r="D32" s="46">
        <v>0</v>
      </c>
      <c r="E32" s="46">
        <v>0</v>
      </c>
      <c r="F32" s="46">
        <v>0</v>
      </c>
      <c r="G32" s="46">
        <v>1000000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1000000</v>
      </c>
      <c r="O32" s="47">
        <f t="shared" si="1"/>
        <v>57.392102846648299</v>
      </c>
      <c r="P32" s="9"/>
    </row>
    <row r="33" spans="1:16">
      <c r="A33" s="12"/>
      <c r="B33" s="25">
        <v>337.7</v>
      </c>
      <c r="C33" s="20" t="s">
        <v>33</v>
      </c>
      <c r="D33" s="46">
        <v>0</v>
      </c>
      <c r="E33" s="46">
        <v>0</v>
      </c>
      <c r="F33" s="46">
        <v>0</v>
      </c>
      <c r="G33" s="46">
        <v>99030</v>
      </c>
      <c r="H33" s="46">
        <v>0</v>
      </c>
      <c r="I33" s="46">
        <v>27500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126530</v>
      </c>
      <c r="O33" s="47">
        <f t="shared" si="1"/>
        <v>7.2618227731864096</v>
      </c>
      <c r="P33" s="9"/>
    </row>
    <row r="34" spans="1:16">
      <c r="A34" s="12"/>
      <c r="B34" s="25">
        <v>338</v>
      </c>
      <c r="C34" s="20" t="s">
        <v>34</v>
      </c>
      <c r="D34" s="46">
        <v>22561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22561</v>
      </c>
      <c r="O34" s="47">
        <f t="shared" si="1"/>
        <v>1.2948232323232323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SUM(D36:D43)</f>
        <v>274349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2461977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2736326</v>
      </c>
      <c r="O35" s="45">
        <f t="shared" si="1"/>
        <v>157.04350321395776</v>
      </c>
      <c r="P35" s="10"/>
    </row>
    <row r="36" spans="1:16">
      <c r="A36" s="12"/>
      <c r="B36" s="25">
        <v>341.2</v>
      </c>
      <c r="C36" s="20" t="s">
        <v>102</v>
      </c>
      <c r="D36" s="46">
        <v>15742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9">SUM(D36:M36)</f>
        <v>15742</v>
      </c>
      <c r="O36" s="47">
        <f t="shared" si="1"/>
        <v>0.90346648301193755</v>
      </c>
      <c r="P36" s="9"/>
    </row>
    <row r="37" spans="1:16">
      <c r="A37" s="12"/>
      <c r="B37" s="25">
        <v>341.9</v>
      </c>
      <c r="C37" s="20" t="s">
        <v>103</v>
      </c>
      <c r="D37" s="46">
        <v>26006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26006</v>
      </c>
      <c r="O37" s="47">
        <f t="shared" ref="O37:O58" si="10">(N37/O$60)</f>
        <v>1.4925390266299357</v>
      </c>
      <c r="P37" s="9"/>
    </row>
    <row r="38" spans="1:16">
      <c r="A38" s="12"/>
      <c r="B38" s="25">
        <v>342.5</v>
      </c>
      <c r="C38" s="20" t="s">
        <v>44</v>
      </c>
      <c r="D38" s="46">
        <v>60418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60418</v>
      </c>
      <c r="O38" s="47">
        <f t="shared" si="10"/>
        <v>3.4675160697887972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2432663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2432663</v>
      </c>
      <c r="O39" s="47">
        <f t="shared" si="10"/>
        <v>139.615645087236</v>
      </c>
      <c r="P39" s="9"/>
    </row>
    <row r="40" spans="1:16">
      <c r="A40" s="12"/>
      <c r="B40" s="25">
        <v>343.9</v>
      </c>
      <c r="C40" s="20" t="s">
        <v>47</v>
      </c>
      <c r="D40" s="46">
        <v>155097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155097</v>
      </c>
      <c r="O40" s="47">
        <f t="shared" si="10"/>
        <v>8.901342975206612</v>
      </c>
      <c r="P40" s="9"/>
    </row>
    <row r="41" spans="1:16">
      <c r="A41" s="12"/>
      <c r="B41" s="25">
        <v>344.3</v>
      </c>
      <c r="C41" s="20" t="s">
        <v>105</v>
      </c>
      <c r="D41" s="46">
        <v>15841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15841</v>
      </c>
      <c r="O41" s="47">
        <f t="shared" si="10"/>
        <v>0.90914830119375578</v>
      </c>
      <c r="P41" s="9"/>
    </row>
    <row r="42" spans="1:16">
      <c r="A42" s="12"/>
      <c r="B42" s="25">
        <v>344.5</v>
      </c>
      <c r="C42" s="20" t="s">
        <v>106</v>
      </c>
      <c r="D42" s="46">
        <v>635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635</v>
      </c>
      <c r="O42" s="47">
        <f t="shared" si="10"/>
        <v>3.6443985307621669E-2</v>
      </c>
      <c r="P42" s="9"/>
    </row>
    <row r="43" spans="1:16">
      <c r="A43" s="12"/>
      <c r="B43" s="25">
        <v>347.2</v>
      </c>
      <c r="C43" s="20" t="s">
        <v>49</v>
      </c>
      <c r="D43" s="46">
        <v>610</v>
      </c>
      <c r="E43" s="46">
        <v>0</v>
      </c>
      <c r="F43" s="46">
        <v>0</v>
      </c>
      <c r="G43" s="46">
        <v>0</v>
      </c>
      <c r="H43" s="46">
        <v>0</v>
      </c>
      <c r="I43" s="46">
        <v>29314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29924</v>
      </c>
      <c r="O43" s="47">
        <f t="shared" si="10"/>
        <v>1.7174012855831038</v>
      </c>
      <c r="P43" s="9"/>
    </row>
    <row r="44" spans="1:16" ht="15.75">
      <c r="A44" s="29" t="s">
        <v>40</v>
      </c>
      <c r="B44" s="30"/>
      <c r="C44" s="31"/>
      <c r="D44" s="32">
        <f t="shared" ref="D44:M44" si="11">SUM(D45:D46)</f>
        <v>44954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44954</v>
      </c>
      <c r="O44" s="45">
        <f t="shared" si="10"/>
        <v>2.5800045913682279</v>
      </c>
      <c r="P44" s="10"/>
    </row>
    <row r="45" spans="1:16">
      <c r="A45" s="13"/>
      <c r="B45" s="39">
        <v>351.2</v>
      </c>
      <c r="C45" s="21" t="s">
        <v>52</v>
      </c>
      <c r="D45" s="46">
        <v>14814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14814</v>
      </c>
      <c r="O45" s="47">
        <f t="shared" si="10"/>
        <v>0.85020661157024791</v>
      </c>
      <c r="P45" s="9"/>
    </row>
    <row r="46" spans="1:16">
      <c r="A46" s="13"/>
      <c r="B46" s="39">
        <v>354</v>
      </c>
      <c r="C46" s="21" t="s">
        <v>53</v>
      </c>
      <c r="D46" s="46">
        <v>30140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30140</v>
      </c>
      <c r="O46" s="47">
        <f t="shared" si="10"/>
        <v>1.7297979797979799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629217</v>
      </c>
      <c r="E47" s="32">
        <f t="shared" si="12"/>
        <v>13378</v>
      </c>
      <c r="F47" s="32">
        <f t="shared" si="12"/>
        <v>0</v>
      </c>
      <c r="G47" s="32">
        <f t="shared" si="12"/>
        <v>-1733</v>
      </c>
      <c r="H47" s="32">
        <f t="shared" si="12"/>
        <v>0</v>
      </c>
      <c r="I47" s="32">
        <f t="shared" si="12"/>
        <v>20690</v>
      </c>
      <c r="J47" s="32">
        <f t="shared" si="12"/>
        <v>0</v>
      </c>
      <c r="K47" s="32">
        <f t="shared" si="12"/>
        <v>1855135</v>
      </c>
      <c r="L47" s="32">
        <f t="shared" si="12"/>
        <v>0</v>
      </c>
      <c r="M47" s="32">
        <f t="shared" si="12"/>
        <v>0</v>
      </c>
      <c r="N47" s="32">
        <f>SUM(D47:M47)</f>
        <v>2516687</v>
      </c>
      <c r="O47" s="45">
        <f t="shared" si="10"/>
        <v>144.43795913682277</v>
      </c>
      <c r="P47" s="10"/>
    </row>
    <row r="48" spans="1:16">
      <c r="A48" s="12"/>
      <c r="B48" s="25">
        <v>361.1</v>
      </c>
      <c r="C48" s="20" t="s">
        <v>54</v>
      </c>
      <c r="D48" s="46">
        <v>326</v>
      </c>
      <c r="E48" s="46">
        <v>13378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13704</v>
      </c>
      <c r="O48" s="47">
        <f t="shared" si="10"/>
        <v>0.78650137741046833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-1733</v>
      </c>
      <c r="H49" s="46">
        <v>0</v>
      </c>
      <c r="I49" s="46">
        <v>-251</v>
      </c>
      <c r="J49" s="46">
        <v>0</v>
      </c>
      <c r="K49" s="46">
        <v>1730276</v>
      </c>
      <c r="L49" s="46">
        <v>0</v>
      </c>
      <c r="M49" s="46">
        <v>0</v>
      </c>
      <c r="N49" s="46">
        <f t="shared" ref="N49:N54" si="13">SUM(D49:M49)</f>
        <v>1728292</v>
      </c>
      <c r="O49" s="47">
        <f t="shared" si="10"/>
        <v>99.190312213039491</v>
      </c>
      <c r="P49" s="9"/>
    </row>
    <row r="50" spans="1:119">
      <c r="A50" s="12"/>
      <c r="B50" s="25">
        <v>362</v>
      </c>
      <c r="C50" s="20" t="s">
        <v>57</v>
      </c>
      <c r="D50" s="46">
        <v>82803</v>
      </c>
      <c r="E50" s="46">
        <v>0</v>
      </c>
      <c r="F50" s="46">
        <v>0</v>
      </c>
      <c r="G50" s="46">
        <v>0</v>
      </c>
      <c r="H50" s="46">
        <v>0</v>
      </c>
      <c r="I50" s="46">
        <v>20833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103636</v>
      </c>
      <c r="O50" s="47">
        <f t="shared" si="10"/>
        <v>5.947887970615243</v>
      </c>
      <c r="P50" s="9"/>
    </row>
    <row r="51" spans="1:119">
      <c r="A51" s="12"/>
      <c r="B51" s="25">
        <v>364</v>
      </c>
      <c r="C51" s="20" t="s">
        <v>107</v>
      </c>
      <c r="D51" s="46">
        <v>155260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155260</v>
      </c>
      <c r="O51" s="47">
        <f t="shared" si="10"/>
        <v>8.9106978879706151</v>
      </c>
      <c r="P51" s="9"/>
    </row>
    <row r="52" spans="1:119">
      <c r="A52" s="12"/>
      <c r="B52" s="25">
        <v>366</v>
      </c>
      <c r="C52" s="20" t="s">
        <v>59</v>
      </c>
      <c r="D52" s="46">
        <v>5875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5875</v>
      </c>
      <c r="O52" s="47">
        <f t="shared" si="10"/>
        <v>0.33717860422405876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123787</v>
      </c>
      <c r="L53" s="46">
        <v>0</v>
      </c>
      <c r="M53" s="46">
        <v>0</v>
      </c>
      <c r="N53" s="46">
        <f t="shared" si="13"/>
        <v>123787</v>
      </c>
      <c r="O53" s="47">
        <f t="shared" si="10"/>
        <v>7.1043962350780534</v>
      </c>
      <c r="P53" s="9"/>
    </row>
    <row r="54" spans="1:119">
      <c r="A54" s="12"/>
      <c r="B54" s="25">
        <v>369.9</v>
      </c>
      <c r="C54" s="20" t="s">
        <v>62</v>
      </c>
      <c r="D54" s="46">
        <v>384953</v>
      </c>
      <c r="E54" s="46">
        <v>0</v>
      </c>
      <c r="F54" s="46">
        <v>0</v>
      </c>
      <c r="G54" s="46">
        <v>0</v>
      </c>
      <c r="H54" s="46">
        <v>0</v>
      </c>
      <c r="I54" s="46">
        <v>108</v>
      </c>
      <c r="J54" s="46">
        <v>0</v>
      </c>
      <c r="K54" s="46">
        <v>1072</v>
      </c>
      <c r="L54" s="46">
        <v>0</v>
      </c>
      <c r="M54" s="46">
        <v>0</v>
      </c>
      <c r="N54" s="46">
        <f t="shared" si="13"/>
        <v>386133</v>
      </c>
      <c r="O54" s="47">
        <f t="shared" si="10"/>
        <v>22.160984848484848</v>
      </c>
      <c r="P54" s="9"/>
    </row>
    <row r="55" spans="1:119" ht="15.75">
      <c r="A55" s="29" t="s">
        <v>41</v>
      </c>
      <c r="B55" s="30"/>
      <c r="C55" s="31"/>
      <c r="D55" s="32">
        <f t="shared" ref="D55:M55" si="14">SUM(D56:D57)</f>
        <v>361889</v>
      </c>
      <c r="E55" s="32">
        <f t="shared" si="14"/>
        <v>240</v>
      </c>
      <c r="F55" s="32">
        <f t="shared" si="14"/>
        <v>0</v>
      </c>
      <c r="G55" s="32">
        <f t="shared" si="14"/>
        <v>80631</v>
      </c>
      <c r="H55" s="32">
        <f t="shared" si="14"/>
        <v>0</v>
      </c>
      <c r="I55" s="32">
        <f t="shared" si="14"/>
        <v>213202</v>
      </c>
      <c r="J55" s="32">
        <f t="shared" si="14"/>
        <v>0</v>
      </c>
      <c r="K55" s="32">
        <f t="shared" si="14"/>
        <v>492700</v>
      </c>
      <c r="L55" s="32">
        <f t="shared" si="14"/>
        <v>0</v>
      </c>
      <c r="M55" s="32">
        <f t="shared" si="14"/>
        <v>0</v>
      </c>
      <c r="N55" s="32">
        <f>SUM(D55:M55)</f>
        <v>1148662</v>
      </c>
      <c r="O55" s="45">
        <f t="shared" si="10"/>
        <v>65.92412764003673</v>
      </c>
      <c r="P55" s="9"/>
    </row>
    <row r="56" spans="1:119">
      <c r="A56" s="12"/>
      <c r="B56" s="25">
        <v>381</v>
      </c>
      <c r="C56" s="20" t="s">
        <v>63</v>
      </c>
      <c r="D56" s="46">
        <v>361889</v>
      </c>
      <c r="E56" s="46">
        <v>240</v>
      </c>
      <c r="F56" s="46">
        <v>0</v>
      </c>
      <c r="G56" s="46">
        <v>80631</v>
      </c>
      <c r="H56" s="46">
        <v>0</v>
      </c>
      <c r="I56" s="46">
        <v>213202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655962</v>
      </c>
      <c r="O56" s="47">
        <f t="shared" si="10"/>
        <v>37.647038567493112</v>
      </c>
      <c r="P56" s="9"/>
    </row>
    <row r="57" spans="1:119" ht="15.75" thickBot="1">
      <c r="A57" s="12"/>
      <c r="B57" s="25">
        <v>389.1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492700</v>
      </c>
      <c r="L57" s="46">
        <v>0</v>
      </c>
      <c r="M57" s="46">
        <v>0</v>
      </c>
      <c r="N57" s="46">
        <f>SUM(D57:M57)</f>
        <v>492700</v>
      </c>
      <c r="O57" s="47">
        <f t="shared" si="10"/>
        <v>28.277089072543617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5">SUM(D5,D13,D19,D35,D44,D47,D55)</f>
        <v>9517049</v>
      </c>
      <c r="E58" s="15">
        <f t="shared" si="15"/>
        <v>13793</v>
      </c>
      <c r="F58" s="15">
        <f t="shared" si="15"/>
        <v>0</v>
      </c>
      <c r="G58" s="15">
        <f t="shared" si="15"/>
        <v>1189415</v>
      </c>
      <c r="H58" s="15">
        <f t="shared" si="15"/>
        <v>0</v>
      </c>
      <c r="I58" s="15">
        <f t="shared" si="15"/>
        <v>3491117</v>
      </c>
      <c r="J58" s="15">
        <f t="shared" si="15"/>
        <v>0</v>
      </c>
      <c r="K58" s="15">
        <f t="shared" si="15"/>
        <v>2347835</v>
      </c>
      <c r="L58" s="15">
        <f t="shared" si="15"/>
        <v>0</v>
      </c>
      <c r="M58" s="15">
        <f t="shared" si="15"/>
        <v>0</v>
      </c>
      <c r="N58" s="15">
        <f>SUM(D58:M58)</f>
        <v>16559209</v>
      </c>
      <c r="O58" s="38">
        <f t="shared" si="10"/>
        <v>950.36782598714422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118</v>
      </c>
      <c r="M60" s="118"/>
      <c r="N60" s="118"/>
      <c r="O60" s="43">
        <v>17424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85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3730755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3730755</v>
      </c>
      <c r="O5" s="33">
        <f t="shared" ref="O5:O36" si="1">(N5/O$59)</f>
        <v>214.7567925397191</v>
      </c>
      <c r="P5" s="6"/>
    </row>
    <row r="6" spans="1:133">
      <c r="A6" s="12"/>
      <c r="B6" s="25">
        <v>311</v>
      </c>
      <c r="C6" s="20" t="s">
        <v>2</v>
      </c>
      <c r="D6" s="46">
        <v>1611772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1611772</v>
      </c>
      <c r="O6" s="47">
        <f t="shared" si="1"/>
        <v>92.779875661984804</v>
      </c>
      <c r="P6" s="9"/>
    </row>
    <row r="7" spans="1:133">
      <c r="A7" s="12"/>
      <c r="B7" s="25">
        <v>312.41000000000003</v>
      </c>
      <c r="C7" s="20" t="s">
        <v>10</v>
      </c>
      <c r="D7" s="46">
        <v>439006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439006</v>
      </c>
      <c r="O7" s="47">
        <f t="shared" si="1"/>
        <v>25.270895694220584</v>
      </c>
      <c r="P7" s="9"/>
    </row>
    <row r="8" spans="1:133">
      <c r="A8" s="12"/>
      <c r="B8" s="25">
        <v>314.10000000000002</v>
      </c>
      <c r="C8" s="20" t="s">
        <v>11</v>
      </c>
      <c r="D8" s="46">
        <v>824401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824401</v>
      </c>
      <c r="O8" s="47">
        <f t="shared" si="1"/>
        <v>47.455733364034074</v>
      </c>
      <c r="P8" s="9"/>
    </row>
    <row r="9" spans="1:133">
      <c r="A9" s="12"/>
      <c r="B9" s="25">
        <v>314.3</v>
      </c>
      <c r="C9" s="20" t="s">
        <v>12</v>
      </c>
      <c r="D9" s="46">
        <v>282426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282426</v>
      </c>
      <c r="O9" s="47">
        <f t="shared" si="1"/>
        <v>16.257540870366107</v>
      </c>
      <c r="P9" s="9"/>
    </row>
    <row r="10" spans="1:133">
      <c r="A10" s="12"/>
      <c r="B10" s="25">
        <v>314.8</v>
      </c>
      <c r="C10" s="20" t="s">
        <v>13</v>
      </c>
      <c r="D10" s="46">
        <v>31510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31510</v>
      </c>
      <c r="O10" s="47">
        <f t="shared" si="1"/>
        <v>1.8138383605802442</v>
      </c>
      <c r="P10" s="9"/>
    </row>
    <row r="11" spans="1:133">
      <c r="A11" s="12"/>
      <c r="B11" s="25">
        <v>315</v>
      </c>
      <c r="C11" s="20" t="s">
        <v>95</v>
      </c>
      <c r="D11" s="46">
        <v>408438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408438</v>
      </c>
      <c r="O11" s="47">
        <f t="shared" si="1"/>
        <v>23.511282523601196</v>
      </c>
      <c r="P11" s="9"/>
    </row>
    <row r="12" spans="1:133">
      <c r="A12" s="12"/>
      <c r="B12" s="25">
        <v>316</v>
      </c>
      <c r="C12" s="20" t="s">
        <v>96</v>
      </c>
      <c r="D12" s="46">
        <v>133202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133202</v>
      </c>
      <c r="O12" s="47">
        <f t="shared" si="1"/>
        <v>7.6676260649320742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1479597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548324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2027921</v>
      </c>
      <c r="O13" s="45">
        <f t="shared" si="1"/>
        <v>116.73503338705963</v>
      </c>
      <c r="P13" s="10"/>
    </row>
    <row r="14" spans="1:133">
      <c r="A14" s="12"/>
      <c r="B14" s="25">
        <v>322</v>
      </c>
      <c r="C14" s="20" t="s">
        <v>0</v>
      </c>
      <c r="D14" s="46">
        <v>51964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51964</v>
      </c>
      <c r="O14" s="47">
        <f t="shared" si="1"/>
        <v>2.9912502878194798</v>
      </c>
      <c r="P14" s="9"/>
    </row>
    <row r="15" spans="1:133">
      <c r="A15" s="12"/>
      <c r="B15" s="25">
        <v>323.10000000000002</v>
      </c>
      <c r="C15" s="20" t="s">
        <v>17</v>
      </c>
      <c r="D15" s="46">
        <v>664174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664174</v>
      </c>
      <c r="O15" s="47">
        <f t="shared" si="1"/>
        <v>38.232443011743037</v>
      </c>
      <c r="P15" s="9"/>
    </row>
    <row r="16" spans="1:133">
      <c r="A16" s="12"/>
      <c r="B16" s="25">
        <v>323.3</v>
      </c>
      <c r="C16" s="20" t="s">
        <v>75</v>
      </c>
      <c r="D16" s="46">
        <v>757160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757160</v>
      </c>
      <c r="O16" s="47">
        <f t="shared" si="1"/>
        <v>43.585079438176379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548324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548324</v>
      </c>
      <c r="O17" s="47">
        <f t="shared" si="1"/>
        <v>31.563665668892472</v>
      </c>
      <c r="P17" s="9"/>
    </row>
    <row r="18" spans="1:16">
      <c r="A18" s="12"/>
      <c r="B18" s="25">
        <v>329</v>
      </c>
      <c r="C18" s="20" t="s">
        <v>19</v>
      </c>
      <c r="D18" s="46">
        <v>6299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6299</v>
      </c>
      <c r="O18" s="47">
        <f t="shared" si="1"/>
        <v>0.36259498042827537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SUM(D20:D32)</f>
        <v>2989090</v>
      </c>
      <c r="E19" s="32">
        <f t="shared" si="5"/>
        <v>0</v>
      </c>
      <c r="F19" s="32">
        <f t="shared" si="5"/>
        <v>0</v>
      </c>
      <c r="G19" s="32">
        <f t="shared" si="5"/>
        <v>322497</v>
      </c>
      <c r="H19" s="32">
        <f t="shared" si="5"/>
        <v>0</v>
      </c>
      <c r="I19" s="32">
        <f t="shared" si="5"/>
        <v>199539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3511126</v>
      </c>
      <c r="O19" s="45">
        <f t="shared" si="1"/>
        <v>202.11409164172233</v>
      </c>
      <c r="P19" s="10"/>
    </row>
    <row r="20" spans="1:16">
      <c r="A20" s="12"/>
      <c r="B20" s="25">
        <v>331.2</v>
      </c>
      <c r="C20" s="20" t="s">
        <v>89</v>
      </c>
      <c r="D20" s="46">
        <v>214509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214509</v>
      </c>
      <c r="O20" s="47">
        <f t="shared" si="1"/>
        <v>12.347973750863458</v>
      </c>
      <c r="P20" s="9"/>
    </row>
    <row r="21" spans="1:16">
      <c r="A21" s="12"/>
      <c r="B21" s="25">
        <v>334.39</v>
      </c>
      <c r="C21" s="20" t="s">
        <v>23</v>
      </c>
      <c r="D21" s="46">
        <v>544552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544552</v>
      </c>
      <c r="O21" s="47">
        <f t="shared" si="1"/>
        <v>31.346534653465348</v>
      </c>
      <c r="P21" s="9"/>
    </row>
    <row r="22" spans="1:16">
      <c r="A22" s="12"/>
      <c r="B22" s="25">
        <v>334.41</v>
      </c>
      <c r="C22" s="20" t="s">
        <v>79</v>
      </c>
      <c r="D22" s="46">
        <v>0</v>
      </c>
      <c r="E22" s="46">
        <v>0</v>
      </c>
      <c r="F22" s="46">
        <v>0</v>
      </c>
      <c r="G22" s="46">
        <v>131412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131412</v>
      </c>
      <c r="O22" s="47">
        <f t="shared" si="1"/>
        <v>7.5645866912272623</v>
      </c>
      <c r="P22" s="9"/>
    </row>
    <row r="23" spans="1:16">
      <c r="A23" s="12"/>
      <c r="B23" s="25">
        <v>334.49</v>
      </c>
      <c r="C23" s="20" t="s">
        <v>97</v>
      </c>
      <c r="D23" s="46">
        <v>30840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30840</v>
      </c>
      <c r="O23" s="47">
        <f t="shared" si="1"/>
        <v>1.775270550310845</v>
      </c>
      <c r="P23" s="9"/>
    </row>
    <row r="24" spans="1:16">
      <c r="A24" s="12"/>
      <c r="B24" s="25">
        <v>335.12</v>
      </c>
      <c r="C24" s="20" t="s">
        <v>98</v>
      </c>
      <c r="D24" s="46">
        <v>858215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858215</v>
      </c>
      <c r="O24" s="47">
        <f t="shared" si="1"/>
        <v>49.402198940824313</v>
      </c>
      <c r="P24" s="9"/>
    </row>
    <row r="25" spans="1:16">
      <c r="A25" s="12"/>
      <c r="B25" s="25">
        <v>335.14</v>
      </c>
      <c r="C25" s="20" t="s">
        <v>99</v>
      </c>
      <c r="D25" s="46">
        <v>10763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10763</v>
      </c>
      <c r="O25" s="47">
        <f t="shared" si="1"/>
        <v>0.61956021183513699</v>
      </c>
      <c r="P25" s="9"/>
    </row>
    <row r="26" spans="1:16">
      <c r="A26" s="12"/>
      <c r="B26" s="25">
        <v>335.15</v>
      </c>
      <c r="C26" s="20" t="s">
        <v>100</v>
      </c>
      <c r="D26" s="46">
        <v>5607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5607</v>
      </c>
      <c r="O26" s="47">
        <f t="shared" si="1"/>
        <v>0.32276076444853785</v>
      </c>
      <c r="P26" s="9"/>
    </row>
    <row r="27" spans="1:16">
      <c r="A27" s="12"/>
      <c r="B27" s="25">
        <v>335.18</v>
      </c>
      <c r="C27" s="20" t="s">
        <v>101</v>
      </c>
      <c r="D27" s="46">
        <v>1198948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1198948</v>
      </c>
      <c r="O27" s="47">
        <f t="shared" si="1"/>
        <v>69.016117890858851</v>
      </c>
      <c r="P27" s="9"/>
    </row>
    <row r="28" spans="1:16">
      <c r="A28" s="12"/>
      <c r="B28" s="25">
        <v>335.49</v>
      </c>
      <c r="C28" s="20" t="s">
        <v>29</v>
      </c>
      <c r="D28" s="46">
        <v>6846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6846</v>
      </c>
      <c r="O28" s="47">
        <f t="shared" si="1"/>
        <v>0.39408243149896383</v>
      </c>
      <c r="P28" s="9"/>
    </row>
    <row r="29" spans="1:16">
      <c r="A29" s="12"/>
      <c r="B29" s="25">
        <v>337.2</v>
      </c>
      <c r="C29" s="20" t="s">
        <v>30</v>
      </c>
      <c r="D29" s="46">
        <v>82000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82000</v>
      </c>
      <c r="O29" s="47">
        <f t="shared" si="1"/>
        <v>4.7202394658070457</v>
      </c>
      <c r="P29" s="9"/>
    </row>
    <row r="30" spans="1:16">
      <c r="A30" s="12"/>
      <c r="B30" s="25">
        <v>337.3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199539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199539</v>
      </c>
      <c r="O30" s="47">
        <f t="shared" si="1"/>
        <v>11.486242228874049</v>
      </c>
      <c r="P30" s="9"/>
    </row>
    <row r="31" spans="1:16">
      <c r="A31" s="12"/>
      <c r="B31" s="25">
        <v>337.7</v>
      </c>
      <c r="C31" s="20" t="s">
        <v>33</v>
      </c>
      <c r="D31" s="46">
        <v>0</v>
      </c>
      <c r="E31" s="46">
        <v>0</v>
      </c>
      <c r="F31" s="46">
        <v>0</v>
      </c>
      <c r="G31" s="46">
        <v>191085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191085</v>
      </c>
      <c r="O31" s="47">
        <f t="shared" si="1"/>
        <v>10.999597052728529</v>
      </c>
      <c r="P31" s="9"/>
    </row>
    <row r="32" spans="1:16">
      <c r="A32" s="12"/>
      <c r="B32" s="25">
        <v>338</v>
      </c>
      <c r="C32" s="20" t="s">
        <v>34</v>
      </c>
      <c r="D32" s="46">
        <v>36810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36810</v>
      </c>
      <c r="O32" s="47">
        <f t="shared" si="1"/>
        <v>2.1189270089799677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SUM(D34:D41)</f>
        <v>242866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2541646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2784512</v>
      </c>
      <c r="O33" s="45">
        <f t="shared" si="1"/>
        <v>160.28735896845498</v>
      </c>
      <c r="P33" s="10"/>
    </row>
    <row r="34" spans="1:16">
      <c r="A34" s="12"/>
      <c r="B34" s="25">
        <v>341.2</v>
      </c>
      <c r="C34" s="20" t="s">
        <v>102</v>
      </c>
      <c r="D34" s="46">
        <v>19898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19898</v>
      </c>
      <c r="O34" s="47">
        <f t="shared" si="1"/>
        <v>1.1454064011052267</v>
      </c>
      <c r="P34" s="9"/>
    </row>
    <row r="35" spans="1:16">
      <c r="A35" s="12"/>
      <c r="B35" s="25">
        <v>341.9</v>
      </c>
      <c r="C35" s="20" t="s">
        <v>103</v>
      </c>
      <c r="D35" s="46">
        <v>16655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16655</v>
      </c>
      <c r="O35" s="47">
        <f t="shared" si="1"/>
        <v>0.95872668662215055</v>
      </c>
      <c r="P35" s="9"/>
    </row>
    <row r="36" spans="1:16">
      <c r="A36" s="12"/>
      <c r="B36" s="25">
        <v>342.5</v>
      </c>
      <c r="C36" s="20" t="s">
        <v>44</v>
      </c>
      <c r="D36" s="46">
        <v>38833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38833</v>
      </c>
      <c r="O36" s="47">
        <f t="shared" si="1"/>
        <v>2.2353787704351831</v>
      </c>
      <c r="P36" s="9"/>
    </row>
    <row r="37" spans="1:16">
      <c r="A37" s="12"/>
      <c r="B37" s="25">
        <v>343.3</v>
      </c>
      <c r="C37" s="20" t="s">
        <v>104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105329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105329</v>
      </c>
      <c r="O37" s="47">
        <f t="shared" ref="O37:O57" si="9">(N37/O$59)</f>
        <v>6.0631475938291501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2436317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2436317</v>
      </c>
      <c r="O38" s="47">
        <f t="shared" si="9"/>
        <v>140.24389822703202</v>
      </c>
      <c r="P38" s="9"/>
    </row>
    <row r="39" spans="1:16">
      <c r="A39" s="12"/>
      <c r="B39" s="25">
        <v>343.9</v>
      </c>
      <c r="C39" s="20" t="s">
        <v>47</v>
      </c>
      <c r="D39" s="46">
        <v>144078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144078</v>
      </c>
      <c r="O39" s="47">
        <f t="shared" si="9"/>
        <v>8.2936909970066779</v>
      </c>
      <c r="P39" s="9"/>
    </row>
    <row r="40" spans="1:16">
      <c r="A40" s="12"/>
      <c r="B40" s="25">
        <v>344.3</v>
      </c>
      <c r="C40" s="20" t="s">
        <v>105</v>
      </c>
      <c r="D40" s="46">
        <v>20177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20177</v>
      </c>
      <c r="O40" s="47">
        <f t="shared" si="9"/>
        <v>1.1614667280681557</v>
      </c>
      <c r="P40" s="9"/>
    </row>
    <row r="41" spans="1:16">
      <c r="A41" s="12"/>
      <c r="B41" s="25">
        <v>344.5</v>
      </c>
      <c r="C41" s="20" t="s">
        <v>106</v>
      </c>
      <c r="D41" s="46">
        <v>3225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3225</v>
      </c>
      <c r="O41" s="47">
        <f t="shared" si="9"/>
        <v>0.18564356435643564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SUM(D43:D44)</f>
        <v>68534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68534</v>
      </c>
      <c r="O42" s="45">
        <f t="shared" si="9"/>
        <v>3.9450840432880496</v>
      </c>
      <c r="P42" s="10"/>
    </row>
    <row r="43" spans="1:16">
      <c r="A43" s="13"/>
      <c r="B43" s="39">
        <v>351.2</v>
      </c>
      <c r="C43" s="21" t="s">
        <v>52</v>
      </c>
      <c r="D43" s="46">
        <v>22896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22896</v>
      </c>
      <c r="O43" s="47">
        <f t="shared" si="9"/>
        <v>1.3179829610868063</v>
      </c>
      <c r="P43" s="9"/>
    </row>
    <row r="44" spans="1:16">
      <c r="A44" s="13"/>
      <c r="B44" s="39">
        <v>354</v>
      </c>
      <c r="C44" s="21" t="s">
        <v>53</v>
      </c>
      <c r="D44" s="46">
        <v>45638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45638</v>
      </c>
      <c r="O44" s="47">
        <f t="shared" si="9"/>
        <v>2.6271010822012433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SUM(D46:D52)</f>
        <v>537748</v>
      </c>
      <c r="E45" s="32">
        <f t="shared" si="11"/>
        <v>15937</v>
      </c>
      <c r="F45" s="32">
        <f t="shared" si="11"/>
        <v>0</v>
      </c>
      <c r="G45" s="32">
        <f t="shared" si="11"/>
        <v>14924</v>
      </c>
      <c r="H45" s="32">
        <f t="shared" si="11"/>
        <v>0</v>
      </c>
      <c r="I45" s="32">
        <f t="shared" si="11"/>
        <v>7278</v>
      </c>
      <c r="J45" s="32">
        <f t="shared" si="11"/>
        <v>0</v>
      </c>
      <c r="K45" s="32">
        <f t="shared" si="11"/>
        <v>2030812</v>
      </c>
      <c r="L45" s="32">
        <f t="shared" si="11"/>
        <v>0</v>
      </c>
      <c r="M45" s="32">
        <f t="shared" si="11"/>
        <v>0</v>
      </c>
      <c r="N45" s="32">
        <f>SUM(D45:M45)</f>
        <v>2606699</v>
      </c>
      <c r="O45" s="45">
        <f t="shared" si="9"/>
        <v>150.05174994243612</v>
      </c>
      <c r="P45" s="10"/>
    </row>
    <row r="46" spans="1:16">
      <c r="A46" s="12"/>
      <c r="B46" s="25">
        <v>361.1</v>
      </c>
      <c r="C46" s="20" t="s">
        <v>54</v>
      </c>
      <c r="D46" s="46">
        <v>484</v>
      </c>
      <c r="E46" s="46">
        <v>15937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16421</v>
      </c>
      <c r="O46" s="47">
        <f t="shared" si="9"/>
        <v>0.94525673497582319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3162</v>
      </c>
      <c r="H47" s="46">
        <v>0</v>
      </c>
      <c r="I47" s="46">
        <v>0</v>
      </c>
      <c r="J47" s="46">
        <v>0</v>
      </c>
      <c r="K47" s="46">
        <v>1679915</v>
      </c>
      <c r="L47" s="46">
        <v>0</v>
      </c>
      <c r="M47" s="46">
        <v>0</v>
      </c>
      <c r="N47" s="46">
        <f t="shared" ref="N47:N52" si="12">SUM(D47:M47)</f>
        <v>1683077</v>
      </c>
      <c r="O47" s="47">
        <f t="shared" si="9"/>
        <v>96.88446926087957</v>
      </c>
      <c r="P47" s="9"/>
    </row>
    <row r="48" spans="1:16">
      <c r="A48" s="12"/>
      <c r="B48" s="25">
        <v>362</v>
      </c>
      <c r="C48" s="20" t="s">
        <v>57</v>
      </c>
      <c r="D48" s="46">
        <v>66468</v>
      </c>
      <c r="E48" s="46">
        <v>0</v>
      </c>
      <c r="F48" s="46">
        <v>0</v>
      </c>
      <c r="G48" s="46">
        <v>0</v>
      </c>
      <c r="H48" s="46">
        <v>0</v>
      </c>
      <c r="I48" s="46">
        <v>45000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111468</v>
      </c>
      <c r="O48" s="47">
        <f t="shared" si="9"/>
        <v>6.4165323509095096</v>
      </c>
      <c r="P48" s="9"/>
    </row>
    <row r="49" spans="1:119">
      <c r="A49" s="12"/>
      <c r="B49" s="25">
        <v>364</v>
      </c>
      <c r="C49" s="20" t="s">
        <v>107</v>
      </c>
      <c r="D49" s="46">
        <v>43260</v>
      </c>
      <c r="E49" s="46">
        <v>0</v>
      </c>
      <c r="F49" s="46">
        <v>0</v>
      </c>
      <c r="G49" s="46">
        <v>0</v>
      </c>
      <c r="H49" s="46">
        <v>0</v>
      </c>
      <c r="I49" s="46">
        <v>-37722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5538</v>
      </c>
      <c r="O49" s="47">
        <f t="shared" si="9"/>
        <v>0.31878885562974901</v>
      </c>
      <c r="P49" s="9"/>
    </row>
    <row r="50" spans="1:119">
      <c r="A50" s="12"/>
      <c r="B50" s="25">
        <v>366</v>
      </c>
      <c r="C50" s="20" t="s">
        <v>59</v>
      </c>
      <c r="D50" s="46">
        <v>55500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55500</v>
      </c>
      <c r="O50" s="47">
        <f t="shared" si="9"/>
        <v>3.1947962238084275</v>
      </c>
      <c r="P50" s="9"/>
    </row>
    <row r="51" spans="1:119">
      <c r="A51" s="12"/>
      <c r="B51" s="25">
        <v>368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350465</v>
      </c>
      <c r="L51" s="46">
        <v>0</v>
      </c>
      <c r="M51" s="46">
        <v>0</v>
      </c>
      <c r="N51" s="46">
        <f t="shared" si="12"/>
        <v>350465</v>
      </c>
      <c r="O51" s="47">
        <f t="shared" si="9"/>
        <v>20.174130785171542</v>
      </c>
      <c r="P51" s="9"/>
    </row>
    <row r="52" spans="1:119">
      <c r="A52" s="12"/>
      <c r="B52" s="25">
        <v>369.9</v>
      </c>
      <c r="C52" s="20" t="s">
        <v>62</v>
      </c>
      <c r="D52" s="46">
        <v>372036</v>
      </c>
      <c r="E52" s="46">
        <v>0</v>
      </c>
      <c r="F52" s="46">
        <v>0</v>
      </c>
      <c r="G52" s="46">
        <v>11762</v>
      </c>
      <c r="H52" s="46">
        <v>0</v>
      </c>
      <c r="I52" s="46">
        <v>0</v>
      </c>
      <c r="J52" s="46">
        <v>0</v>
      </c>
      <c r="K52" s="46">
        <v>432</v>
      </c>
      <c r="L52" s="46">
        <v>0</v>
      </c>
      <c r="M52" s="46">
        <v>0</v>
      </c>
      <c r="N52" s="46">
        <f t="shared" si="12"/>
        <v>384230</v>
      </c>
      <c r="O52" s="47">
        <f t="shared" si="9"/>
        <v>22.117775731061478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SUM(D54:D56)</f>
        <v>2438627</v>
      </c>
      <c r="E53" s="32">
        <f t="shared" si="13"/>
        <v>150</v>
      </c>
      <c r="F53" s="32">
        <f t="shared" si="13"/>
        <v>0</v>
      </c>
      <c r="G53" s="32">
        <f t="shared" si="13"/>
        <v>476820</v>
      </c>
      <c r="H53" s="32">
        <f t="shared" si="13"/>
        <v>0</v>
      </c>
      <c r="I53" s="32">
        <f t="shared" si="13"/>
        <v>57220</v>
      </c>
      <c r="J53" s="32">
        <f t="shared" si="13"/>
        <v>0</v>
      </c>
      <c r="K53" s="32">
        <f t="shared" si="13"/>
        <v>477183</v>
      </c>
      <c r="L53" s="32">
        <f t="shared" si="13"/>
        <v>0</v>
      </c>
      <c r="M53" s="32">
        <f t="shared" si="13"/>
        <v>0</v>
      </c>
      <c r="N53" s="32">
        <f>SUM(D53:M53)</f>
        <v>3450000</v>
      </c>
      <c r="O53" s="45">
        <f t="shared" si="9"/>
        <v>198.5954409394428</v>
      </c>
      <c r="P53" s="9"/>
    </row>
    <row r="54" spans="1:119">
      <c r="A54" s="12"/>
      <c r="B54" s="25">
        <v>381</v>
      </c>
      <c r="C54" s="20" t="s">
        <v>63</v>
      </c>
      <c r="D54" s="46">
        <v>2438627</v>
      </c>
      <c r="E54" s="46">
        <v>150</v>
      </c>
      <c r="F54" s="46">
        <v>0</v>
      </c>
      <c r="G54" s="46">
        <v>0</v>
      </c>
      <c r="H54" s="46">
        <v>0</v>
      </c>
      <c r="I54" s="46">
        <v>56914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2495691</v>
      </c>
      <c r="O54" s="47">
        <f t="shared" si="9"/>
        <v>143.66169698365186</v>
      </c>
      <c r="P54" s="9"/>
    </row>
    <row r="55" spans="1:119">
      <c r="A55" s="12"/>
      <c r="B55" s="25">
        <v>383</v>
      </c>
      <c r="C55" s="20" t="s">
        <v>108</v>
      </c>
      <c r="D55" s="46">
        <v>0</v>
      </c>
      <c r="E55" s="46">
        <v>0</v>
      </c>
      <c r="F55" s="46">
        <v>0</v>
      </c>
      <c r="G55" s="46">
        <v>476820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476820</v>
      </c>
      <c r="O55" s="47">
        <f t="shared" si="9"/>
        <v>27.447616854708727</v>
      </c>
      <c r="P55" s="9"/>
    </row>
    <row r="56" spans="1:119" ht="15.75" thickBot="1">
      <c r="A56" s="12"/>
      <c r="B56" s="25">
        <v>389.1</v>
      </c>
      <c r="C56" s="20" t="s">
        <v>109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306</v>
      </c>
      <c r="J56" s="46">
        <v>0</v>
      </c>
      <c r="K56" s="46">
        <v>477183</v>
      </c>
      <c r="L56" s="46">
        <v>0</v>
      </c>
      <c r="M56" s="46">
        <v>0</v>
      </c>
      <c r="N56" s="46">
        <f>SUM(D56:M56)</f>
        <v>477489</v>
      </c>
      <c r="O56" s="47">
        <f t="shared" si="9"/>
        <v>27.4861271010822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4">SUM(D5,D13,D19,D33,D42,D45,D53)</f>
        <v>11487217</v>
      </c>
      <c r="E57" s="15">
        <f t="shared" si="14"/>
        <v>16087</v>
      </c>
      <c r="F57" s="15">
        <f t="shared" si="14"/>
        <v>0</v>
      </c>
      <c r="G57" s="15">
        <f t="shared" si="14"/>
        <v>814241</v>
      </c>
      <c r="H57" s="15">
        <f t="shared" si="14"/>
        <v>0</v>
      </c>
      <c r="I57" s="15">
        <f t="shared" si="14"/>
        <v>3354007</v>
      </c>
      <c r="J57" s="15">
        <f t="shared" si="14"/>
        <v>0</v>
      </c>
      <c r="K57" s="15">
        <f t="shared" si="14"/>
        <v>2507995</v>
      </c>
      <c r="L57" s="15">
        <f t="shared" si="14"/>
        <v>0</v>
      </c>
      <c r="M57" s="15">
        <f t="shared" si="14"/>
        <v>0</v>
      </c>
      <c r="N57" s="15">
        <f>SUM(D57:M57)</f>
        <v>18179547</v>
      </c>
      <c r="O57" s="38">
        <f t="shared" si="9"/>
        <v>1046.4855514621229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110</v>
      </c>
      <c r="M59" s="118"/>
      <c r="N59" s="118"/>
      <c r="O59" s="43">
        <v>17372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85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3839583</v>
      </c>
      <c r="E5" s="27">
        <f t="shared" si="0"/>
        <v>747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3840330</v>
      </c>
      <c r="O5" s="33">
        <f t="shared" ref="O5:O36" si="1">(N5/O$65)</f>
        <v>216.69845389910844</v>
      </c>
      <c r="P5" s="6"/>
    </row>
    <row r="6" spans="1:133">
      <c r="A6" s="12"/>
      <c r="B6" s="25">
        <v>311</v>
      </c>
      <c r="C6" s="20" t="s">
        <v>2</v>
      </c>
      <c r="D6" s="46">
        <v>1728581</v>
      </c>
      <c r="E6" s="46">
        <v>747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1729328</v>
      </c>
      <c r="O6" s="47">
        <f t="shared" si="1"/>
        <v>97.580859948087124</v>
      </c>
      <c r="P6" s="9"/>
    </row>
    <row r="7" spans="1:133">
      <c r="A7" s="12"/>
      <c r="B7" s="25">
        <v>312.41000000000003</v>
      </c>
      <c r="C7" s="20" t="s">
        <v>10</v>
      </c>
      <c r="D7" s="46">
        <v>430667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430667</v>
      </c>
      <c r="O7" s="47">
        <f t="shared" si="1"/>
        <v>24.30126396569236</v>
      </c>
      <c r="P7" s="9"/>
    </row>
    <row r="8" spans="1:133">
      <c r="A8" s="12"/>
      <c r="B8" s="25">
        <v>314.10000000000002</v>
      </c>
      <c r="C8" s="20" t="s">
        <v>11</v>
      </c>
      <c r="D8" s="46">
        <v>765648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765648</v>
      </c>
      <c r="O8" s="47">
        <f t="shared" si="1"/>
        <v>43.20325019749464</v>
      </c>
      <c r="P8" s="9"/>
    </row>
    <row r="9" spans="1:133">
      <c r="A9" s="12"/>
      <c r="B9" s="25">
        <v>314.3</v>
      </c>
      <c r="C9" s="20" t="s">
        <v>12</v>
      </c>
      <c r="D9" s="46">
        <v>285515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285515</v>
      </c>
      <c r="O9" s="47">
        <f t="shared" si="1"/>
        <v>16.110766279200995</v>
      </c>
      <c r="P9" s="9"/>
    </row>
    <row r="10" spans="1:133">
      <c r="A10" s="12"/>
      <c r="B10" s="25">
        <v>314.8</v>
      </c>
      <c r="C10" s="20" t="s">
        <v>13</v>
      </c>
      <c r="D10" s="46">
        <v>37796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37796</v>
      </c>
      <c r="O10" s="47">
        <f t="shared" si="1"/>
        <v>2.1327163976977768</v>
      </c>
      <c r="P10" s="9"/>
    </row>
    <row r="11" spans="1:133">
      <c r="A11" s="12"/>
      <c r="B11" s="25">
        <v>315</v>
      </c>
      <c r="C11" s="20" t="s">
        <v>14</v>
      </c>
      <c r="D11" s="46">
        <v>448671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448671</v>
      </c>
      <c r="O11" s="47">
        <f t="shared" si="1"/>
        <v>25.317176390926534</v>
      </c>
      <c r="P11" s="9"/>
    </row>
    <row r="12" spans="1:133">
      <c r="A12" s="12"/>
      <c r="B12" s="25">
        <v>316</v>
      </c>
      <c r="C12" s="20" t="s">
        <v>15</v>
      </c>
      <c r="D12" s="46">
        <v>142705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142705</v>
      </c>
      <c r="O12" s="47">
        <f t="shared" si="1"/>
        <v>8.0524207200090281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1229791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544519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1774310</v>
      </c>
      <c r="O13" s="45">
        <f t="shared" si="1"/>
        <v>100.1190610540571</v>
      </c>
      <c r="P13" s="10"/>
    </row>
    <row r="14" spans="1:133">
      <c r="A14" s="12"/>
      <c r="B14" s="25">
        <v>322</v>
      </c>
      <c r="C14" s="20" t="s">
        <v>0</v>
      </c>
      <c r="D14" s="46">
        <v>97467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97467</v>
      </c>
      <c r="O14" s="47">
        <f t="shared" si="1"/>
        <v>5.4997742918406498</v>
      </c>
      <c r="P14" s="9"/>
    </row>
    <row r="15" spans="1:133">
      <c r="A15" s="12"/>
      <c r="B15" s="25">
        <v>323.10000000000002</v>
      </c>
      <c r="C15" s="20" t="s">
        <v>17</v>
      </c>
      <c r="D15" s="46">
        <v>672598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672598</v>
      </c>
      <c r="O15" s="47">
        <f t="shared" si="1"/>
        <v>37.95271414061618</v>
      </c>
      <c r="P15" s="9"/>
    </row>
    <row r="16" spans="1:133">
      <c r="A16" s="12"/>
      <c r="B16" s="25">
        <v>323.3</v>
      </c>
      <c r="C16" s="20" t="s">
        <v>75</v>
      </c>
      <c r="D16" s="46">
        <v>457243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457243</v>
      </c>
      <c r="O16" s="47">
        <f t="shared" si="1"/>
        <v>25.800868976413497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544519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544519</v>
      </c>
      <c r="O17" s="47">
        <f t="shared" si="1"/>
        <v>30.725595305270286</v>
      </c>
      <c r="P17" s="9"/>
    </row>
    <row r="18" spans="1:16">
      <c r="A18" s="12"/>
      <c r="B18" s="25">
        <v>329</v>
      </c>
      <c r="C18" s="20" t="s">
        <v>19</v>
      </c>
      <c r="D18" s="46">
        <v>2483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2483</v>
      </c>
      <c r="O18" s="47">
        <f t="shared" si="1"/>
        <v>0.14010833991648797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SUM(D20:D36)</f>
        <v>3086941</v>
      </c>
      <c r="E19" s="32">
        <f t="shared" si="5"/>
        <v>0</v>
      </c>
      <c r="F19" s="32">
        <f t="shared" si="5"/>
        <v>0</v>
      </c>
      <c r="G19" s="32">
        <f t="shared" si="5"/>
        <v>146413</v>
      </c>
      <c r="H19" s="32">
        <f t="shared" si="5"/>
        <v>0</v>
      </c>
      <c r="I19" s="32">
        <f t="shared" si="5"/>
        <v>634440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3867794</v>
      </c>
      <c r="O19" s="45">
        <f t="shared" si="1"/>
        <v>218.24816612120529</v>
      </c>
      <c r="P19" s="10"/>
    </row>
    <row r="20" spans="1:16">
      <c r="A20" s="12"/>
      <c r="B20" s="25">
        <v>331.2</v>
      </c>
      <c r="C20" s="20" t="s">
        <v>89</v>
      </c>
      <c r="D20" s="46">
        <v>281094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281094</v>
      </c>
      <c r="O20" s="47">
        <f t="shared" si="1"/>
        <v>15.861302336079449</v>
      </c>
      <c r="P20" s="9"/>
    </row>
    <row r="21" spans="1:16">
      <c r="A21" s="12"/>
      <c r="B21" s="25">
        <v>331.39</v>
      </c>
      <c r="C21" s="20" t="s">
        <v>90</v>
      </c>
      <c r="D21" s="46">
        <v>62112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62112</v>
      </c>
      <c r="O21" s="47">
        <f t="shared" si="1"/>
        <v>3.5047962983861867</v>
      </c>
      <c r="P21" s="9"/>
    </row>
    <row r="22" spans="1:16">
      <c r="A22" s="12"/>
      <c r="B22" s="25">
        <v>331.49</v>
      </c>
      <c r="C22" s="20" t="s">
        <v>78</v>
      </c>
      <c r="D22" s="46">
        <v>30447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30447</v>
      </c>
      <c r="O22" s="47">
        <f t="shared" si="1"/>
        <v>1.7180340819320619</v>
      </c>
      <c r="P22" s="9"/>
    </row>
    <row r="23" spans="1:16">
      <c r="A23" s="12"/>
      <c r="B23" s="25">
        <v>331.5</v>
      </c>
      <c r="C23" s="20" t="s">
        <v>21</v>
      </c>
      <c r="D23" s="46">
        <v>0</v>
      </c>
      <c r="E23" s="46">
        <v>0</v>
      </c>
      <c r="F23" s="46">
        <v>0</v>
      </c>
      <c r="G23" s="46">
        <v>20668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20668</v>
      </c>
      <c r="O23" s="47">
        <f t="shared" si="1"/>
        <v>1.1662340593612459</v>
      </c>
      <c r="P23" s="9"/>
    </row>
    <row r="24" spans="1:16">
      <c r="A24" s="12"/>
      <c r="B24" s="25">
        <v>331.7</v>
      </c>
      <c r="C24" s="20" t="s">
        <v>91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238266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238266</v>
      </c>
      <c r="O24" s="47">
        <f t="shared" si="1"/>
        <v>13.444645073919423</v>
      </c>
      <c r="P24" s="9"/>
    </row>
    <row r="25" spans="1:16">
      <c r="A25" s="12"/>
      <c r="B25" s="25">
        <v>334.39</v>
      </c>
      <c r="C25" s="20" t="s">
        <v>23</v>
      </c>
      <c r="D25" s="46">
        <v>618859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618859</v>
      </c>
      <c r="O25" s="47">
        <f t="shared" si="1"/>
        <v>34.9203814467893</v>
      </c>
      <c r="P25" s="9"/>
    </row>
    <row r="26" spans="1:16">
      <c r="A26" s="12"/>
      <c r="B26" s="25">
        <v>334.41</v>
      </c>
      <c r="C26" s="20" t="s">
        <v>79</v>
      </c>
      <c r="D26" s="46">
        <v>0</v>
      </c>
      <c r="E26" s="46">
        <v>0</v>
      </c>
      <c r="F26" s="46">
        <v>0</v>
      </c>
      <c r="G26" s="46">
        <v>19040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19040</v>
      </c>
      <c r="O26" s="47">
        <f t="shared" si="1"/>
        <v>1.0743708385058119</v>
      </c>
      <c r="P26" s="9"/>
    </row>
    <row r="27" spans="1:16">
      <c r="A27" s="12"/>
      <c r="B27" s="25">
        <v>334.7</v>
      </c>
      <c r="C27" s="20" t="s">
        <v>24</v>
      </c>
      <c r="D27" s="46">
        <v>0</v>
      </c>
      <c r="E27" s="46">
        <v>0</v>
      </c>
      <c r="F27" s="46">
        <v>0</v>
      </c>
      <c r="G27" s="46">
        <v>66705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66705</v>
      </c>
      <c r="O27" s="47">
        <f t="shared" si="1"/>
        <v>3.7639656923597786</v>
      </c>
      <c r="P27" s="9"/>
    </row>
    <row r="28" spans="1:16">
      <c r="A28" s="12"/>
      <c r="B28" s="25">
        <v>335.12</v>
      </c>
      <c r="C28" s="20" t="s">
        <v>25</v>
      </c>
      <c r="D28" s="46">
        <v>855651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855651</v>
      </c>
      <c r="O28" s="47">
        <f t="shared" si="1"/>
        <v>48.281853063988265</v>
      </c>
      <c r="P28" s="9"/>
    </row>
    <row r="29" spans="1:16">
      <c r="A29" s="12"/>
      <c r="B29" s="25">
        <v>335.14</v>
      </c>
      <c r="C29" s="20" t="s">
        <v>26</v>
      </c>
      <c r="D29" s="46">
        <v>12095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12095</v>
      </c>
      <c r="O29" s="47">
        <f t="shared" si="1"/>
        <v>0.68248504683444311</v>
      </c>
      <c r="P29" s="9"/>
    </row>
    <row r="30" spans="1:16">
      <c r="A30" s="12"/>
      <c r="B30" s="25">
        <v>335.15</v>
      </c>
      <c r="C30" s="20" t="s">
        <v>27</v>
      </c>
      <c r="D30" s="46">
        <v>5511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5511</v>
      </c>
      <c r="O30" s="47">
        <f t="shared" si="1"/>
        <v>0.31096941654440807</v>
      </c>
      <c r="P30" s="9"/>
    </row>
    <row r="31" spans="1:16">
      <c r="A31" s="12"/>
      <c r="B31" s="25">
        <v>335.18</v>
      </c>
      <c r="C31" s="20" t="s">
        <v>28</v>
      </c>
      <c r="D31" s="46">
        <v>1142244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1142244</v>
      </c>
      <c r="O31" s="47">
        <f t="shared" si="1"/>
        <v>64.453447692134077</v>
      </c>
      <c r="P31" s="9"/>
    </row>
    <row r="32" spans="1:16">
      <c r="A32" s="12"/>
      <c r="B32" s="25">
        <v>335.49</v>
      </c>
      <c r="C32" s="20" t="s">
        <v>29</v>
      </c>
      <c r="D32" s="46">
        <v>6980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6980</v>
      </c>
      <c r="O32" s="47">
        <f t="shared" si="1"/>
        <v>0.39386073806568106</v>
      </c>
      <c r="P32" s="9"/>
    </row>
    <row r="33" spans="1:16">
      <c r="A33" s="12"/>
      <c r="B33" s="25">
        <v>337.2</v>
      </c>
      <c r="C33" s="20" t="s">
        <v>30</v>
      </c>
      <c r="D33" s="46">
        <v>34740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34740</v>
      </c>
      <c r="O33" s="47">
        <f t="shared" si="1"/>
        <v>1.960275363954407</v>
      </c>
      <c r="P33" s="9"/>
    </row>
    <row r="34" spans="1:16">
      <c r="A34" s="12"/>
      <c r="B34" s="25">
        <v>337.3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4673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4673</v>
      </c>
      <c r="O34" s="47">
        <f t="shared" si="1"/>
        <v>0.26368355716059133</v>
      </c>
      <c r="P34" s="9"/>
    </row>
    <row r="35" spans="1:16">
      <c r="A35" s="12"/>
      <c r="B35" s="25">
        <v>337.7</v>
      </c>
      <c r="C35" s="20" t="s">
        <v>33</v>
      </c>
      <c r="D35" s="46">
        <v>0</v>
      </c>
      <c r="E35" s="46">
        <v>0</v>
      </c>
      <c r="F35" s="46">
        <v>0</v>
      </c>
      <c r="G35" s="46">
        <v>40000</v>
      </c>
      <c r="H35" s="46">
        <v>0</v>
      </c>
      <c r="I35" s="46">
        <v>391501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431501</v>
      </c>
      <c r="O35" s="47">
        <f t="shared" si="1"/>
        <v>24.348324116916828</v>
      </c>
      <c r="P35" s="9"/>
    </row>
    <row r="36" spans="1:16">
      <c r="A36" s="12"/>
      <c r="B36" s="25">
        <v>338</v>
      </c>
      <c r="C36" s="20" t="s">
        <v>34</v>
      </c>
      <c r="D36" s="46">
        <v>37208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37208</v>
      </c>
      <c r="O36" s="47">
        <f t="shared" si="1"/>
        <v>2.0995372982733325</v>
      </c>
      <c r="P36" s="9"/>
    </row>
    <row r="37" spans="1:16" ht="15.75">
      <c r="A37" s="29" t="s">
        <v>39</v>
      </c>
      <c r="B37" s="30"/>
      <c r="C37" s="31"/>
      <c r="D37" s="32">
        <f t="shared" ref="D37:M37" si="7">SUM(D38:D45)</f>
        <v>250443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2432280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2682723</v>
      </c>
      <c r="O37" s="45">
        <f t="shared" ref="O37:O63" si="8">(N37/O$65)</f>
        <v>151.37811759395103</v>
      </c>
      <c r="P37" s="10"/>
    </row>
    <row r="38" spans="1:16">
      <c r="A38" s="12"/>
      <c r="B38" s="25">
        <v>341.2</v>
      </c>
      <c r="C38" s="20" t="s">
        <v>42</v>
      </c>
      <c r="D38" s="46">
        <v>20045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9">SUM(D38:M38)</f>
        <v>20045</v>
      </c>
      <c r="O38" s="47">
        <f t="shared" si="8"/>
        <v>1.1310800135424897</v>
      </c>
      <c r="P38" s="9"/>
    </row>
    <row r="39" spans="1:16">
      <c r="A39" s="12"/>
      <c r="B39" s="25">
        <v>341.9</v>
      </c>
      <c r="C39" s="20" t="s">
        <v>43</v>
      </c>
      <c r="D39" s="46">
        <v>13732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13732</v>
      </c>
      <c r="O39" s="47">
        <f t="shared" si="8"/>
        <v>0.77485611104841445</v>
      </c>
      <c r="P39" s="9"/>
    </row>
    <row r="40" spans="1:16">
      <c r="A40" s="12"/>
      <c r="B40" s="25">
        <v>342.5</v>
      </c>
      <c r="C40" s="20" t="s">
        <v>44</v>
      </c>
      <c r="D40" s="46">
        <v>57608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57608</v>
      </c>
      <c r="O40" s="47">
        <f t="shared" si="8"/>
        <v>3.2506489109581311</v>
      </c>
      <c r="P40" s="9"/>
    </row>
    <row r="41" spans="1:16">
      <c r="A41" s="12"/>
      <c r="B41" s="25">
        <v>343.4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2432280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2432280</v>
      </c>
      <c r="O41" s="47">
        <f t="shared" si="8"/>
        <v>137.24636045593047</v>
      </c>
      <c r="P41" s="9"/>
    </row>
    <row r="42" spans="1:16">
      <c r="A42" s="12"/>
      <c r="B42" s="25">
        <v>343.9</v>
      </c>
      <c r="C42" s="20" t="s">
        <v>47</v>
      </c>
      <c r="D42" s="46">
        <v>144511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144511</v>
      </c>
      <c r="O42" s="47">
        <f t="shared" si="8"/>
        <v>8.1543279539555353</v>
      </c>
      <c r="P42" s="9"/>
    </row>
    <row r="43" spans="1:16">
      <c r="A43" s="12"/>
      <c r="B43" s="25">
        <v>344.3</v>
      </c>
      <c r="C43" s="20" t="s">
        <v>81</v>
      </c>
      <c r="D43" s="46">
        <v>11860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11860</v>
      </c>
      <c r="O43" s="47">
        <f t="shared" si="8"/>
        <v>0.66922469247263283</v>
      </c>
      <c r="P43" s="9"/>
    </row>
    <row r="44" spans="1:16">
      <c r="A44" s="12"/>
      <c r="B44" s="25">
        <v>344.5</v>
      </c>
      <c r="C44" s="20" t="s">
        <v>48</v>
      </c>
      <c r="D44" s="46">
        <v>2300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2300</v>
      </c>
      <c r="O44" s="47">
        <f t="shared" si="8"/>
        <v>0.12978219162622728</v>
      </c>
      <c r="P44" s="9"/>
    </row>
    <row r="45" spans="1:16">
      <c r="A45" s="12"/>
      <c r="B45" s="25">
        <v>347.2</v>
      </c>
      <c r="C45" s="20" t="s">
        <v>49</v>
      </c>
      <c r="D45" s="46">
        <v>387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387</v>
      </c>
      <c r="O45" s="47">
        <f t="shared" si="8"/>
        <v>2.183726441710868E-2</v>
      </c>
      <c r="P45" s="9"/>
    </row>
    <row r="46" spans="1:16" ht="15.75">
      <c r="A46" s="29" t="s">
        <v>40</v>
      </c>
      <c r="B46" s="30"/>
      <c r="C46" s="31"/>
      <c r="D46" s="32">
        <f t="shared" ref="D46:M46" si="10">SUM(D47:D48)</f>
        <v>91247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91247</v>
      </c>
      <c r="O46" s="45">
        <f t="shared" si="8"/>
        <v>5.1487981040514619</v>
      </c>
      <c r="P46" s="10"/>
    </row>
    <row r="47" spans="1:16">
      <c r="A47" s="13"/>
      <c r="B47" s="39">
        <v>351.2</v>
      </c>
      <c r="C47" s="21" t="s">
        <v>52</v>
      </c>
      <c r="D47" s="46">
        <v>24137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24137</v>
      </c>
      <c r="O47" s="47">
        <f t="shared" si="8"/>
        <v>1.3619794605574991</v>
      </c>
      <c r="P47" s="9"/>
    </row>
    <row r="48" spans="1:16">
      <c r="A48" s="13"/>
      <c r="B48" s="39">
        <v>354</v>
      </c>
      <c r="C48" s="21" t="s">
        <v>53</v>
      </c>
      <c r="D48" s="46">
        <v>67110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67110</v>
      </c>
      <c r="O48" s="47">
        <f t="shared" si="8"/>
        <v>3.7868186434939624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SUM(D50:D58)</f>
        <v>420486</v>
      </c>
      <c r="E49" s="32">
        <f t="shared" si="11"/>
        <v>18121</v>
      </c>
      <c r="F49" s="32">
        <f t="shared" si="11"/>
        <v>0</v>
      </c>
      <c r="G49" s="32">
        <f t="shared" si="11"/>
        <v>27517</v>
      </c>
      <c r="H49" s="32">
        <f t="shared" si="11"/>
        <v>0</v>
      </c>
      <c r="I49" s="32">
        <f t="shared" si="11"/>
        <v>427808</v>
      </c>
      <c r="J49" s="32">
        <f t="shared" si="11"/>
        <v>0</v>
      </c>
      <c r="K49" s="32">
        <f t="shared" si="11"/>
        <v>2849667</v>
      </c>
      <c r="L49" s="32">
        <f t="shared" si="11"/>
        <v>0</v>
      </c>
      <c r="M49" s="32">
        <f t="shared" si="11"/>
        <v>0</v>
      </c>
      <c r="N49" s="32">
        <f>SUM(D49:M49)</f>
        <v>3743599</v>
      </c>
      <c r="O49" s="45">
        <f t="shared" si="8"/>
        <v>211.24020990858818</v>
      </c>
      <c r="P49" s="10"/>
    </row>
    <row r="50" spans="1:119">
      <c r="A50" s="12"/>
      <c r="B50" s="25">
        <v>361.1</v>
      </c>
      <c r="C50" s="20" t="s">
        <v>54</v>
      </c>
      <c r="D50" s="46">
        <v>2575</v>
      </c>
      <c r="E50" s="46">
        <v>18121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20696</v>
      </c>
      <c r="O50" s="47">
        <f t="shared" si="8"/>
        <v>1.1678140164766957</v>
      </c>
      <c r="P50" s="9"/>
    </row>
    <row r="51" spans="1:119">
      <c r="A51" s="12"/>
      <c r="B51" s="25">
        <v>361.3</v>
      </c>
      <c r="C51" s="20" t="s">
        <v>55</v>
      </c>
      <c r="D51" s="46">
        <v>0</v>
      </c>
      <c r="E51" s="46">
        <v>0</v>
      </c>
      <c r="F51" s="46">
        <v>0</v>
      </c>
      <c r="G51" s="46">
        <v>6917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2">SUM(D51:M51)</f>
        <v>6917</v>
      </c>
      <c r="O51" s="47">
        <f t="shared" si="8"/>
        <v>0.39030583455591922</v>
      </c>
      <c r="P51" s="9"/>
    </row>
    <row r="52" spans="1:119">
      <c r="A52" s="12"/>
      <c r="B52" s="25">
        <v>361.4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2520103</v>
      </c>
      <c r="L52" s="46">
        <v>0</v>
      </c>
      <c r="M52" s="46">
        <v>0</v>
      </c>
      <c r="N52" s="46">
        <f t="shared" si="12"/>
        <v>2520103</v>
      </c>
      <c r="O52" s="47">
        <f t="shared" si="8"/>
        <v>142.20195237557837</v>
      </c>
      <c r="P52" s="9"/>
    </row>
    <row r="53" spans="1:119">
      <c r="A53" s="12"/>
      <c r="B53" s="25">
        <v>362</v>
      </c>
      <c r="C53" s="20" t="s">
        <v>57</v>
      </c>
      <c r="D53" s="46">
        <v>69429</v>
      </c>
      <c r="E53" s="46">
        <v>0</v>
      </c>
      <c r="F53" s="46">
        <v>0</v>
      </c>
      <c r="G53" s="46">
        <v>0</v>
      </c>
      <c r="H53" s="46">
        <v>0</v>
      </c>
      <c r="I53" s="46">
        <v>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74429</v>
      </c>
      <c r="O53" s="47">
        <f t="shared" si="8"/>
        <v>4.1998081480645526</v>
      </c>
      <c r="P53" s="9"/>
    </row>
    <row r="54" spans="1:119">
      <c r="A54" s="12"/>
      <c r="B54" s="25">
        <v>364</v>
      </c>
      <c r="C54" s="20" t="s">
        <v>58</v>
      </c>
      <c r="D54" s="46">
        <v>7087</v>
      </c>
      <c r="E54" s="46">
        <v>0</v>
      </c>
      <c r="F54" s="46">
        <v>0</v>
      </c>
      <c r="G54" s="46">
        <v>0</v>
      </c>
      <c r="H54" s="46">
        <v>0</v>
      </c>
      <c r="I54" s="46">
        <v>-175003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-167916</v>
      </c>
      <c r="O54" s="47">
        <f t="shared" si="8"/>
        <v>-9.4750028213519926</v>
      </c>
      <c r="P54" s="9"/>
    </row>
    <row r="55" spans="1:119">
      <c r="A55" s="12"/>
      <c r="B55" s="25">
        <v>366</v>
      </c>
      <c r="C55" s="20" t="s">
        <v>59</v>
      </c>
      <c r="D55" s="46">
        <v>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600</v>
      </c>
      <c r="O55" s="47">
        <f t="shared" si="8"/>
        <v>3.3856223902494077E-2</v>
      </c>
      <c r="P55" s="9"/>
    </row>
    <row r="56" spans="1:119">
      <c r="A56" s="12"/>
      <c r="B56" s="25">
        <v>368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329397</v>
      </c>
      <c r="L56" s="46">
        <v>0</v>
      </c>
      <c r="M56" s="46">
        <v>0</v>
      </c>
      <c r="N56" s="46">
        <f t="shared" si="12"/>
        <v>329397</v>
      </c>
      <c r="O56" s="47">
        <f t="shared" si="8"/>
        <v>18.586897641349736</v>
      </c>
      <c r="P56" s="9"/>
    </row>
    <row r="57" spans="1:119">
      <c r="A57" s="12"/>
      <c r="B57" s="25">
        <v>369.3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597811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597811</v>
      </c>
      <c r="O57" s="47">
        <f t="shared" si="8"/>
        <v>33.732705112289807</v>
      </c>
      <c r="P57" s="9"/>
    </row>
    <row r="58" spans="1:119">
      <c r="A58" s="12"/>
      <c r="B58" s="25">
        <v>369.9</v>
      </c>
      <c r="C58" s="20" t="s">
        <v>62</v>
      </c>
      <c r="D58" s="46">
        <v>340795</v>
      </c>
      <c r="E58" s="46">
        <v>0</v>
      </c>
      <c r="F58" s="46">
        <v>0</v>
      </c>
      <c r="G58" s="46">
        <v>20600</v>
      </c>
      <c r="H58" s="46">
        <v>0</v>
      </c>
      <c r="I58" s="46">
        <v>0</v>
      </c>
      <c r="J58" s="46">
        <v>0</v>
      </c>
      <c r="K58" s="46">
        <v>167</v>
      </c>
      <c r="L58" s="46">
        <v>0</v>
      </c>
      <c r="M58" s="46">
        <v>0</v>
      </c>
      <c r="N58" s="46">
        <f t="shared" si="12"/>
        <v>361562</v>
      </c>
      <c r="O58" s="47">
        <f t="shared" si="8"/>
        <v>20.401873377722605</v>
      </c>
      <c r="P58" s="9"/>
    </row>
    <row r="59" spans="1:119" ht="15.75">
      <c r="A59" s="29" t="s">
        <v>41</v>
      </c>
      <c r="B59" s="30"/>
      <c r="C59" s="31"/>
      <c r="D59" s="32">
        <f t="shared" ref="D59:M59" si="13">SUM(D60:D62)</f>
        <v>1179838</v>
      </c>
      <c r="E59" s="32">
        <f t="shared" si="13"/>
        <v>1022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167527</v>
      </c>
      <c r="J59" s="32">
        <f t="shared" si="13"/>
        <v>0</v>
      </c>
      <c r="K59" s="32">
        <f t="shared" si="13"/>
        <v>586314</v>
      </c>
      <c r="L59" s="32">
        <f t="shared" si="13"/>
        <v>0</v>
      </c>
      <c r="M59" s="32">
        <f t="shared" si="13"/>
        <v>0</v>
      </c>
      <c r="N59" s="32">
        <f>SUM(D59:M59)</f>
        <v>1934701</v>
      </c>
      <c r="O59" s="45">
        <f t="shared" si="8"/>
        <v>109.16945040063199</v>
      </c>
      <c r="P59" s="9"/>
    </row>
    <row r="60" spans="1:119">
      <c r="A60" s="12"/>
      <c r="B60" s="25">
        <v>381</v>
      </c>
      <c r="C60" s="20" t="s">
        <v>63</v>
      </c>
      <c r="D60" s="46">
        <v>1179838</v>
      </c>
      <c r="E60" s="46">
        <v>1022</v>
      </c>
      <c r="F60" s="46">
        <v>0</v>
      </c>
      <c r="G60" s="46">
        <v>0</v>
      </c>
      <c r="H60" s="46">
        <v>0</v>
      </c>
      <c r="I60" s="46">
        <v>50410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1231270</v>
      </c>
      <c r="O60" s="47">
        <f t="shared" si="8"/>
        <v>69.476921340706468</v>
      </c>
      <c r="P60" s="9"/>
    </row>
    <row r="61" spans="1:119">
      <c r="A61" s="12"/>
      <c r="B61" s="25">
        <v>389.1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3236</v>
      </c>
      <c r="J61" s="46">
        <v>0</v>
      </c>
      <c r="K61" s="46">
        <v>586314</v>
      </c>
      <c r="L61" s="46">
        <v>0</v>
      </c>
      <c r="M61" s="46">
        <v>0</v>
      </c>
      <c r="N61" s="46">
        <f>SUM(D61:M61)</f>
        <v>589550</v>
      </c>
      <c r="O61" s="47">
        <f t="shared" si="8"/>
        <v>33.266561336192304</v>
      </c>
      <c r="P61" s="9"/>
    </row>
    <row r="62" spans="1:119" ht="15.75" thickBot="1">
      <c r="A62" s="12"/>
      <c r="B62" s="25">
        <v>389.7</v>
      </c>
      <c r="C62" s="20" t="s">
        <v>92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113881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113881</v>
      </c>
      <c r="O62" s="47">
        <f t="shared" si="8"/>
        <v>6.4259677237332129</v>
      </c>
      <c r="P62" s="9"/>
    </row>
    <row r="63" spans="1:119" ht="16.5" thickBot="1">
      <c r="A63" s="14" t="s">
        <v>50</v>
      </c>
      <c r="B63" s="23"/>
      <c r="C63" s="22"/>
      <c r="D63" s="15">
        <f t="shared" ref="D63:M63" si="14">SUM(D5,D13,D19,D37,D46,D49,D59)</f>
        <v>10098329</v>
      </c>
      <c r="E63" s="15">
        <f t="shared" si="14"/>
        <v>19890</v>
      </c>
      <c r="F63" s="15">
        <f t="shared" si="14"/>
        <v>0</v>
      </c>
      <c r="G63" s="15">
        <f t="shared" si="14"/>
        <v>173930</v>
      </c>
      <c r="H63" s="15">
        <f t="shared" si="14"/>
        <v>0</v>
      </c>
      <c r="I63" s="15">
        <f t="shared" si="14"/>
        <v>4206574</v>
      </c>
      <c r="J63" s="15">
        <f t="shared" si="14"/>
        <v>0</v>
      </c>
      <c r="K63" s="15">
        <f t="shared" si="14"/>
        <v>3435981</v>
      </c>
      <c r="L63" s="15">
        <f t="shared" si="14"/>
        <v>0</v>
      </c>
      <c r="M63" s="15">
        <f t="shared" si="14"/>
        <v>0</v>
      </c>
      <c r="N63" s="15">
        <f>SUM(D63:M63)</f>
        <v>17934704</v>
      </c>
      <c r="O63" s="38">
        <f t="shared" si="8"/>
        <v>1012.0022570815935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93</v>
      </c>
      <c r="M65" s="118"/>
      <c r="N65" s="118"/>
      <c r="O65" s="43">
        <v>17722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85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3849848</v>
      </c>
      <c r="E5" s="27">
        <f t="shared" si="0"/>
        <v>3919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3853767</v>
      </c>
      <c r="O5" s="33">
        <f t="shared" ref="O5:O36" si="1">(N5/O$62)</f>
        <v>221.15040743716287</v>
      </c>
      <c r="P5" s="6"/>
    </row>
    <row r="6" spans="1:133">
      <c r="A6" s="12"/>
      <c r="B6" s="25">
        <v>311</v>
      </c>
      <c r="C6" s="20" t="s">
        <v>2</v>
      </c>
      <c r="D6" s="46">
        <v>1754345</v>
      </c>
      <c r="E6" s="46">
        <v>3919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1758264</v>
      </c>
      <c r="O6" s="47">
        <f t="shared" si="1"/>
        <v>100.89888672099163</v>
      </c>
      <c r="P6" s="9"/>
    </row>
    <row r="7" spans="1:133">
      <c r="A7" s="12"/>
      <c r="B7" s="25">
        <v>312.41000000000003</v>
      </c>
      <c r="C7" s="20" t="s">
        <v>10</v>
      </c>
      <c r="D7" s="46">
        <v>417656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417656</v>
      </c>
      <c r="O7" s="47">
        <f t="shared" si="1"/>
        <v>23.967405026971193</v>
      </c>
      <c r="P7" s="9"/>
    </row>
    <row r="8" spans="1:133">
      <c r="A8" s="12"/>
      <c r="B8" s="25">
        <v>314.10000000000002</v>
      </c>
      <c r="C8" s="20" t="s">
        <v>11</v>
      </c>
      <c r="D8" s="46">
        <v>769386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769386</v>
      </c>
      <c r="O8" s="47">
        <f t="shared" si="1"/>
        <v>44.151612532996673</v>
      </c>
      <c r="P8" s="9"/>
    </row>
    <row r="9" spans="1:133">
      <c r="A9" s="12"/>
      <c r="B9" s="25">
        <v>314.3</v>
      </c>
      <c r="C9" s="20" t="s">
        <v>12</v>
      </c>
      <c r="D9" s="46">
        <v>290650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290650</v>
      </c>
      <c r="O9" s="47">
        <f t="shared" si="1"/>
        <v>16.679100195110752</v>
      </c>
      <c r="P9" s="9"/>
    </row>
    <row r="10" spans="1:133">
      <c r="A10" s="12"/>
      <c r="B10" s="25">
        <v>314.8</v>
      </c>
      <c r="C10" s="20" t="s">
        <v>13</v>
      </c>
      <c r="D10" s="46">
        <v>23439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23439</v>
      </c>
      <c r="O10" s="47">
        <f t="shared" si="1"/>
        <v>1.3450591070813727</v>
      </c>
      <c r="P10" s="9"/>
    </row>
    <row r="11" spans="1:133">
      <c r="A11" s="12"/>
      <c r="B11" s="25">
        <v>315</v>
      </c>
      <c r="C11" s="20" t="s">
        <v>14</v>
      </c>
      <c r="D11" s="46">
        <v>462135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462135</v>
      </c>
      <c r="O11" s="47">
        <f t="shared" si="1"/>
        <v>26.519855388499941</v>
      </c>
      <c r="P11" s="9"/>
    </row>
    <row r="12" spans="1:133">
      <c r="A12" s="12"/>
      <c r="B12" s="25">
        <v>316</v>
      </c>
      <c r="C12" s="20" t="s">
        <v>15</v>
      </c>
      <c r="D12" s="46">
        <v>132237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132237</v>
      </c>
      <c r="O12" s="47">
        <f t="shared" si="1"/>
        <v>7.588488465511305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1469017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572405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2041422</v>
      </c>
      <c r="O13" s="45">
        <f t="shared" si="1"/>
        <v>117.14805463101114</v>
      </c>
      <c r="P13" s="10"/>
    </row>
    <row r="14" spans="1:133">
      <c r="A14" s="12"/>
      <c r="B14" s="25">
        <v>322</v>
      </c>
      <c r="C14" s="20" t="s">
        <v>0</v>
      </c>
      <c r="D14" s="46">
        <v>128431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128431</v>
      </c>
      <c r="O14" s="47">
        <f t="shared" si="1"/>
        <v>7.3700791920119366</v>
      </c>
      <c r="P14" s="9"/>
    </row>
    <row r="15" spans="1:133">
      <c r="A15" s="12"/>
      <c r="B15" s="25">
        <v>323.10000000000002</v>
      </c>
      <c r="C15" s="20" t="s">
        <v>17</v>
      </c>
      <c r="D15" s="46">
        <v>722271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722271</v>
      </c>
      <c r="O15" s="47">
        <f t="shared" si="1"/>
        <v>41.447893951566627</v>
      </c>
      <c r="P15" s="9"/>
    </row>
    <row r="16" spans="1:133">
      <c r="A16" s="12"/>
      <c r="B16" s="25">
        <v>323.3</v>
      </c>
      <c r="C16" s="20" t="s">
        <v>75</v>
      </c>
      <c r="D16" s="46">
        <v>613078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613078</v>
      </c>
      <c r="O16" s="47">
        <f t="shared" si="1"/>
        <v>35.181797314357858</v>
      </c>
      <c r="P16" s="9"/>
    </row>
    <row r="17" spans="1:16">
      <c r="A17" s="12"/>
      <c r="B17" s="25">
        <v>325.10000000000002</v>
      </c>
      <c r="C17" s="20" t="s">
        <v>76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572405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572405</v>
      </c>
      <c r="O17" s="47">
        <f t="shared" si="1"/>
        <v>32.847756226328478</v>
      </c>
      <c r="P17" s="9"/>
    </row>
    <row r="18" spans="1:16">
      <c r="A18" s="12"/>
      <c r="B18" s="25">
        <v>329</v>
      </c>
      <c r="C18" s="20" t="s">
        <v>19</v>
      </c>
      <c r="D18" s="46">
        <v>5237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5237</v>
      </c>
      <c r="O18" s="47">
        <f t="shared" si="1"/>
        <v>0.30052794674624123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SUM(D20:D34)</f>
        <v>2641140</v>
      </c>
      <c r="E19" s="32">
        <f t="shared" si="5"/>
        <v>0</v>
      </c>
      <c r="F19" s="32">
        <f t="shared" si="5"/>
        <v>0</v>
      </c>
      <c r="G19" s="32">
        <f t="shared" si="5"/>
        <v>765625</v>
      </c>
      <c r="H19" s="32">
        <f t="shared" si="5"/>
        <v>0</v>
      </c>
      <c r="I19" s="32">
        <f t="shared" si="5"/>
        <v>1023928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4430693</v>
      </c>
      <c r="O19" s="45">
        <f t="shared" si="1"/>
        <v>254.2576035808562</v>
      </c>
      <c r="P19" s="10"/>
    </row>
    <row r="20" spans="1:16">
      <c r="A20" s="12"/>
      <c r="B20" s="25">
        <v>331.49</v>
      </c>
      <c r="C20" s="20" t="s">
        <v>78</v>
      </c>
      <c r="D20" s="46">
        <v>28447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28447</v>
      </c>
      <c r="O20" s="47">
        <f t="shared" si="1"/>
        <v>1.6324457706874784</v>
      </c>
      <c r="P20" s="9"/>
    </row>
    <row r="21" spans="1:16">
      <c r="A21" s="12"/>
      <c r="B21" s="25">
        <v>331.62</v>
      </c>
      <c r="C21" s="20" t="s">
        <v>22</v>
      </c>
      <c r="D21" s="46">
        <v>132631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132631</v>
      </c>
      <c r="O21" s="47">
        <f t="shared" si="1"/>
        <v>7.6110983587742451</v>
      </c>
      <c r="P21" s="9"/>
    </row>
    <row r="22" spans="1:16">
      <c r="A22" s="12"/>
      <c r="B22" s="25">
        <v>334.39</v>
      </c>
      <c r="C22" s="20" t="s">
        <v>23</v>
      </c>
      <c r="D22" s="46">
        <v>359329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359329</v>
      </c>
      <c r="O22" s="47">
        <f t="shared" si="1"/>
        <v>20.620280041317571</v>
      </c>
      <c r="P22" s="9"/>
    </row>
    <row r="23" spans="1:16">
      <c r="A23" s="12"/>
      <c r="B23" s="25">
        <v>334.41</v>
      </c>
      <c r="C23" s="20" t="s">
        <v>79</v>
      </c>
      <c r="D23" s="46">
        <v>0</v>
      </c>
      <c r="E23" s="46">
        <v>0</v>
      </c>
      <c r="F23" s="46">
        <v>0</v>
      </c>
      <c r="G23" s="46">
        <v>21700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21700</v>
      </c>
      <c r="O23" s="47">
        <f t="shared" si="1"/>
        <v>1.2452656949385974</v>
      </c>
      <c r="P23" s="9"/>
    </row>
    <row r="24" spans="1:16">
      <c r="A24" s="12"/>
      <c r="B24" s="25">
        <v>334.7</v>
      </c>
      <c r="C24" s="20" t="s">
        <v>24</v>
      </c>
      <c r="D24" s="46">
        <v>0</v>
      </c>
      <c r="E24" s="46">
        <v>0</v>
      </c>
      <c r="F24" s="46">
        <v>0</v>
      </c>
      <c r="G24" s="46">
        <v>694667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694667</v>
      </c>
      <c r="O24" s="47">
        <f t="shared" si="1"/>
        <v>39.863824170779296</v>
      </c>
      <c r="P24" s="9"/>
    </row>
    <row r="25" spans="1:16">
      <c r="A25" s="12"/>
      <c r="B25" s="25">
        <v>335.12</v>
      </c>
      <c r="C25" s="20" t="s">
        <v>25</v>
      </c>
      <c r="D25" s="46">
        <v>838167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838167</v>
      </c>
      <c r="O25" s="47">
        <f t="shared" si="1"/>
        <v>48.098645701824857</v>
      </c>
      <c r="P25" s="9"/>
    </row>
    <row r="26" spans="1:16">
      <c r="A26" s="12"/>
      <c r="B26" s="25">
        <v>335.14</v>
      </c>
      <c r="C26" s="20" t="s">
        <v>26</v>
      </c>
      <c r="D26" s="46">
        <v>12972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12972</v>
      </c>
      <c r="O26" s="47">
        <f t="shared" si="1"/>
        <v>0.7444049122001607</v>
      </c>
      <c r="P26" s="9"/>
    </row>
    <row r="27" spans="1:16">
      <c r="A27" s="12"/>
      <c r="B27" s="25">
        <v>335.15</v>
      </c>
      <c r="C27" s="20" t="s">
        <v>27</v>
      </c>
      <c r="D27" s="46">
        <v>4833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4833</v>
      </c>
      <c r="O27" s="47">
        <f t="shared" si="1"/>
        <v>0.27734419832434293</v>
      </c>
      <c r="P27" s="9"/>
    </row>
    <row r="28" spans="1:16">
      <c r="A28" s="12"/>
      <c r="B28" s="25">
        <v>335.18</v>
      </c>
      <c r="C28" s="20" t="s">
        <v>28</v>
      </c>
      <c r="D28" s="46">
        <v>1097182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1097182</v>
      </c>
      <c r="O28" s="47">
        <f t="shared" si="1"/>
        <v>62.962355101572363</v>
      </c>
      <c r="P28" s="9"/>
    </row>
    <row r="29" spans="1:16">
      <c r="A29" s="12"/>
      <c r="B29" s="25">
        <v>335.49</v>
      </c>
      <c r="C29" s="20" t="s">
        <v>29</v>
      </c>
      <c r="D29" s="46">
        <v>4554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4554</v>
      </c>
      <c r="O29" s="47">
        <f t="shared" si="1"/>
        <v>0.26133363938941812</v>
      </c>
      <c r="P29" s="9"/>
    </row>
    <row r="30" spans="1:16">
      <c r="A30" s="12"/>
      <c r="B30" s="25">
        <v>337.2</v>
      </c>
      <c r="C30" s="20" t="s">
        <v>30</v>
      </c>
      <c r="D30" s="46">
        <v>127274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127274</v>
      </c>
      <c r="O30" s="47">
        <f t="shared" si="1"/>
        <v>7.3036841501205094</v>
      </c>
      <c r="P30" s="9"/>
    </row>
    <row r="31" spans="1:16">
      <c r="A31" s="12"/>
      <c r="B31" s="25">
        <v>337.3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33967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33967</v>
      </c>
      <c r="O31" s="47">
        <f t="shared" si="1"/>
        <v>1.9492138184322276</v>
      </c>
      <c r="P31" s="9"/>
    </row>
    <row r="32" spans="1:16">
      <c r="A32" s="12"/>
      <c r="B32" s="25">
        <v>337.5</v>
      </c>
      <c r="C32" s="20" t="s">
        <v>80</v>
      </c>
      <c r="D32" s="46">
        <v>0</v>
      </c>
      <c r="E32" s="46">
        <v>0</v>
      </c>
      <c r="F32" s="46">
        <v>0</v>
      </c>
      <c r="G32" s="46">
        <v>49258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49258</v>
      </c>
      <c r="O32" s="47">
        <f t="shared" si="1"/>
        <v>2.8266957419947207</v>
      </c>
      <c r="P32" s="9"/>
    </row>
    <row r="33" spans="1:16">
      <c r="A33" s="12"/>
      <c r="B33" s="25">
        <v>337.7</v>
      </c>
      <c r="C33" s="20" t="s">
        <v>33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989961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989961</v>
      </c>
      <c r="O33" s="47">
        <f t="shared" si="1"/>
        <v>56.809422701710091</v>
      </c>
      <c r="P33" s="9"/>
    </row>
    <row r="34" spans="1:16">
      <c r="A34" s="12"/>
      <c r="B34" s="25">
        <v>338</v>
      </c>
      <c r="C34" s="20" t="s">
        <v>34</v>
      </c>
      <c r="D34" s="46">
        <v>35751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35751</v>
      </c>
      <c r="O34" s="47">
        <f t="shared" si="1"/>
        <v>2.0515895787903133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SUM(D36:D43)</f>
        <v>255159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2398926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2654085</v>
      </c>
      <c r="O35" s="45">
        <f t="shared" si="1"/>
        <v>152.30603695627224</v>
      </c>
      <c r="P35" s="10"/>
    </row>
    <row r="36" spans="1:16">
      <c r="A36" s="12"/>
      <c r="B36" s="25">
        <v>341.2</v>
      </c>
      <c r="C36" s="20" t="s">
        <v>42</v>
      </c>
      <c r="D36" s="46">
        <v>11662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9">SUM(D36:M36)</f>
        <v>11662</v>
      </c>
      <c r="O36" s="47">
        <f t="shared" si="1"/>
        <v>0.66922988637667857</v>
      </c>
      <c r="P36" s="9"/>
    </row>
    <row r="37" spans="1:16">
      <c r="A37" s="12"/>
      <c r="B37" s="25">
        <v>341.9</v>
      </c>
      <c r="C37" s="20" t="s">
        <v>43</v>
      </c>
      <c r="D37" s="46">
        <v>9597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9597</v>
      </c>
      <c r="O37" s="47">
        <f t="shared" ref="O37:O60" si="10">(N37/O$62)</f>
        <v>0.55072879605187652</v>
      </c>
      <c r="P37" s="9"/>
    </row>
    <row r="38" spans="1:16">
      <c r="A38" s="12"/>
      <c r="B38" s="25">
        <v>342.5</v>
      </c>
      <c r="C38" s="20" t="s">
        <v>44</v>
      </c>
      <c r="D38" s="46">
        <v>74435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74435</v>
      </c>
      <c r="O38" s="47">
        <f t="shared" si="10"/>
        <v>4.2714908757029724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2399556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2399556</v>
      </c>
      <c r="O39" s="47">
        <f t="shared" si="10"/>
        <v>137.69975898083322</v>
      </c>
      <c r="P39" s="9"/>
    </row>
    <row r="40" spans="1:16">
      <c r="A40" s="12"/>
      <c r="B40" s="25">
        <v>343.9</v>
      </c>
      <c r="C40" s="20" t="s">
        <v>47</v>
      </c>
      <c r="D40" s="46">
        <v>148181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148181</v>
      </c>
      <c r="O40" s="47">
        <f t="shared" si="10"/>
        <v>8.5034431309537482</v>
      </c>
      <c r="P40" s="9"/>
    </row>
    <row r="41" spans="1:16">
      <c r="A41" s="12"/>
      <c r="B41" s="25">
        <v>344.3</v>
      </c>
      <c r="C41" s="20" t="s">
        <v>81</v>
      </c>
      <c r="D41" s="46">
        <v>7555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7555</v>
      </c>
      <c r="O41" s="47">
        <f t="shared" si="10"/>
        <v>0.43354757259267762</v>
      </c>
      <c r="P41" s="9"/>
    </row>
    <row r="42" spans="1:16">
      <c r="A42" s="12"/>
      <c r="B42" s="25">
        <v>344.5</v>
      </c>
      <c r="C42" s="20" t="s">
        <v>48</v>
      </c>
      <c r="D42" s="46">
        <v>1300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1300</v>
      </c>
      <c r="O42" s="47">
        <f t="shared" si="10"/>
        <v>7.4601170664524277E-2</v>
      </c>
      <c r="P42" s="9"/>
    </row>
    <row r="43" spans="1:16">
      <c r="A43" s="12"/>
      <c r="B43" s="25">
        <v>347.2</v>
      </c>
      <c r="C43" s="20" t="s">
        <v>49</v>
      </c>
      <c r="D43" s="46">
        <v>2429</v>
      </c>
      <c r="E43" s="46">
        <v>0</v>
      </c>
      <c r="F43" s="46">
        <v>0</v>
      </c>
      <c r="G43" s="46">
        <v>0</v>
      </c>
      <c r="H43" s="46">
        <v>0</v>
      </c>
      <c r="I43" s="46">
        <v>-630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1799</v>
      </c>
      <c r="O43" s="47">
        <f t="shared" si="10"/>
        <v>0.10323654309652244</v>
      </c>
      <c r="P43" s="9"/>
    </row>
    <row r="44" spans="1:16" ht="15.75">
      <c r="A44" s="29" t="s">
        <v>40</v>
      </c>
      <c r="B44" s="30"/>
      <c r="C44" s="31"/>
      <c r="D44" s="32">
        <f t="shared" ref="D44:M44" si="11">SUM(D45:D46)</f>
        <v>73024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73024</v>
      </c>
      <c r="O44" s="45">
        <f t="shared" si="10"/>
        <v>4.1905199127740156</v>
      </c>
      <c r="P44" s="10"/>
    </row>
    <row r="45" spans="1:16">
      <c r="A45" s="13"/>
      <c r="B45" s="39">
        <v>351.2</v>
      </c>
      <c r="C45" s="21" t="s">
        <v>52</v>
      </c>
      <c r="D45" s="46">
        <v>34666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34666</v>
      </c>
      <c r="O45" s="47">
        <f t="shared" si="10"/>
        <v>1.9893262940433833</v>
      </c>
      <c r="P45" s="9"/>
    </row>
    <row r="46" spans="1:16">
      <c r="A46" s="13"/>
      <c r="B46" s="39">
        <v>354</v>
      </c>
      <c r="C46" s="21" t="s">
        <v>53</v>
      </c>
      <c r="D46" s="46">
        <v>38358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38358</v>
      </c>
      <c r="O46" s="47">
        <f t="shared" si="10"/>
        <v>2.2011936187306325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SUM(D48:D56)</f>
        <v>535934</v>
      </c>
      <c r="E47" s="32">
        <f t="shared" si="12"/>
        <v>19538</v>
      </c>
      <c r="F47" s="32">
        <f t="shared" si="12"/>
        <v>0</v>
      </c>
      <c r="G47" s="32">
        <f t="shared" si="12"/>
        <v>9791</v>
      </c>
      <c r="H47" s="32">
        <f t="shared" si="12"/>
        <v>0</v>
      </c>
      <c r="I47" s="32">
        <f t="shared" si="12"/>
        <v>295978</v>
      </c>
      <c r="J47" s="32">
        <f t="shared" si="12"/>
        <v>0</v>
      </c>
      <c r="K47" s="32">
        <f t="shared" si="12"/>
        <v>96684</v>
      </c>
      <c r="L47" s="32">
        <f t="shared" si="12"/>
        <v>0</v>
      </c>
      <c r="M47" s="32">
        <f t="shared" si="12"/>
        <v>0</v>
      </c>
      <c r="N47" s="32">
        <f>SUM(D47:M47)</f>
        <v>957925</v>
      </c>
      <c r="O47" s="45">
        <f t="shared" si="10"/>
        <v>54.971020314472625</v>
      </c>
      <c r="P47" s="10"/>
    </row>
    <row r="48" spans="1:16">
      <c r="A48" s="12"/>
      <c r="B48" s="25">
        <v>361.1</v>
      </c>
      <c r="C48" s="20" t="s">
        <v>54</v>
      </c>
      <c r="D48" s="46">
        <v>3525</v>
      </c>
      <c r="E48" s="46">
        <v>19538</v>
      </c>
      <c r="F48" s="46">
        <v>0</v>
      </c>
      <c r="G48" s="46">
        <v>0</v>
      </c>
      <c r="H48" s="46">
        <v>0</v>
      </c>
      <c r="I48" s="46">
        <v>9314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32377</v>
      </c>
      <c r="O48" s="47">
        <f t="shared" si="10"/>
        <v>1.8579708481579249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4321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3">SUM(D49:M49)</f>
        <v>4321</v>
      </c>
      <c r="O49" s="47">
        <f t="shared" si="10"/>
        <v>0.24796281418569954</v>
      </c>
      <c r="P49" s="9"/>
    </row>
    <row r="50" spans="1:119">
      <c r="A50" s="12"/>
      <c r="B50" s="25">
        <v>361.4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-169236</v>
      </c>
      <c r="L50" s="46">
        <v>0</v>
      </c>
      <c r="M50" s="46">
        <v>0</v>
      </c>
      <c r="N50" s="46">
        <f t="shared" si="13"/>
        <v>-169236</v>
      </c>
      <c r="O50" s="47">
        <f t="shared" si="10"/>
        <v>-9.7116951681395616</v>
      </c>
      <c r="P50" s="9"/>
    </row>
    <row r="51" spans="1:119">
      <c r="A51" s="12"/>
      <c r="B51" s="25">
        <v>362</v>
      </c>
      <c r="C51" s="20" t="s">
        <v>57</v>
      </c>
      <c r="D51" s="46">
        <v>70523</v>
      </c>
      <c r="E51" s="46">
        <v>0</v>
      </c>
      <c r="F51" s="46">
        <v>0</v>
      </c>
      <c r="G51" s="46">
        <v>0</v>
      </c>
      <c r="H51" s="46">
        <v>0</v>
      </c>
      <c r="I51" s="46">
        <v>25000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95523</v>
      </c>
      <c r="O51" s="47">
        <f t="shared" si="10"/>
        <v>5.4816366349133476</v>
      </c>
      <c r="P51" s="9"/>
    </row>
    <row r="52" spans="1:119">
      <c r="A52" s="12"/>
      <c r="B52" s="25">
        <v>364</v>
      </c>
      <c r="C52" s="20" t="s">
        <v>58</v>
      </c>
      <c r="D52" s="46">
        <v>75000</v>
      </c>
      <c r="E52" s="46">
        <v>0</v>
      </c>
      <c r="F52" s="46">
        <v>0</v>
      </c>
      <c r="G52" s="46">
        <v>0</v>
      </c>
      <c r="H52" s="46">
        <v>0</v>
      </c>
      <c r="I52" s="46">
        <v>29150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104150</v>
      </c>
      <c r="O52" s="47">
        <f t="shared" si="10"/>
        <v>5.9767014805463097</v>
      </c>
      <c r="P52" s="9"/>
    </row>
    <row r="53" spans="1:119">
      <c r="A53" s="12"/>
      <c r="B53" s="25">
        <v>366</v>
      </c>
      <c r="C53" s="20" t="s">
        <v>59</v>
      </c>
      <c r="D53" s="46">
        <v>55811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55811</v>
      </c>
      <c r="O53" s="47">
        <f t="shared" si="10"/>
        <v>3.2027430276598188</v>
      </c>
      <c r="P53" s="9"/>
    </row>
    <row r="54" spans="1:119">
      <c r="A54" s="12"/>
      <c r="B54" s="25">
        <v>368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257107</v>
      </c>
      <c r="L54" s="46">
        <v>0</v>
      </c>
      <c r="M54" s="46">
        <v>0</v>
      </c>
      <c r="N54" s="46">
        <f t="shared" si="13"/>
        <v>257107</v>
      </c>
      <c r="O54" s="47">
        <f t="shared" si="10"/>
        <v>14.75421783541834</v>
      </c>
      <c r="P54" s="9"/>
    </row>
    <row r="55" spans="1:119">
      <c r="A55" s="12"/>
      <c r="B55" s="25">
        <v>369.3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228191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228191</v>
      </c>
      <c r="O55" s="47">
        <f t="shared" si="10"/>
        <v>13.094858257775737</v>
      </c>
      <c r="P55" s="9"/>
    </row>
    <row r="56" spans="1:119">
      <c r="A56" s="12"/>
      <c r="B56" s="25">
        <v>369.9</v>
      </c>
      <c r="C56" s="20" t="s">
        <v>62</v>
      </c>
      <c r="D56" s="46">
        <v>331075</v>
      </c>
      <c r="E56" s="46">
        <v>0</v>
      </c>
      <c r="F56" s="46">
        <v>0</v>
      </c>
      <c r="G56" s="46">
        <v>5470</v>
      </c>
      <c r="H56" s="46">
        <v>0</v>
      </c>
      <c r="I56" s="46">
        <v>4323</v>
      </c>
      <c r="J56" s="46">
        <v>0</v>
      </c>
      <c r="K56" s="46">
        <v>8813</v>
      </c>
      <c r="L56" s="46">
        <v>0</v>
      </c>
      <c r="M56" s="46">
        <v>0</v>
      </c>
      <c r="N56" s="46">
        <f t="shared" si="13"/>
        <v>349681</v>
      </c>
      <c r="O56" s="47">
        <f t="shared" si="10"/>
        <v>20.066624583955011</v>
      </c>
      <c r="P56" s="9"/>
    </row>
    <row r="57" spans="1:119" ht="15.75">
      <c r="A57" s="29" t="s">
        <v>41</v>
      </c>
      <c r="B57" s="30"/>
      <c r="C57" s="31"/>
      <c r="D57" s="32">
        <f t="shared" ref="D57:M57" si="14">SUM(D58:D59)</f>
        <v>646904</v>
      </c>
      <c r="E57" s="32">
        <f t="shared" si="14"/>
        <v>5398</v>
      </c>
      <c r="F57" s="32">
        <f t="shared" si="14"/>
        <v>0</v>
      </c>
      <c r="G57" s="32">
        <f t="shared" si="14"/>
        <v>132636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476215</v>
      </c>
      <c r="L57" s="32">
        <f t="shared" si="14"/>
        <v>0</v>
      </c>
      <c r="M57" s="32">
        <f t="shared" si="14"/>
        <v>0</v>
      </c>
      <c r="N57" s="32">
        <f>SUM(D57:M57)</f>
        <v>1261153</v>
      </c>
      <c r="O57" s="45">
        <f t="shared" si="10"/>
        <v>72.371915528520603</v>
      </c>
      <c r="P57" s="9"/>
    </row>
    <row r="58" spans="1:119">
      <c r="A58" s="12"/>
      <c r="B58" s="25">
        <v>381</v>
      </c>
      <c r="C58" s="20" t="s">
        <v>63</v>
      </c>
      <c r="D58" s="46">
        <v>646904</v>
      </c>
      <c r="E58" s="46">
        <v>5398</v>
      </c>
      <c r="F58" s="46">
        <v>0</v>
      </c>
      <c r="G58" s="46">
        <v>132636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784938</v>
      </c>
      <c r="O58" s="47">
        <f t="shared" si="10"/>
        <v>45.044072076207968</v>
      </c>
      <c r="P58" s="9"/>
    </row>
    <row r="59" spans="1:119" ht="15.75" thickBot="1">
      <c r="A59" s="12"/>
      <c r="B59" s="25">
        <v>389.1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476215</v>
      </c>
      <c r="L59" s="46">
        <v>0</v>
      </c>
      <c r="M59" s="46">
        <v>0</v>
      </c>
      <c r="N59" s="46">
        <f>SUM(D59:M59)</f>
        <v>476215</v>
      </c>
      <c r="O59" s="47">
        <f t="shared" si="10"/>
        <v>27.327843452312635</v>
      </c>
      <c r="P59" s="9"/>
    </row>
    <row r="60" spans="1:119" ht="16.5" thickBot="1">
      <c r="A60" s="14" t="s">
        <v>50</v>
      </c>
      <c r="B60" s="23"/>
      <c r="C60" s="22"/>
      <c r="D60" s="15">
        <f t="shared" ref="D60:M60" si="15">SUM(D5,D13,D19,D35,D44,D47,D57)</f>
        <v>9471026</v>
      </c>
      <c r="E60" s="15">
        <f t="shared" si="15"/>
        <v>28855</v>
      </c>
      <c r="F60" s="15">
        <f t="shared" si="15"/>
        <v>0</v>
      </c>
      <c r="G60" s="15">
        <f t="shared" si="15"/>
        <v>908052</v>
      </c>
      <c r="H60" s="15">
        <f t="shared" si="15"/>
        <v>0</v>
      </c>
      <c r="I60" s="15">
        <f t="shared" si="15"/>
        <v>4291237</v>
      </c>
      <c r="J60" s="15">
        <f t="shared" si="15"/>
        <v>0</v>
      </c>
      <c r="K60" s="15">
        <f t="shared" si="15"/>
        <v>572899</v>
      </c>
      <c r="L60" s="15">
        <f t="shared" si="15"/>
        <v>0</v>
      </c>
      <c r="M60" s="15">
        <f t="shared" si="15"/>
        <v>0</v>
      </c>
      <c r="N60" s="15">
        <f>SUM(D60:M60)</f>
        <v>15272069</v>
      </c>
      <c r="O60" s="38">
        <f t="shared" si="10"/>
        <v>876.39555836106967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87</v>
      </c>
      <c r="M62" s="118"/>
      <c r="N62" s="118"/>
      <c r="O62" s="43">
        <v>17426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4197421</v>
      </c>
      <c r="E5" s="27">
        <f t="shared" si="0"/>
        <v>17076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4214497</v>
      </c>
      <c r="O5" s="33">
        <f t="shared" ref="O5:O36" si="1">(N5/O$66)</f>
        <v>241.28339153832943</v>
      </c>
      <c r="P5" s="6"/>
    </row>
    <row r="6" spans="1:133">
      <c r="A6" s="12"/>
      <c r="B6" s="25">
        <v>311</v>
      </c>
      <c r="C6" s="20" t="s">
        <v>2</v>
      </c>
      <c r="D6" s="46">
        <v>2146641</v>
      </c>
      <c r="E6" s="46">
        <v>17076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2163717</v>
      </c>
      <c r="O6" s="47">
        <f t="shared" si="1"/>
        <v>123.87456346252934</v>
      </c>
      <c r="P6" s="9"/>
    </row>
    <row r="7" spans="1:133">
      <c r="A7" s="12"/>
      <c r="B7" s="25">
        <v>312.41000000000003</v>
      </c>
      <c r="C7" s="20" t="s">
        <v>10</v>
      </c>
      <c r="D7" s="46">
        <v>394189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394189</v>
      </c>
      <c r="O7" s="47">
        <f t="shared" si="1"/>
        <v>22.567641838896204</v>
      </c>
      <c r="P7" s="9"/>
    </row>
    <row r="8" spans="1:133">
      <c r="A8" s="12"/>
      <c r="B8" s="25">
        <v>314.10000000000002</v>
      </c>
      <c r="C8" s="20" t="s">
        <v>11</v>
      </c>
      <c r="D8" s="46">
        <v>778405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778405</v>
      </c>
      <c r="O8" s="47">
        <f t="shared" si="1"/>
        <v>44.564321291578402</v>
      </c>
      <c r="P8" s="9"/>
    </row>
    <row r="9" spans="1:133">
      <c r="A9" s="12"/>
      <c r="B9" s="25">
        <v>314.3</v>
      </c>
      <c r="C9" s="20" t="s">
        <v>12</v>
      </c>
      <c r="D9" s="46">
        <v>278763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278763</v>
      </c>
      <c r="O9" s="47">
        <f t="shared" si="1"/>
        <v>15.959409171580695</v>
      </c>
      <c r="P9" s="9"/>
    </row>
    <row r="10" spans="1:133">
      <c r="A10" s="12"/>
      <c r="B10" s="25">
        <v>314.8</v>
      </c>
      <c r="C10" s="20" t="s">
        <v>13</v>
      </c>
      <c r="D10" s="46">
        <v>9416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9416</v>
      </c>
      <c r="O10" s="47">
        <f t="shared" si="1"/>
        <v>0.53907368179996562</v>
      </c>
      <c r="P10" s="9"/>
    </row>
    <row r="11" spans="1:133">
      <c r="A11" s="12"/>
      <c r="B11" s="25">
        <v>315</v>
      </c>
      <c r="C11" s="20" t="s">
        <v>14</v>
      </c>
      <c r="D11" s="46">
        <v>456978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456978</v>
      </c>
      <c r="O11" s="47">
        <f t="shared" si="1"/>
        <v>26.162363313677218</v>
      </c>
      <c r="P11" s="9"/>
    </row>
    <row r="12" spans="1:133">
      <c r="A12" s="12"/>
      <c r="B12" s="25">
        <v>316</v>
      </c>
      <c r="C12" s="20" t="s">
        <v>15</v>
      </c>
      <c r="D12" s="46">
        <v>133029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133029</v>
      </c>
      <c r="O12" s="47">
        <f t="shared" si="1"/>
        <v>7.6160187782675903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1491865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516813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2008678</v>
      </c>
      <c r="O13" s="45">
        <f t="shared" si="1"/>
        <v>114.99845422797274</v>
      </c>
      <c r="P13" s="10"/>
    </row>
    <row r="14" spans="1:133">
      <c r="A14" s="12"/>
      <c r="B14" s="25">
        <v>322</v>
      </c>
      <c r="C14" s="20" t="s">
        <v>0</v>
      </c>
      <c r="D14" s="46">
        <v>126128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126128</v>
      </c>
      <c r="O14" s="47">
        <f t="shared" si="1"/>
        <v>7.2209308982653004</v>
      </c>
      <c r="P14" s="9"/>
    </row>
    <row r="15" spans="1:133">
      <c r="A15" s="12"/>
      <c r="B15" s="25">
        <v>323.10000000000002</v>
      </c>
      <c r="C15" s="20" t="s">
        <v>17</v>
      </c>
      <c r="D15" s="46">
        <v>764708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764708</v>
      </c>
      <c r="O15" s="47">
        <f t="shared" si="1"/>
        <v>43.780156867235355</v>
      </c>
      <c r="P15" s="9"/>
    </row>
    <row r="16" spans="1:133">
      <c r="A16" s="12"/>
      <c r="B16" s="25">
        <v>323.3</v>
      </c>
      <c r="C16" s="20" t="s">
        <v>75</v>
      </c>
      <c r="D16" s="46">
        <v>598829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598829</v>
      </c>
      <c r="O16" s="47">
        <f t="shared" si="1"/>
        <v>34.283448789145247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516813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516813</v>
      </c>
      <c r="O17" s="47">
        <f t="shared" si="1"/>
        <v>29.587965878513767</v>
      </c>
      <c r="P17" s="9"/>
    </row>
    <row r="18" spans="1:16">
      <c r="A18" s="12"/>
      <c r="B18" s="25">
        <v>329</v>
      </c>
      <c r="C18" s="20" t="s">
        <v>19</v>
      </c>
      <c r="D18" s="46">
        <v>2200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2200</v>
      </c>
      <c r="O18" s="47">
        <f t="shared" si="1"/>
        <v>0.12595179481307608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SUM(D20:D35)</f>
        <v>2357048</v>
      </c>
      <c r="E19" s="32">
        <f t="shared" si="5"/>
        <v>0</v>
      </c>
      <c r="F19" s="32">
        <f t="shared" si="5"/>
        <v>0</v>
      </c>
      <c r="G19" s="32">
        <f t="shared" si="5"/>
        <v>583285</v>
      </c>
      <c r="H19" s="32">
        <f t="shared" si="5"/>
        <v>0</v>
      </c>
      <c r="I19" s="32">
        <f t="shared" si="5"/>
        <v>46551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2986884</v>
      </c>
      <c r="O19" s="45">
        <f t="shared" si="1"/>
        <v>171.00154577202724</v>
      </c>
      <c r="P19" s="10"/>
    </row>
    <row r="20" spans="1:16">
      <c r="A20" s="12"/>
      <c r="B20" s="25">
        <v>331.34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5484</v>
      </c>
      <c r="O20" s="47">
        <f t="shared" si="1"/>
        <v>0.31396347397950419</v>
      </c>
      <c r="P20" s="9"/>
    </row>
    <row r="21" spans="1:16">
      <c r="A21" s="12"/>
      <c r="B21" s="25">
        <v>331.49</v>
      </c>
      <c r="C21" s="20" t="s">
        <v>78</v>
      </c>
      <c r="D21" s="46">
        <v>27618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27618</v>
      </c>
      <c r="O21" s="47">
        <f t="shared" si="1"/>
        <v>1.5811530314306979</v>
      </c>
      <c r="P21" s="9"/>
    </row>
    <row r="22" spans="1:16">
      <c r="A22" s="12"/>
      <c r="B22" s="25">
        <v>331.5</v>
      </c>
      <c r="C22" s="20" t="s">
        <v>21</v>
      </c>
      <c r="D22" s="46">
        <v>0</v>
      </c>
      <c r="E22" s="46">
        <v>0</v>
      </c>
      <c r="F22" s="46">
        <v>0</v>
      </c>
      <c r="G22" s="46">
        <v>125000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125000</v>
      </c>
      <c r="O22" s="47">
        <f t="shared" si="1"/>
        <v>7.156351978015687</v>
      </c>
      <c r="P22" s="9"/>
    </row>
    <row r="23" spans="1:16">
      <c r="A23" s="12"/>
      <c r="B23" s="25">
        <v>331.62</v>
      </c>
      <c r="C23" s="20" t="s">
        <v>22</v>
      </c>
      <c r="D23" s="46">
        <v>4614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4614</v>
      </c>
      <c r="O23" s="47">
        <f t="shared" si="1"/>
        <v>0.26415526421251501</v>
      </c>
      <c r="P23" s="9"/>
    </row>
    <row r="24" spans="1:16">
      <c r="A24" s="12"/>
      <c r="B24" s="25">
        <v>334.39</v>
      </c>
      <c r="C24" s="20" t="s">
        <v>23</v>
      </c>
      <c r="D24" s="46">
        <v>274360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274360</v>
      </c>
      <c r="O24" s="47">
        <f t="shared" si="1"/>
        <v>15.707333829507071</v>
      </c>
      <c r="P24" s="9"/>
    </row>
    <row r="25" spans="1:16">
      <c r="A25" s="12"/>
      <c r="B25" s="25">
        <v>334.7</v>
      </c>
      <c r="C25" s="20" t="s">
        <v>24</v>
      </c>
      <c r="D25" s="46">
        <v>0</v>
      </c>
      <c r="E25" s="46">
        <v>0</v>
      </c>
      <c r="F25" s="46">
        <v>0</v>
      </c>
      <c r="G25" s="46">
        <v>389385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389385</v>
      </c>
      <c r="O25" s="47">
        <f t="shared" si="1"/>
        <v>22.292608919677104</v>
      </c>
      <c r="P25" s="9"/>
    </row>
    <row r="26" spans="1:16">
      <c r="A26" s="12"/>
      <c r="B26" s="25">
        <v>335.12</v>
      </c>
      <c r="C26" s="20" t="s">
        <v>25</v>
      </c>
      <c r="D26" s="46">
        <v>794841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794841</v>
      </c>
      <c r="O26" s="47">
        <f t="shared" si="1"/>
        <v>45.505295700463734</v>
      </c>
      <c r="P26" s="9"/>
    </row>
    <row r="27" spans="1:16">
      <c r="A27" s="12"/>
      <c r="B27" s="25">
        <v>335.14</v>
      </c>
      <c r="C27" s="20" t="s">
        <v>26</v>
      </c>
      <c r="D27" s="46">
        <v>12707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12707</v>
      </c>
      <c r="O27" s="47">
        <f t="shared" si="1"/>
        <v>0.72748611667716268</v>
      </c>
      <c r="P27" s="9"/>
    </row>
    <row r="28" spans="1:16">
      <c r="A28" s="12"/>
      <c r="B28" s="25">
        <v>335.15</v>
      </c>
      <c r="C28" s="20" t="s">
        <v>27</v>
      </c>
      <c r="D28" s="46">
        <v>5637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5637</v>
      </c>
      <c r="O28" s="47">
        <f t="shared" si="1"/>
        <v>0.32272284880059543</v>
      </c>
      <c r="P28" s="9"/>
    </row>
    <row r="29" spans="1:16">
      <c r="A29" s="12"/>
      <c r="B29" s="25">
        <v>335.18</v>
      </c>
      <c r="C29" s="20" t="s">
        <v>28</v>
      </c>
      <c r="D29" s="46">
        <v>1052039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1052039</v>
      </c>
      <c r="O29" s="47">
        <f t="shared" si="1"/>
        <v>60.230091028797162</v>
      </c>
      <c r="P29" s="9"/>
    </row>
    <row r="30" spans="1:16">
      <c r="A30" s="12"/>
      <c r="B30" s="25">
        <v>335.49</v>
      </c>
      <c r="C30" s="20" t="s">
        <v>29</v>
      </c>
      <c r="D30" s="46">
        <v>5933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5933</v>
      </c>
      <c r="O30" s="47">
        <f t="shared" si="1"/>
        <v>0.33966909028453657</v>
      </c>
      <c r="P30" s="9"/>
    </row>
    <row r="31" spans="1:16">
      <c r="A31" s="12"/>
      <c r="B31" s="25">
        <v>337.2</v>
      </c>
      <c r="C31" s="20" t="s">
        <v>30</v>
      </c>
      <c r="D31" s="46">
        <v>130010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130010</v>
      </c>
      <c r="O31" s="47">
        <f t="shared" si="1"/>
        <v>7.4431785652945557</v>
      </c>
      <c r="P31" s="9"/>
    </row>
    <row r="32" spans="1:16">
      <c r="A32" s="12"/>
      <c r="B32" s="25">
        <v>337.3</v>
      </c>
      <c r="C32" s="20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41067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41067</v>
      </c>
      <c r="O32" s="47">
        <f t="shared" si="1"/>
        <v>2.3511192534493617</v>
      </c>
      <c r="P32" s="9"/>
    </row>
    <row r="33" spans="1:16">
      <c r="A33" s="12"/>
      <c r="B33" s="25">
        <v>337.5</v>
      </c>
      <c r="C33" s="20" t="s">
        <v>80</v>
      </c>
      <c r="D33" s="46">
        <v>0</v>
      </c>
      <c r="E33" s="46">
        <v>0</v>
      </c>
      <c r="F33" s="46">
        <v>0</v>
      </c>
      <c r="G33" s="46">
        <v>68900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68900</v>
      </c>
      <c r="O33" s="47">
        <f t="shared" si="1"/>
        <v>3.9445812102822466</v>
      </c>
      <c r="P33" s="9"/>
    </row>
    <row r="34" spans="1:16">
      <c r="A34" s="12"/>
      <c r="B34" s="25">
        <v>337.7</v>
      </c>
      <c r="C34" s="20" t="s">
        <v>33</v>
      </c>
      <c r="D34" s="46">
        <v>8917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8917</v>
      </c>
      <c r="O34" s="47">
        <f t="shared" si="1"/>
        <v>0.51050552470372701</v>
      </c>
      <c r="P34" s="9"/>
    </row>
    <row r="35" spans="1:16">
      <c r="A35" s="12"/>
      <c r="B35" s="25">
        <v>338</v>
      </c>
      <c r="C35" s="20" t="s">
        <v>34</v>
      </c>
      <c r="D35" s="46">
        <v>40372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40372</v>
      </c>
      <c r="O35" s="47">
        <f t="shared" si="1"/>
        <v>2.3113299364515942</v>
      </c>
      <c r="P35" s="9"/>
    </row>
    <row r="36" spans="1:16" ht="15.75">
      <c r="A36" s="29" t="s">
        <v>39</v>
      </c>
      <c r="B36" s="30"/>
      <c r="C36" s="31"/>
      <c r="D36" s="32">
        <f t="shared" ref="D36:M36" si="8">SUM(D37:D45)</f>
        <v>254089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2461602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2715691</v>
      </c>
      <c r="O36" s="45">
        <f t="shared" si="1"/>
        <v>155.47552527623517</v>
      </c>
      <c r="P36" s="10"/>
    </row>
    <row r="37" spans="1:16">
      <c r="A37" s="12"/>
      <c r="B37" s="25">
        <v>341.2</v>
      </c>
      <c r="C37" s="20" t="s">
        <v>42</v>
      </c>
      <c r="D37" s="46">
        <v>21932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9">SUM(D37:M37)</f>
        <v>21932</v>
      </c>
      <c r="O37" s="47">
        <f t="shared" ref="O37:O64" si="10">(N37/O$66)</f>
        <v>1.2556248926547204</v>
      </c>
      <c r="P37" s="9"/>
    </row>
    <row r="38" spans="1:16">
      <c r="A38" s="12"/>
      <c r="B38" s="25">
        <v>341.9</v>
      </c>
      <c r="C38" s="20" t="s">
        <v>43</v>
      </c>
      <c r="D38" s="46">
        <v>9939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9939</v>
      </c>
      <c r="O38" s="47">
        <f t="shared" si="10"/>
        <v>0.56901585847598324</v>
      </c>
      <c r="P38" s="9"/>
    </row>
    <row r="39" spans="1:16">
      <c r="A39" s="12"/>
      <c r="B39" s="25">
        <v>342.5</v>
      </c>
      <c r="C39" s="20" t="s">
        <v>44</v>
      </c>
      <c r="D39" s="46">
        <v>73424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73424</v>
      </c>
      <c r="O39" s="47">
        <f t="shared" si="10"/>
        <v>4.2035839010705907</v>
      </c>
      <c r="P39" s="9"/>
    </row>
    <row r="40" spans="1:16">
      <c r="A40" s="12"/>
      <c r="B40" s="25">
        <v>343.4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2459018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2459018</v>
      </c>
      <c r="O40" s="47">
        <f t="shared" si="10"/>
        <v>140.78078662620942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2584</v>
      </c>
      <c r="O41" s="47">
        <f t="shared" si="10"/>
        <v>0.14793610808954027</v>
      </c>
      <c r="P41" s="9"/>
    </row>
    <row r="42" spans="1:16">
      <c r="A42" s="12"/>
      <c r="B42" s="25">
        <v>343.9</v>
      </c>
      <c r="C42" s="20" t="s">
        <v>47</v>
      </c>
      <c r="D42" s="46">
        <v>143319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143319</v>
      </c>
      <c r="O42" s="47">
        <f t="shared" si="10"/>
        <v>8.2051296730978418</v>
      </c>
      <c r="P42" s="9"/>
    </row>
    <row r="43" spans="1:16">
      <c r="A43" s="12"/>
      <c r="B43" s="25">
        <v>344.3</v>
      </c>
      <c r="C43" s="20" t="s">
        <v>81</v>
      </c>
      <c r="D43" s="46">
        <v>1102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1102</v>
      </c>
      <c r="O43" s="47">
        <f t="shared" si="10"/>
        <v>6.3090399038186293E-2</v>
      </c>
      <c r="P43" s="9"/>
    </row>
    <row r="44" spans="1:16">
      <c r="A44" s="12"/>
      <c r="B44" s="25">
        <v>344.5</v>
      </c>
      <c r="C44" s="20" t="s">
        <v>48</v>
      </c>
      <c r="D44" s="46">
        <v>2965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2965</v>
      </c>
      <c r="O44" s="47">
        <f t="shared" si="10"/>
        <v>0.1697486689185321</v>
      </c>
      <c r="P44" s="9"/>
    </row>
    <row r="45" spans="1:16">
      <c r="A45" s="12"/>
      <c r="B45" s="25">
        <v>347.2</v>
      </c>
      <c r="C45" s="20" t="s">
        <v>49</v>
      </c>
      <c r="D45" s="46">
        <v>1408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1408</v>
      </c>
      <c r="O45" s="47">
        <f t="shared" si="10"/>
        <v>8.0609148680368697E-2</v>
      </c>
      <c r="P45" s="9"/>
    </row>
    <row r="46" spans="1:16" ht="15.75">
      <c r="A46" s="29" t="s">
        <v>40</v>
      </c>
      <c r="B46" s="30"/>
      <c r="C46" s="31"/>
      <c r="D46" s="32">
        <f t="shared" ref="D46:M46" si="11">SUM(D47:D48)</f>
        <v>69681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69681</v>
      </c>
      <c r="O46" s="45">
        <f t="shared" si="10"/>
        <v>3.9892940974408884</v>
      </c>
      <c r="P46" s="10"/>
    </row>
    <row r="47" spans="1:16">
      <c r="A47" s="13"/>
      <c r="B47" s="39">
        <v>351.2</v>
      </c>
      <c r="C47" s="21" t="s">
        <v>52</v>
      </c>
      <c r="D47" s="46">
        <v>31438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31438</v>
      </c>
      <c r="O47" s="47">
        <f t="shared" si="10"/>
        <v>1.7998511478788572</v>
      </c>
      <c r="P47" s="9"/>
    </row>
    <row r="48" spans="1:16">
      <c r="A48" s="13"/>
      <c r="B48" s="39">
        <v>354</v>
      </c>
      <c r="C48" s="21" t="s">
        <v>53</v>
      </c>
      <c r="D48" s="46">
        <v>38243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38243</v>
      </c>
      <c r="O48" s="47">
        <f t="shared" si="10"/>
        <v>2.1894429495620313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SUM(D50:D58)</f>
        <v>492680</v>
      </c>
      <c r="E49" s="32">
        <f t="shared" si="12"/>
        <v>24591</v>
      </c>
      <c r="F49" s="32">
        <f t="shared" si="12"/>
        <v>0</v>
      </c>
      <c r="G49" s="32">
        <f t="shared" si="12"/>
        <v>75010</v>
      </c>
      <c r="H49" s="32">
        <f t="shared" si="12"/>
        <v>0</v>
      </c>
      <c r="I49" s="32">
        <f t="shared" si="12"/>
        <v>121007</v>
      </c>
      <c r="J49" s="32">
        <f t="shared" si="12"/>
        <v>0</v>
      </c>
      <c r="K49" s="32">
        <f t="shared" si="12"/>
        <v>1365237</v>
      </c>
      <c r="L49" s="32">
        <f t="shared" si="12"/>
        <v>0</v>
      </c>
      <c r="M49" s="32">
        <f t="shared" si="12"/>
        <v>0</v>
      </c>
      <c r="N49" s="32">
        <f>SUM(D49:M49)</f>
        <v>2078525</v>
      </c>
      <c r="O49" s="45">
        <f t="shared" si="10"/>
        <v>118.99725196084044</v>
      </c>
      <c r="P49" s="10"/>
    </row>
    <row r="50" spans="1:119">
      <c r="A50" s="12"/>
      <c r="B50" s="25">
        <v>361.1</v>
      </c>
      <c r="C50" s="20" t="s">
        <v>54</v>
      </c>
      <c r="D50" s="46">
        <v>2771</v>
      </c>
      <c r="E50" s="46">
        <v>24591</v>
      </c>
      <c r="F50" s="46">
        <v>0</v>
      </c>
      <c r="G50" s="46">
        <v>0</v>
      </c>
      <c r="H50" s="46">
        <v>0</v>
      </c>
      <c r="I50" s="46">
        <v>7090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34452</v>
      </c>
      <c r="O50" s="47">
        <f t="shared" si="10"/>
        <v>1.9724051067727715</v>
      </c>
      <c r="P50" s="9"/>
    </row>
    <row r="51" spans="1:119">
      <c r="A51" s="12"/>
      <c r="B51" s="25">
        <v>361.3</v>
      </c>
      <c r="C51" s="20" t="s">
        <v>55</v>
      </c>
      <c r="D51" s="46">
        <v>0</v>
      </c>
      <c r="E51" s="46">
        <v>0</v>
      </c>
      <c r="F51" s="46">
        <v>0</v>
      </c>
      <c r="G51" s="46">
        <v>12550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3">SUM(D51:M51)</f>
        <v>12550</v>
      </c>
      <c r="O51" s="47">
        <f t="shared" si="10"/>
        <v>0.71849773859277499</v>
      </c>
      <c r="P51" s="9"/>
    </row>
    <row r="52" spans="1:119">
      <c r="A52" s="12"/>
      <c r="B52" s="25">
        <v>361.4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1012538</v>
      </c>
      <c r="L52" s="46">
        <v>0</v>
      </c>
      <c r="M52" s="46">
        <v>0</v>
      </c>
      <c r="N52" s="46">
        <f t="shared" si="13"/>
        <v>1012538</v>
      </c>
      <c r="O52" s="47">
        <f t="shared" si="10"/>
        <v>57.968626552928377</v>
      </c>
      <c r="P52" s="9"/>
    </row>
    <row r="53" spans="1:119">
      <c r="A53" s="12"/>
      <c r="B53" s="25">
        <v>362</v>
      </c>
      <c r="C53" s="20" t="s">
        <v>57</v>
      </c>
      <c r="D53" s="46">
        <v>69227</v>
      </c>
      <c r="E53" s="46">
        <v>0</v>
      </c>
      <c r="F53" s="46">
        <v>0</v>
      </c>
      <c r="G53" s="46">
        <v>0</v>
      </c>
      <c r="H53" s="46">
        <v>0</v>
      </c>
      <c r="I53" s="46">
        <v>25000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94227</v>
      </c>
      <c r="O53" s="47">
        <f t="shared" si="10"/>
        <v>5.3945726226598731</v>
      </c>
      <c r="P53" s="9"/>
    </row>
    <row r="54" spans="1:119">
      <c r="A54" s="12"/>
      <c r="B54" s="25">
        <v>364</v>
      </c>
      <c r="C54" s="20" t="s">
        <v>58</v>
      </c>
      <c r="D54" s="46">
        <v>85103</v>
      </c>
      <c r="E54" s="46">
        <v>0</v>
      </c>
      <c r="F54" s="46">
        <v>0</v>
      </c>
      <c r="G54" s="46">
        <v>0</v>
      </c>
      <c r="H54" s="46">
        <v>0</v>
      </c>
      <c r="I54" s="46">
        <v>78899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164002</v>
      </c>
      <c r="O54" s="47">
        <f t="shared" si="10"/>
        <v>9.3892482967882298</v>
      </c>
      <c r="P54" s="9"/>
    </row>
    <row r="55" spans="1:119">
      <c r="A55" s="12"/>
      <c r="B55" s="25">
        <v>366</v>
      </c>
      <c r="C55" s="20" t="s">
        <v>59</v>
      </c>
      <c r="D55" s="46">
        <v>20291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20291</v>
      </c>
      <c r="O55" s="47">
        <f t="shared" si="10"/>
        <v>1.1616763038873303</v>
      </c>
      <c r="P55" s="9"/>
    </row>
    <row r="56" spans="1:119">
      <c r="A56" s="12"/>
      <c r="B56" s="25">
        <v>368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351177</v>
      </c>
      <c r="L56" s="46">
        <v>0</v>
      </c>
      <c r="M56" s="46">
        <v>0</v>
      </c>
      <c r="N56" s="46">
        <f t="shared" si="13"/>
        <v>351177</v>
      </c>
      <c r="O56" s="47">
        <f t="shared" si="10"/>
        <v>20.105169748668917</v>
      </c>
      <c r="P56" s="9"/>
    </row>
    <row r="57" spans="1:119">
      <c r="A57" s="12"/>
      <c r="B57" s="25">
        <v>369.3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6202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6202</v>
      </c>
      <c r="O57" s="47">
        <f t="shared" si="10"/>
        <v>0.35506955974122634</v>
      </c>
      <c r="P57" s="9"/>
    </row>
    <row r="58" spans="1:119">
      <c r="A58" s="12"/>
      <c r="B58" s="25">
        <v>369.9</v>
      </c>
      <c r="C58" s="20" t="s">
        <v>62</v>
      </c>
      <c r="D58" s="46">
        <v>315288</v>
      </c>
      <c r="E58" s="46">
        <v>0</v>
      </c>
      <c r="F58" s="46">
        <v>0</v>
      </c>
      <c r="G58" s="46">
        <v>62460</v>
      </c>
      <c r="H58" s="46">
        <v>0</v>
      </c>
      <c r="I58" s="46">
        <v>3816</v>
      </c>
      <c r="J58" s="46">
        <v>0</v>
      </c>
      <c r="K58" s="46">
        <v>1522</v>
      </c>
      <c r="L58" s="46">
        <v>0</v>
      </c>
      <c r="M58" s="46">
        <v>0</v>
      </c>
      <c r="N58" s="46">
        <f t="shared" si="13"/>
        <v>383086</v>
      </c>
      <c r="O58" s="47">
        <f t="shared" si="10"/>
        <v>21.931986030800939</v>
      </c>
      <c r="P58" s="9"/>
    </row>
    <row r="59" spans="1:119" ht="15.75">
      <c r="A59" s="29" t="s">
        <v>41</v>
      </c>
      <c r="B59" s="30"/>
      <c r="C59" s="31"/>
      <c r="D59" s="32">
        <f t="shared" ref="D59:M59" si="14">SUM(D60:D63)</f>
        <v>342148</v>
      </c>
      <c r="E59" s="32">
        <f t="shared" si="14"/>
        <v>42366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1618923</v>
      </c>
      <c r="J59" s="32">
        <f t="shared" si="14"/>
        <v>165140</v>
      </c>
      <c r="K59" s="32">
        <f t="shared" si="14"/>
        <v>426680</v>
      </c>
      <c r="L59" s="32">
        <f t="shared" si="14"/>
        <v>0</v>
      </c>
      <c r="M59" s="32">
        <f t="shared" si="14"/>
        <v>0</v>
      </c>
      <c r="N59" s="32">
        <f t="shared" ref="N59:N64" si="15">SUM(D59:M59)</f>
        <v>2595257</v>
      </c>
      <c r="O59" s="45">
        <f t="shared" si="10"/>
        <v>148.58058052327246</v>
      </c>
      <c r="P59" s="9"/>
    </row>
    <row r="60" spans="1:119">
      <c r="A60" s="12"/>
      <c r="B60" s="25">
        <v>381</v>
      </c>
      <c r="C60" s="20" t="s">
        <v>63</v>
      </c>
      <c r="D60" s="46">
        <v>342148</v>
      </c>
      <c r="E60" s="46">
        <v>42366</v>
      </c>
      <c r="F60" s="46">
        <v>0</v>
      </c>
      <c r="G60" s="46">
        <v>0</v>
      </c>
      <c r="H60" s="46">
        <v>0</v>
      </c>
      <c r="I60" s="46">
        <v>6300</v>
      </c>
      <c r="J60" s="46">
        <v>165140</v>
      </c>
      <c r="K60" s="46">
        <v>0</v>
      </c>
      <c r="L60" s="46">
        <v>0</v>
      </c>
      <c r="M60" s="46">
        <v>0</v>
      </c>
      <c r="N60" s="46">
        <f t="shared" si="15"/>
        <v>555954</v>
      </c>
      <c r="O60" s="47">
        <f t="shared" si="10"/>
        <v>31.828820060685864</v>
      </c>
      <c r="P60" s="9"/>
    </row>
    <row r="61" spans="1:119">
      <c r="A61" s="12"/>
      <c r="B61" s="25">
        <v>389.1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426680</v>
      </c>
      <c r="L61" s="46">
        <v>0</v>
      </c>
      <c r="M61" s="46">
        <v>0</v>
      </c>
      <c r="N61" s="46">
        <f t="shared" si="15"/>
        <v>426680</v>
      </c>
      <c r="O61" s="47">
        <f t="shared" si="10"/>
        <v>24.427778095837866</v>
      </c>
      <c r="P61" s="9"/>
    </row>
    <row r="62" spans="1:119">
      <c r="A62" s="12"/>
      <c r="B62" s="25">
        <v>389.3</v>
      </c>
      <c r="C62" s="20" t="s">
        <v>82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281000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281000</v>
      </c>
      <c r="O62" s="47">
        <f t="shared" si="10"/>
        <v>16.087479246579264</v>
      </c>
      <c r="P62" s="9"/>
    </row>
    <row r="63" spans="1:119" ht="15.75" thickBot="1">
      <c r="A63" s="12"/>
      <c r="B63" s="25">
        <v>389.4</v>
      </c>
      <c r="C63" s="20" t="s">
        <v>83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1331623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1331623</v>
      </c>
      <c r="O63" s="47">
        <f t="shared" si="10"/>
        <v>76.236503120169459</v>
      </c>
      <c r="P63" s="9"/>
    </row>
    <row r="64" spans="1:119" ht="16.5" thickBot="1">
      <c r="A64" s="14" t="s">
        <v>50</v>
      </c>
      <c r="B64" s="23"/>
      <c r="C64" s="22"/>
      <c r="D64" s="15">
        <f t="shared" ref="D64:M64" si="16">SUM(D5,D13,D19,D36,D46,D49,D59)</f>
        <v>9204932</v>
      </c>
      <c r="E64" s="15">
        <f t="shared" si="16"/>
        <v>84033</v>
      </c>
      <c r="F64" s="15">
        <f t="shared" si="16"/>
        <v>0</v>
      </c>
      <c r="G64" s="15">
        <f t="shared" si="16"/>
        <v>658295</v>
      </c>
      <c r="H64" s="15">
        <f t="shared" si="16"/>
        <v>0</v>
      </c>
      <c r="I64" s="15">
        <f t="shared" si="16"/>
        <v>4764896</v>
      </c>
      <c r="J64" s="15">
        <f t="shared" si="16"/>
        <v>165140</v>
      </c>
      <c r="K64" s="15">
        <f t="shared" si="16"/>
        <v>1791917</v>
      </c>
      <c r="L64" s="15">
        <f t="shared" si="16"/>
        <v>0</v>
      </c>
      <c r="M64" s="15">
        <f t="shared" si="16"/>
        <v>0</v>
      </c>
      <c r="N64" s="15">
        <f t="shared" si="15"/>
        <v>16669213</v>
      </c>
      <c r="O64" s="38">
        <f t="shared" si="10"/>
        <v>954.32604339611839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84</v>
      </c>
      <c r="M66" s="118"/>
      <c r="N66" s="118"/>
      <c r="O66" s="43">
        <v>17467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thickBot="1">
      <c r="A68" s="120" t="s">
        <v>85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4135844</v>
      </c>
      <c r="E5" s="27">
        <f t="shared" si="0"/>
        <v>25162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4161006</v>
      </c>
      <c r="O5" s="33">
        <f t="shared" ref="O5:O36" si="1">(N5/O$61)</f>
        <v>243.23411468989303</v>
      </c>
      <c r="P5" s="6"/>
    </row>
    <row r="6" spans="1:133">
      <c r="A6" s="12"/>
      <c r="B6" s="25">
        <v>311</v>
      </c>
      <c r="C6" s="20" t="s">
        <v>2</v>
      </c>
      <c r="D6" s="46">
        <v>2059062</v>
      </c>
      <c r="E6" s="46">
        <v>25162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2084224</v>
      </c>
      <c r="O6" s="47">
        <f t="shared" si="1"/>
        <v>121.83457064359619</v>
      </c>
      <c r="P6" s="9"/>
    </row>
    <row r="7" spans="1:133">
      <c r="A7" s="12"/>
      <c r="B7" s="25">
        <v>312.41000000000003</v>
      </c>
      <c r="C7" s="20" t="s">
        <v>10</v>
      </c>
      <c r="D7" s="46">
        <v>397719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397719</v>
      </c>
      <c r="O7" s="47">
        <f t="shared" si="1"/>
        <v>23.24890395744432</v>
      </c>
      <c r="P7" s="9"/>
    </row>
    <row r="8" spans="1:133">
      <c r="A8" s="12"/>
      <c r="B8" s="25">
        <v>314.10000000000002</v>
      </c>
      <c r="C8" s="20" t="s">
        <v>11</v>
      </c>
      <c r="D8" s="46">
        <v>728362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728362</v>
      </c>
      <c r="O8" s="47">
        <f t="shared" si="1"/>
        <v>42.576839890103464</v>
      </c>
      <c r="P8" s="9"/>
    </row>
    <row r="9" spans="1:133">
      <c r="A9" s="12"/>
      <c r="B9" s="25">
        <v>314.3</v>
      </c>
      <c r="C9" s="20" t="s">
        <v>12</v>
      </c>
      <c r="D9" s="46">
        <v>278383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278383</v>
      </c>
      <c r="O9" s="47">
        <f t="shared" si="1"/>
        <v>16.273046121470742</v>
      </c>
      <c r="P9" s="9"/>
    </row>
    <row r="10" spans="1:133">
      <c r="A10" s="12"/>
      <c r="B10" s="25">
        <v>314.8</v>
      </c>
      <c r="C10" s="20" t="s">
        <v>13</v>
      </c>
      <c r="D10" s="46">
        <v>13825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13825</v>
      </c>
      <c r="O10" s="47">
        <f t="shared" si="1"/>
        <v>0.80814871105395447</v>
      </c>
      <c r="P10" s="9"/>
    </row>
    <row r="11" spans="1:133">
      <c r="A11" s="12"/>
      <c r="B11" s="25">
        <v>315</v>
      </c>
      <c r="C11" s="20" t="s">
        <v>14</v>
      </c>
      <c r="D11" s="46">
        <v>519512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519512</v>
      </c>
      <c r="O11" s="47">
        <f t="shared" si="1"/>
        <v>30.368387209914069</v>
      </c>
      <c r="P11" s="9"/>
    </row>
    <row r="12" spans="1:133">
      <c r="A12" s="12"/>
      <c r="B12" s="25">
        <v>316</v>
      </c>
      <c r="C12" s="20" t="s">
        <v>15</v>
      </c>
      <c r="D12" s="46">
        <v>138981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138981</v>
      </c>
      <c r="O12" s="47">
        <f t="shared" si="1"/>
        <v>8.1242181563102829</v>
      </c>
      <c r="P12" s="9"/>
    </row>
    <row r="13" spans="1:133" ht="15.75">
      <c r="A13" s="29" t="s">
        <v>16</v>
      </c>
      <c r="B13" s="30"/>
      <c r="C13" s="31"/>
      <c r="D13" s="32">
        <f>SUM(D14:D17)</f>
        <v>882892</v>
      </c>
      <c r="E13" s="32">
        <f t="shared" ref="E13:M13" si="3">SUM(E14:E17)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239659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1122551</v>
      </c>
      <c r="O13" s="45">
        <f t="shared" si="1"/>
        <v>65.61939556906529</v>
      </c>
      <c r="P13" s="10"/>
    </row>
    <row r="14" spans="1:133">
      <c r="A14" s="12"/>
      <c r="B14" s="25">
        <v>322</v>
      </c>
      <c r="C14" s="20" t="s">
        <v>0</v>
      </c>
      <c r="D14" s="46">
        <v>46285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46285</v>
      </c>
      <c r="O14" s="47">
        <f t="shared" si="1"/>
        <v>2.7056175834453731</v>
      </c>
      <c r="P14" s="9"/>
    </row>
    <row r="15" spans="1:133">
      <c r="A15" s="12"/>
      <c r="B15" s="25">
        <v>323.10000000000002</v>
      </c>
      <c r="C15" s="20" t="s">
        <v>17</v>
      </c>
      <c r="D15" s="46">
        <v>835557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835557</v>
      </c>
      <c r="O15" s="47">
        <f t="shared" si="1"/>
        <v>48.842988250423801</v>
      </c>
      <c r="P15" s="9"/>
    </row>
    <row r="16" spans="1:133">
      <c r="A16" s="12"/>
      <c r="B16" s="25">
        <v>325.2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239659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239659</v>
      </c>
      <c r="O16" s="47">
        <f t="shared" si="1"/>
        <v>14.009411352078097</v>
      </c>
      <c r="P16" s="9"/>
    </row>
    <row r="17" spans="1:16">
      <c r="A17" s="12"/>
      <c r="B17" s="25">
        <v>329</v>
      </c>
      <c r="C17" s="20" t="s">
        <v>19</v>
      </c>
      <c r="D17" s="46">
        <v>1050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1050</v>
      </c>
      <c r="O17" s="47">
        <f t="shared" si="1"/>
        <v>6.1378383118021865E-2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SUM(D19:D32)</f>
        <v>2301248</v>
      </c>
      <c r="E18" s="32">
        <f t="shared" si="5"/>
        <v>0</v>
      </c>
      <c r="F18" s="32">
        <f t="shared" si="5"/>
        <v>0</v>
      </c>
      <c r="G18" s="32">
        <f t="shared" si="5"/>
        <v>844722</v>
      </c>
      <c r="H18" s="32">
        <f t="shared" si="5"/>
        <v>0</v>
      </c>
      <c r="I18" s="32">
        <f t="shared" si="5"/>
        <v>358290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3504260</v>
      </c>
      <c r="O18" s="45">
        <f t="shared" si="1"/>
        <v>204.84363126205648</v>
      </c>
      <c r="P18" s="10"/>
    </row>
    <row r="19" spans="1:16">
      <c r="A19" s="12"/>
      <c r="B19" s="25">
        <v>331.5</v>
      </c>
      <c r="C19" s="20" t="s">
        <v>21</v>
      </c>
      <c r="D19" s="46">
        <v>0</v>
      </c>
      <c r="E19" s="46">
        <v>0</v>
      </c>
      <c r="F19" s="46">
        <v>0</v>
      </c>
      <c r="G19" s="46">
        <v>245973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6">SUM(D19:M19)</f>
        <v>245973</v>
      </c>
      <c r="O19" s="47">
        <f t="shared" si="1"/>
        <v>14.378500029227801</v>
      </c>
      <c r="P19" s="9"/>
    </row>
    <row r="20" spans="1:16">
      <c r="A20" s="12"/>
      <c r="B20" s="25">
        <v>331.62</v>
      </c>
      <c r="C20" s="20" t="s">
        <v>22</v>
      </c>
      <c r="D20" s="46">
        <v>140196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140196</v>
      </c>
      <c r="O20" s="47">
        <f t="shared" si="1"/>
        <v>8.1952417139182785</v>
      </c>
      <c r="P20" s="9"/>
    </row>
    <row r="21" spans="1:16">
      <c r="A21" s="12"/>
      <c r="B21" s="25">
        <v>334.39</v>
      </c>
      <c r="C21" s="20" t="s">
        <v>23</v>
      </c>
      <c r="D21" s="46">
        <v>27618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27618</v>
      </c>
      <c r="O21" s="47">
        <f t="shared" si="1"/>
        <v>1.6144268428128836</v>
      </c>
      <c r="P21" s="9"/>
    </row>
    <row r="22" spans="1:16">
      <c r="A22" s="12"/>
      <c r="B22" s="25">
        <v>334.7</v>
      </c>
      <c r="C22" s="20" t="s">
        <v>24</v>
      </c>
      <c r="D22" s="46">
        <v>0</v>
      </c>
      <c r="E22" s="46">
        <v>0</v>
      </c>
      <c r="F22" s="46">
        <v>0</v>
      </c>
      <c r="G22" s="46">
        <v>525250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525250</v>
      </c>
      <c r="O22" s="47">
        <f t="shared" si="1"/>
        <v>30.703805459753319</v>
      </c>
      <c r="P22" s="9"/>
    </row>
    <row r="23" spans="1:16">
      <c r="A23" s="12"/>
      <c r="B23" s="25">
        <v>335.12</v>
      </c>
      <c r="C23" s="20" t="s">
        <v>25</v>
      </c>
      <c r="D23" s="46">
        <v>807665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807665</v>
      </c>
      <c r="O23" s="47">
        <f t="shared" si="1"/>
        <v>47.212544572397263</v>
      </c>
      <c r="P23" s="9"/>
    </row>
    <row r="24" spans="1:16">
      <c r="A24" s="12"/>
      <c r="B24" s="25">
        <v>335.14</v>
      </c>
      <c r="C24" s="20" t="s">
        <v>26</v>
      </c>
      <c r="D24" s="46">
        <v>13477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13477</v>
      </c>
      <c r="O24" s="47">
        <f t="shared" si="1"/>
        <v>0.78780616122055303</v>
      </c>
      <c r="P24" s="9"/>
    </row>
    <row r="25" spans="1:16">
      <c r="A25" s="12"/>
      <c r="B25" s="25">
        <v>335.15</v>
      </c>
      <c r="C25" s="20" t="s">
        <v>27</v>
      </c>
      <c r="D25" s="46">
        <v>5877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5877</v>
      </c>
      <c r="O25" s="47">
        <f t="shared" si="1"/>
        <v>0.34354357865201379</v>
      </c>
      <c r="P25" s="9"/>
    </row>
    <row r="26" spans="1:16">
      <c r="A26" s="12"/>
      <c r="B26" s="25">
        <v>335.18</v>
      </c>
      <c r="C26" s="20" t="s">
        <v>28</v>
      </c>
      <c r="D26" s="46">
        <v>1054774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1054774</v>
      </c>
      <c r="O26" s="47">
        <f t="shared" si="1"/>
        <v>61.657450166598466</v>
      </c>
      <c r="P26" s="9"/>
    </row>
    <row r="27" spans="1:16">
      <c r="A27" s="12"/>
      <c r="B27" s="25">
        <v>335.49</v>
      </c>
      <c r="C27" s="20" t="s">
        <v>29</v>
      </c>
      <c r="D27" s="46">
        <v>8470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8470</v>
      </c>
      <c r="O27" s="47">
        <f t="shared" si="1"/>
        <v>0.49511895715204302</v>
      </c>
      <c r="P27" s="9"/>
    </row>
    <row r="28" spans="1:16">
      <c r="A28" s="12"/>
      <c r="B28" s="25">
        <v>337.2</v>
      </c>
      <c r="C28" s="20" t="s">
        <v>30</v>
      </c>
      <c r="D28" s="46">
        <v>192143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192143</v>
      </c>
      <c r="O28" s="47">
        <f t="shared" si="1"/>
        <v>11.231834921377214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54594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54594</v>
      </c>
      <c r="O29" s="47">
        <f t="shared" si="1"/>
        <v>3.1913251885193197</v>
      </c>
      <c r="P29" s="9"/>
    </row>
    <row r="30" spans="1:16">
      <c r="A30" s="12"/>
      <c r="B30" s="25">
        <v>337.4</v>
      </c>
      <c r="C30" s="20" t="s">
        <v>32</v>
      </c>
      <c r="D30" s="46">
        <v>0</v>
      </c>
      <c r="E30" s="46">
        <v>0</v>
      </c>
      <c r="F30" s="46">
        <v>0</v>
      </c>
      <c r="G30" s="46">
        <v>73499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73499</v>
      </c>
      <c r="O30" s="47">
        <f t="shared" si="1"/>
        <v>4.2964283626585607</v>
      </c>
      <c r="P30" s="9"/>
    </row>
    <row r="31" spans="1:16">
      <c r="A31" s="12"/>
      <c r="B31" s="25">
        <v>337.7</v>
      </c>
      <c r="C31" s="20" t="s">
        <v>33</v>
      </c>
      <c r="D31" s="46">
        <v>12373</v>
      </c>
      <c r="E31" s="46">
        <v>0</v>
      </c>
      <c r="F31" s="46">
        <v>0</v>
      </c>
      <c r="G31" s="46">
        <v>0</v>
      </c>
      <c r="H31" s="46">
        <v>0</v>
      </c>
      <c r="I31" s="46">
        <v>303696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316069</v>
      </c>
      <c r="O31" s="47">
        <f t="shared" si="1"/>
        <v>18.476003974981001</v>
      </c>
      <c r="P31" s="9"/>
    </row>
    <row r="32" spans="1:16">
      <c r="A32" s="12"/>
      <c r="B32" s="25">
        <v>338</v>
      </c>
      <c r="C32" s="20" t="s">
        <v>34</v>
      </c>
      <c r="D32" s="46">
        <v>38655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38655</v>
      </c>
      <c r="O32" s="47">
        <f t="shared" si="1"/>
        <v>2.2596013327877476</v>
      </c>
      <c r="P32" s="9"/>
    </row>
    <row r="33" spans="1:16" ht="15.75">
      <c r="A33" s="29" t="s">
        <v>39</v>
      </c>
      <c r="B33" s="30"/>
      <c r="C33" s="31"/>
      <c r="D33" s="32">
        <f t="shared" ref="D33:M33" si="8">SUM(D34:D41)</f>
        <v>211435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11545925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11757360</v>
      </c>
      <c r="O33" s="45">
        <f t="shared" si="1"/>
        <v>687.28356813000528</v>
      </c>
      <c r="P33" s="10"/>
    </row>
    <row r="34" spans="1:16">
      <c r="A34" s="12"/>
      <c r="B34" s="25">
        <v>341.2</v>
      </c>
      <c r="C34" s="20" t="s">
        <v>42</v>
      </c>
      <c r="D34" s="46">
        <v>30911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30911</v>
      </c>
      <c r="O34" s="47">
        <f t="shared" si="1"/>
        <v>1.8069211433915942</v>
      </c>
      <c r="P34" s="9"/>
    </row>
    <row r="35" spans="1:16">
      <c r="A35" s="12"/>
      <c r="B35" s="25">
        <v>341.9</v>
      </c>
      <c r="C35" s="20" t="s">
        <v>43</v>
      </c>
      <c r="D35" s="46">
        <v>3802</v>
      </c>
      <c r="E35" s="46">
        <v>0</v>
      </c>
      <c r="F35" s="46">
        <v>0</v>
      </c>
      <c r="G35" s="46">
        <v>0</v>
      </c>
      <c r="H35" s="46">
        <v>0</v>
      </c>
      <c r="I35" s="46">
        <v>357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9">SUM(D35:M35)</f>
        <v>4159</v>
      </c>
      <c r="O35" s="47">
        <f t="shared" si="1"/>
        <v>0.24311685275033612</v>
      </c>
      <c r="P35" s="9"/>
    </row>
    <row r="36" spans="1:16">
      <c r="A36" s="12"/>
      <c r="B36" s="25">
        <v>342.5</v>
      </c>
      <c r="C36" s="20" t="s">
        <v>44</v>
      </c>
      <c r="D36" s="46">
        <v>29723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29723</v>
      </c>
      <c r="O36" s="47">
        <f t="shared" si="1"/>
        <v>1.737475887063775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2315512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2315512</v>
      </c>
      <c r="O37" s="47">
        <f t="shared" ref="O37:O59" si="10">(N37/O$61)</f>
        <v>135.35465014321622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9072936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9072936</v>
      </c>
      <c r="O38" s="47">
        <f t="shared" si="10"/>
        <v>530.36394458408836</v>
      </c>
      <c r="P38" s="9"/>
    </row>
    <row r="39" spans="1:16">
      <c r="A39" s="12"/>
      <c r="B39" s="25">
        <v>343.9</v>
      </c>
      <c r="C39" s="20" t="s">
        <v>47</v>
      </c>
      <c r="D39" s="46">
        <v>142458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142458</v>
      </c>
      <c r="O39" s="47">
        <f t="shared" si="10"/>
        <v>8.3274682878353889</v>
      </c>
      <c r="P39" s="9"/>
    </row>
    <row r="40" spans="1:16">
      <c r="A40" s="12"/>
      <c r="B40" s="25">
        <v>344.5</v>
      </c>
      <c r="C40" s="20" t="s">
        <v>48</v>
      </c>
      <c r="D40" s="46">
        <v>3800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3800</v>
      </c>
      <c r="O40" s="47">
        <f t="shared" si="10"/>
        <v>0.22213129128426959</v>
      </c>
      <c r="P40" s="9"/>
    </row>
    <row r="41" spans="1:16">
      <c r="A41" s="12"/>
      <c r="B41" s="25">
        <v>347.2</v>
      </c>
      <c r="C41" s="20" t="s">
        <v>49</v>
      </c>
      <c r="D41" s="46">
        <v>741</v>
      </c>
      <c r="E41" s="46">
        <v>0</v>
      </c>
      <c r="F41" s="46">
        <v>0</v>
      </c>
      <c r="G41" s="46">
        <v>0</v>
      </c>
      <c r="H41" s="46">
        <v>0</v>
      </c>
      <c r="I41" s="46">
        <v>157120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157861</v>
      </c>
      <c r="O41" s="47">
        <f t="shared" si="10"/>
        <v>9.2278599403752857</v>
      </c>
      <c r="P41" s="9"/>
    </row>
    <row r="42" spans="1:16" ht="15.75">
      <c r="A42" s="29" t="s">
        <v>40</v>
      </c>
      <c r="B42" s="30"/>
      <c r="C42" s="31"/>
      <c r="D42" s="32">
        <f t="shared" ref="D42:M42" si="11">SUM(D43:D44)</f>
        <v>45733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>SUM(D42:M42)</f>
        <v>45733</v>
      </c>
      <c r="O42" s="45">
        <f t="shared" si="10"/>
        <v>2.6733500906061844</v>
      </c>
      <c r="P42" s="10"/>
    </row>
    <row r="43" spans="1:16">
      <c r="A43" s="13"/>
      <c r="B43" s="39">
        <v>351.2</v>
      </c>
      <c r="C43" s="21" t="s">
        <v>52</v>
      </c>
      <c r="D43" s="46">
        <v>31014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31014</v>
      </c>
      <c r="O43" s="47">
        <f t="shared" si="10"/>
        <v>1.8129420704974573</v>
      </c>
      <c r="P43" s="9"/>
    </row>
    <row r="44" spans="1:16">
      <c r="A44" s="13"/>
      <c r="B44" s="39">
        <v>354</v>
      </c>
      <c r="C44" s="21" t="s">
        <v>53</v>
      </c>
      <c r="D44" s="46">
        <v>14719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14719</v>
      </c>
      <c r="O44" s="47">
        <f t="shared" si="10"/>
        <v>0.86040802010872741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SUM(D46:D54)</f>
        <v>663798</v>
      </c>
      <c r="E45" s="32">
        <f t="shared" si="12"/>
        <v>28573</v>
      </c>
      <c r="F45" s="32">
        <f t="shared" si="12"/>
        <v>0</v>
      </c>
      <c r="G45" s="32">
        <f t="shared" si="12"/>
        <v>-25232</v>
      </c>
      <c r="H45" s="32">
        <f t="shared" si="12"/>
        <v>0</v>
      </c>
      <c r="I45" s="32">
        <f t="shared" si="12"/>
        <v>-74142</v>
      </c>
      <c r="J45" s="32">
        <f t="shared" si="12"/>
        <v>0</v>
      </c>
      <c r="K45" s="32">
        <f t="shared" si="12"/>
        <v>547167</v>
      </c>
      <c r="L45" s="32">
        <f t="shared" si="12"/>
        <v>0</v>
      </c>
      <c r="M45" s="32">
        <f t="shared" si="12"/>
        <v>0</v>
      </c>
      <c r="N45" s="32">
        <f>SUM(D45:M45)</f>
        <v>1140164</v>
      </c>
      <c r="O45" s="45">
        <f t="shared" si="10"/>
        <v>66.648974104167891</v>
      </c>
      <c r="P45" s="10"/>
    </row>
    <row r="46" spans="1:16">
      <c r="A46" s="12"/>
      <c r="B46" s="25">
        <v>361.1</v>
      </c>
      <c r="C46" s="20" t="s">
        <v>54</v>
      </c>
      <c r="D46" s="46">
        <v>4491</v>
      </c>
      <c r="E46" s="46">
        <v>28573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33064</v>
      </c>
      <c r="O46" s="47">
        <f t="shared" si="10"/>
        <v>1.9327760565850236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-25232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3">SUM(D47:M47)</f>
        <v>-25232</v>
      </c>
      <c r="O47" s="47">
        <f t="shared" si="10"/>
        <v>-1.4749517741275502</v>
      </c>
      <c r="P47" s="9"/>
    </row>
    <row r="48" spans="1:16">
      <c r="A48" s="12"/>
      <c r="B48" s="25">
        <v>361.4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143736</v>
      </c>
      <c r="L48" s="46">
        <v>0</v>
      </c>
      <c r="M48" s="46">
        <v>0</v>
      </c>
      <c r="N48" s="46">
        <f t="shared" si="13"/>
        <v>143736</v>
      </c>
      <c r="O48" s="47">
        <f t="shared" si="10"/>
        <v>8.4021745484304677</v>
      </c>
      <c r="P48" s="9"/>
    </row>
    <row r="49" spans="1:119">
      <c r="A49" s="12"/>
      <c r="B49" s="25">
        <v>362</v>
      </c>
      <c r="C49" s="20" t="s">
        <v>57</v>
      </c>
      <c r="D49" s="46">
        <v>95055</v>
      </c>
      <c r="E49" s="46">
        <v>0</v>
      </c>
      <c r="F49" s="46">
        <v>0</v>
      </c>
      <c r="G49" s="46">
        <v>0</v>
      </c>
      <c r="H49" s="46">
        <v>0</v>
      </c>
      <c r="I49" s="46">
        <v>12500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107555</v>
      </c>
      <c r="O49" s="47">
        <f t="shared" si="10"/>
        <v>6.2871923773893732</v>
      </c>
      <c r="P49" s="9"/>
    </row>
    <row r="50" spans="1:119">
      <c r="A50" s="12"/>
      <c r="B50" s="25">
        <v>364</v>
      </c>
      <c r="C50" s="20" t="s">
        <v>58</v>
      </c>
      <c r="D50" s="46">
        <v>120120</v>
      </c>
      <c r="E50" s="46">
        <v>0</v>
      </c>
      <c r="F50" s="46">
        <v>0</v>
      </c>
      <c r="G50" s="46">
        <v>0</v>
      </c>
      <c r="H50" s="46">
        <v>0</v>
      </c>
      <c r="I50" s="46">
        <v>-90389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29731</v>
      </c>
      <c r="O50" s="47">
        <f t="shared" si="10"/>
        <v>1.7379435318875314</v>
      </c>
      <c r="P50" s="9"/>
    </row>
    <row r="51" spans="1:119">
      <c r="A51" s="12"/>
      <c r="B51" s="25">
        <v>366</v>
      </c>
      <c r="C51" s="20" t="s">
        <v>59</v>
      </c>
      <c r="D51" s="46">
        <v>14313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14313</v>
      </c>
      <c r="O51" s="47">
        <f t="shared" si="10"/>
        <v>0.83667504530309234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398763</v>
      </c>
      <c r="L52" s="46">
        <v>0</v>
      </c>
      <c r="M52" s="46">
        <v>0</v>
      </c>
      <c r="N52" s="46">
        <f t="shared" si="13"/>
        <v>398763</v>
      </c>
      <c r="O52" s="47">
        <f t="shared" si="10"/>
        <v>23.309931606944527</v>
      </c>
      <c r="P52" s="9"/>
    </row>
    <row r="53" spans="1:119">
      <c r="A53" s="12"/>
      <c r="B53" s="25">
        <v>369.3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1495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1495</v>
      </c>
      <c r="O53" s="47">
        <f t="shared" si="10"/>
        <v>8.7391126439469224E-2</v>
      </c>
      <c r="P53" s="9"/>
    </row>
    <row r="54" spans="1:119">
      <c r="A54" s="12"/>
      <c r="B54" s="25">
        <v>369.9</v>
      </c>
      <c r="C54" s="20" t="s">
        <v>62</v>
      </c>
      <c r="D54" s="46">
        <v>429819</v>
      </c>
      <c r="E54" s="46">
        <v>0</v>
      </c>
      <c r="F54" s="46">
        <v>0</v>
      </c>
      <c r="G54" s="46">
        <v>0</v>
      </c>
      <c r="H54" s="46">
        <v>0</v>
      </c>
      <c r="I54" s="46">
        <v>2252</v>
      </c>
      <c r="J54" s="46">
        <v>0</v>
      </c>
      <c r="K54" s="46">
        <v>4668</v>
      </c>
      <c r="L54" s="46">
        <v>0</v>
      </c>
      <c r="M54" s="46">
        <v>0</v>
      </c>
      <c r="N54" s="46">
        <f t="shared" si="13"/>
        <v>436739</v>
      </c>
      <c r="O54" s="47">
        <f t="shared" si="10"/>
        <v>25.529841585315953</v>
      </c>
      <c r="P54" s="9"/>
    </row>
    <row r="55" spans="1:119" ht="15.75">
      <c r="A55" s="29" t="s">
        <v>41</v>
      </c>
      <c r="B55" s="30"/>
      <c r="C55" s="31"/>
      <c r="D55" s="32">
        <f t="shared" ref="D55:M55" si="14">SUM(D56:D58)</f>
        <v>547363</v>
      </c>
      <c r="E55" s="32">
        <f t="shared" si="14"/>
        <v>42789</v>
      </c>
      <c r="F55" s="32">
        <f t="shared" si="14"/>
        <v>0</v>
      </c>
      <c r="G55" s="32">
        <f t="shared" si="14"/>
        <v>165575</v>
      </c>
      <c r="H55" s="32">
        <f t="shared" si="14"/>
        <v>0</v>
      </c>
      <c r="I55" s="32">
        <f t="shared" si="14"/>
        <v>736311</v>
      </c>
      <c r="J55" s="32">
        <f t="shared" si="14"/>
        <v>0</v>
      </c>
      <c r="K55" s="32">
        <f t="shared" si="14"/>
        <v>320334</v>
      </c>
      <c r="L55" s="32">
        <f t="shared" si="14"/>
        <v>0</v>
      </c>
      <c r="M55" s="32">
        <f t="shared" si="14"/>
        <v>0</v>
      </c>
      <c r="N55" s="32">
        <f>SUM(D55:M55)</f>
        <v>1812372</v>
      </c>
      <c r="O55" s="45">
        <f t="shared" si="10"/>
        <v>105.94329806511954</v>
      </c>
      <c r="P55" s="9"/>
    </row>
    <row r="56" spans="1:119">
      <c r="A56" s="12"/>
      <c r="B56" s="25">
        <v>381</v>
      </c>
      <c r="C56" s="20" t="s">
        <v>63</v>
      </c>
      <c r="D56" s="46">
        <v>547363</v>
      </c>
      <c r="E56" s="46">
        <v>42789</v>
      </c>
      <c r="F56" s="46">
        <v>0</v>
      </c>
      <c r="G56" s="46">
        <v>165575</v>
      </c>
      <c r="H56" s="46">
        <v>0</v>
      </c>
      <c r="I56" s="46">
        <v>141869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897596</v>
      </c>
      <c r="O56" s="47">
        <f t="shared" si="10"/>
        <v>52.469515403051382</v>
      </c>
      <c r="P56" s="9"/>
    </row>
    <row r="57" spans="1:119">
      <c r="A57" s="12"/>
      <c r="B57" s="25">
        <v>389.1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83513</v>
      </c>
      <c r="J57" s="46">
        <v>0</v>
      </c>
      <c r="K57" s="46">
        <v>320334</v>
      </c>
      <c r="L57" s="46">
        <v>0</v>
      </c>
      <c r="M57" s="46">
        <v>0</v>
      </c>
      <c r="N57" s="46">
        <f>SUM(D57:M57)</f>
        <v>403847</v>
      </c>
      <c r="O57" s="47">
        <f t="shared" si="10"/>
        <v>23.607119892441691</v>
      </c>
      <c r="P57" s="9"/>
    </row>
    <row r="58" spans="1:119" ht="15.75" thickBot="1">
      <c r="A58" s="12"/>
      <c r="B58" s="25">
        <v>389.5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510929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510929</v>
      </c>
      <c r="O58" s="47">
        <f t="shared" si="10"/>
        <v>29.866662769626469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5">SUM(D5,D13,D18,D33,D42,D45,D55)</f>
        <v>8788313</v>
      </c>
      <c r="E59" s="15">
        <f t="shared" si="15"/>
        <v>96524</v>
      </c>
      <c r="F59" s="15">
        <f t="shared" si="15"/>
        <v>0</v>
      </c>
      <c r="G59" s="15">
        <f t="shared" si="15"/>
        <v>985065</v>
      </c>
      <c r="H59" s="15">
        <f t="shared" si="15"/>
        <v>0</v>
      </c>
      <c r="I59" s="15">
        <f t="shared" si="15"/>
        <v>12806043</v>
      </c>
      <c r="J59" s="15">
        <f t="shared" si="15"/>
        <v>0</v>
      </c>
      <c r="K59" s="15">
        <f t="shared" si="15"/>
        <v>867501</v>
      </c>
      <c r="L59" s="15">
        <f t="shared" si="15"/>
        <v>0</v>
      </c>
      <c r="M59" s="15">
        <f t="shared" si="15"/>
        <v>0</v>
      </c>
      <c r="N59" s="15">
        <f>SUM(D59:M59)</f>
        <v>23543446</v>
      </c>
      <c r="O59" s="38">
        <f t="shared" si="10"/>
        <v>1376.2463319109136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72</v>
      </c>
      <c r="M61" s="118"/>
      <c r="N61" s="118"/>
      <c r="O61" s="43">
        <v>17107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A63:O63"/>
    <mergeCell ref="A1:O1"/>
    <mergeCell ref="D3:H3"/>
    <mergeCell ref="I3:J3"/>
    <mergeCell ref="K3:L3"/>
    <mergeCell ref="O3:O4"/>
    <mergeCell ref="A2:O2"/>
    <mergeCell ref="A3:C4"/>
    <mergeCell ref="A62:O62"/>
    <mergeCell ref="L61:N6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4150371</v>
      </c>
      <c r="E5" s="27">
        <f t="shared" si="0"/>
        <v>24828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4175199</v>
      </c>
      <c r="O5" s="33">
        <f t="shared" ref="O5:O36" si="1">(N5/O$61)</f>
        <v>243.57966279680298</v>
      </c>
      <c r="P5" s="6"/>
    </row>
    <row r="6" spans="1:133">
      <c r="A6" s="12"/>
      <c r="B6" s="25">
        <v>311</v>
      </c>
      <c r="C6" s="20" t="s">
        <v>2</v>
      </c>
      <c r="D6" s="46">
        <v>2125465</v>
      </c>
      <c r="E6" s="46">
        <v>24828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2150293</v>
      </c>
      <c r="O6" s="47">
        <f t="shared" si="1"/>
        <v>125.44734846275013</v>
      </c>
      <c r="P6" s="9"/>
    </row>
    <row r="7" spans="1:133">
      <c r="A7" s="12"/>
      <c r="B7" s="25">
        <v>312.41000000000003</v>
      </c>
      <c r="C7" s="20" t="s">
        <v>10</v>
      </c>
      <c r="D7" s="46">
        <v>420766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420766</v>
      </c>
      <c r="O7" s="47">
        <f t="shared" si="1"/>
        <v>24.547342628784786</v>
      </c>
      <c r="P7" s="9"/>
    </row>
    <row r="8" spans="1:133">
      <c r="A8" s="12"/>
      <c r="B8" s="25">
        <v>314.10000000000002</v>
      </c>
      <c r="C8" s="20" t="s">
        <v>11</v>
      </c>
      <c r="D8" s="46">
        <v>695634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695634</v>
      </c>
      <c r="O8" s="47">
        <f t="shared" si="1"/>
        <v>40.583046496703808</v>
      </c>
      <c r="P8" s="9"/>
    </row>
    <row r="9" spans="1:133">
      <c r="A9" s="12"/>
      <c r="B9" s="25">
        <v>314.3</v>
      </c>
      <c r="C9" s="20" t="s">
        <v>12</v>
      </c>
      <c r="D9" s="46">
        <v>273266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273266</v>
      </c>
      <c r="O9" s="47">
        <f t="shared" si="1"/>
        <v>15.942243743072167</v>
      </c>
      <c r="P9" s="9"/>
    </row>
    <row r="10" spans="1:133">
      <c r="A10" s="12"/>
      <c r="B10" s="25">
        <v>314.8</v>
      </c>
      <c r="C10" s="20" t="s">
        <v>13</v>
      </c>
      <c r="D10" s="46">
        <v>7809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7809</v>
      </c>
      <c r="O10" s="47">
        <f t="shared" si="1"/>
        <v>0.45557435388833789</v>
      </c>
      <c r="P10" s="9"/>
    </row>
    <row r="11" spans="1:133">
      <c r="A11" s="12"/>
      <c r="B11" s="25">
        <v>315</v>
      </c>
      <c r="C11" s="20" t="s">
        <v>14</v>
      </c>
      <c r="D11" s="46">
        <v>518486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518486</v>
      </c>
      <c r="O11" s="47">
        <f t="shared" si="1"/>
        <v>30.248293565136223</v>
      </c>
      <c r="P11" s="9"/>
    </row>
    <row r="12" spans="1:133">
      <c r="A12" s="12"/>
      <c r="B12" s="25">
        <v>316</v>
      </c>
      <c r="C12" s="20" t="s">
        <v>15</v>
      </c>
      <c r="D12" s="46">
        <v>108945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108945</v>
      </c>
      <c r="O12" s="47">
        <f t="shared" si="1"/>
        <v>6.3558135464675338</v>
      </c>
      <c r="P12" s="9"/>
    </row>
    <row r="13" spans="1:133" ht="15.75">
      <c r="A13" s="29" t="s">
        <v>112</v>
      </c>
      <c r="B13" s="30"/>
      <c r="C13" s="31"/>
      <c r="D13" s="32">
        <f t="shared" ref="D13:M13" si="3">SUM(D14:D16)</f>
        <v>947554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947554</v>
      </c>
      <c r="O13" s="45">
        <f t="shared" si="1"/>
        <v>55.279971996966339</v>
      </c>
      <c r="P13" s="10"/>
    </row>
    <row r="14" spans="1:133">
      <c r="A14" s="12"/>
      <c r="B14" s="25">
        <v>322</v>
      </c>
      <c r="C14" s="20" t="s">
        <v>0</v>
      </c>
      <c r="D14" s="46">
        <v>119969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119969</v>
      </c>
      <c r="O14" s="47">
        <f t="shared" si="1"/>
        <v>6.9989498862376758</v>
      </c>
      <c r="P14" s="9"/>
    </row>
    <row r="15" spans="1:133">
      <c r="A15" s="12"/>
      <c r="B15" s="25">
        <v>323.10000000000002</v>
      </c>
      <c r="C15" s="20" t="s">
        <v>17</v>
      </c>
      <c r="D15" s="46">
        <v>827035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827035</v>
      </c>
      <c r="O15" s="47">
        <f t="shared" si="1"/>
        <v>48.248935301324309</v>
      </c>
      <c r="P15" s="9"/>
    </row>
    <row r="16" spans="1:133">
      <c r="A16" s="12"/>
      <c r="B16" s="25">
        <v>329</v>
      </c>
      <c r="C16" s="20" t="s">
        <v>113</v>
      </c>
      <c r="D16" s="46">
        <v>550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550</v>
      </c>
      <c r="O16" s="47">
        <f t="shared" si="1"/>
        <v>3.2086809404352136E-2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SUM(D18:D30)</f>
        <v>2227418</v>
      </c>
      <c r="E17" s="32">
        <f t="shared" si="4"/>
        <v>0</v>
      </c>
      <c r="F17" s="32">
        <f t="shared" si="4"/>
        <v>0</v>
      </c>
      <c r="G17" s="32">
        <f t="shared" si="4"/>
        <v>720307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2947725</v>
      </c>
      <c r="O17" s="45">
        <f t="shared" si="1"/>
        <v>171.96925500262529</v>
      </c>
      <c r="P17" s="10"/>
    </row>
    <row r="18" spans="1:16">
      <c r="A18" s="12"/>
      <c r="B18" s="25">
        <v>331.62</v>
      </c>
      <c r="C18" s="20" t="s">
        <v>22</v>
      </c>
      <c r="D18" s="46">
        <v>135705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5">SUM(D18:M18)</f>
        <v>135705</v>
      </c>
      <c r="O18" s="47">
        <f t="shared" si="1"/>
        <v>7.9169826731229218</v>
      </c>
      <c r="P18" s="9"/>
    </row>
    <row r="19" spans="1:16">
      <c r="A19" s="12"/>
      <c r="B19" s="25">
        <v>334.39</v>
      </c>
      <c r="C19" s="20" t="s">
        <v>23</v>
      </c>
      <c r="D19" s="46">
        <v>27618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27618</v>
      </c>
      <c r="O19" s="47">
        <f t="shared" si="1"/>
        <v>1.611224549326177</v>
      </c>
      <c r="P19" s="9"/>
    </row>
    <row r="20" spans="1:16">
      <c r="A20" s="12"/>
      <c r="B20" s="25">
        <v>334.41</v>
      </c>
      <c r="C20" s="20" t="s">
        <v>79</v>
      </c>
      <c r="D20" s="46">
        <v>0</v>
      </c>
      <c r="E20" s="46">
        <v>0</v>
      </c>
      <c r="F20" s="46">
        <v>0</v>
      </c>
      <c r="G20" s="46">
        <v>306817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306817</v>
      </c>
      <c r="O20" s="47">
        <f t="shared" si="1"/>
        <v>17.89959745639111</v>
      </c>
      <c r="P20" s="9"/>
    </row>
    <row r="21" spans="1:16">
      <c r="A21" s="12"/>
      <c r="B21" s="25">
        <v>334.7</v>
      </c>
      <c r="C21" s="20" t="s">
        <v>24</v>
      </c>
      <c r="D21" s="46">
        <v>0</v>
      </c>
      <c r="E21" s="46">
        <v>0</v>
      </c>
      <c r="F21" s="46">
        <v>0</v>
      </c>
      <c r="G21" s="46">
        <v>267935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267935</v>
      </c>
      <c r="O21" s="47">
        <f t="shared" si="1"/>
        <v>15.6312350504638</v>
      </c>
      <c r="P21" s="9"/>
    </row>
    <row r="22" spans="1:16">
      <c r="A22" s="12"/>
      <c r="B22" s="25">
        <v>335.12</v>
      </c>
      <c r="C22" s="20" t="s">
        <v>25</v>
      </c>
      <c r="D22" s="46">
        <v>816932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816932</v>
      </c>
      <c r="O22" s="47">
        <f t="shared" si="1"/>
        <v>47.659529782393093</v>
      </c>
      <c r="P22" s="9"/>
    </row>
    <row r="23" spans="1:16">
      <c r="A23" s="12"/>
      <c r="B23" s="25">
        <v>335.14</v>
      </c>
      <c r="C23" s="20" t="s">
        <v>26</v>
      </c>
      <c r="D23" s="46">
        <v>13371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13371</v>
      </c>
      <c r="O23" s="47">
        <f t="shared" si="1"/>
        <v>0.78005950644653166</v>
      </c>
      <c r="P23" s="9"/>
    </row>
    <row r="24" spans="1:16">
      <c r="A24" s="12"/>
      <c r="B24" s="25">
        <v>335.15</v>
      </c>
      <c r="C24" s="20" t="s">
        <v>27</v>
      </c>
      <c r="D24" s="46">
        <v>6659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6659</v>
      </c>
      <c r="O24" s="47">
        <f t="shared" si="1"/>
        <v>0.38848375240651073</v>
      </c>
      <c r="P24" s="9"/>
    </row>
    <row r="25" spans="1:16">
      <c r="A25" s="12"/>
      <c r="B25" s="25">
        <v>335.18</v>
      </c>
      <c r="C25" s="20" t="s">
        <v>28</v>
      </c>
      <c r="D25" s="46">
        <v>1174582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1174582</v>
      </c>
      <c r="O25" s="47">
        <f t="shared" si="1"/>
        <v>68.524706843241347</v>
      </c>
      <c r="P25" s="9"/>
    </row>
    <row r="26" spans="1:16">
      <c r="A26" s="12"/>
      <c r="B26" s="25">
        <v>335.49</v>
      </c>
      <c r="C26" s="20" t="s">
        <v>29</v>
      </c>
      <c r="D26" s="46">
        <v>8769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8769</v>
      </c>
      <c r="O26" s="47">
        <f t="shared" si="1"/>
        <v>0.51158042121229796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0</v>
      </c>
      <c r="F27" s="46">
        <v>0</v>
      </c>
      <c r="G27" s="46">
        <v>125555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125555</v>
      </c>
      <c r="O27" s="47">
        <f t="shared" si="1"/>
        <v>7.3248351904789688</v>
      </c>
      <c r="P27" s="9"/>
    </row>
    <row r="28" spans="1:16">
      <c r="A28" s="12"/>
      <c r="B28" s="25">
        <v>337.7</v>
      </c>
      <c r="C28" s="20" t="s">
        <v>33</v>
      </c>
      <c r="D28" s="46">
        <v>1000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1000</v>
      </c>
      <c r="O28" s="47">
        <f t="shared" si="1"/>
        <v>5.8339653462458431E-2</v>
      </c>
      <c r="P28" s="9"/>
    </row>
    <row r="29" spans="1:16">
      <c r="A29" s="12"/>
      <c r="B29" s="25">
        <v>337.9</v>
      </c>
      <c r="C29" s="20" t="s">
        <v>114</v>
      </c>
      <c r="D29" s="46">
        <v>0</v>
      </c>
      <c r="E29" s="46">
        <v>0</v>
      </c>
      <c r="F29" s="46">
        <v>0</v>
      </c>
      <c r="G29" s="46">
        <v>20000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20000</v>
      </c>
      <c r="O29" s="47">
        <f t="shared" si="1"/>
        <v>1.1667930692491686</v>
      </c>
      <c r="P29" s="9"/>
    </row>
    <row r="30" spans="1:16">
      <c r="A30" s="12"/>
      <c r="B30" s="25">
        <v>338</v>
      </c>
      <c r="C30" s="20" t="s">
        <v>34</v>
      </c>
      <c r="D30" s="46">
        <v>42782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42782</v>
      </c>
      <c r="O30" s="47">
        <f t="shared" si="1"/>
        <v>2.4958870544308969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SUM(D32:D39)</f>
        <v>321939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11487835</v>
      </c>
      <c r="J31" s="32">
        <f t="shared" si="7"/>
        <v>1003733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6"/>
        <v>12813507</v>
      </c>
      <c r="O31" s="45">
        <f t="shared" si="1"/>
        <v>747.53555801878542</v>
      </c>
      <c r="P31" s="10"/>
    </row>
    <row r="32" spans="1:16">
      <c r="A32" s="12"/>
      <c r="B32" s="25">
        <v>341.2</v>
      </c>
      <c r="C32" s="20" t="s">
        <v>42</v>
      </c>
      <c r="D32" s="46">
        <v>20540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1003733</v>
      </c>
      <c r="K32" s="46">
        <v>0</v>
      </c>
      <c r="L32" s="46">
        <v>0</v>
      </c>
      <c r="M32" s="46">
        <v>0</v>
      </c>
      <c r="N32" s="46">
        <f t="shared" si="6"/>
        <v>1024273</v>
      </c>
      <c r="O32" s="47">
        <f t="shared" si="1"/>
        <v>59.755731870952687</v>
      </c>
      <c r="P32" s="9"/>
    </row>
    <row r="33" spans="1:16">
      <c r="A33" s="12"/>
      <c r="B33" s="25">
        <v>341.9</v>
      </c>
      <c r="C33" s="20" t="s">
        <v>43</v>
      </c>
      <c r="D33" s="46">
        <v>17995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17995</v>
      </c>
      <c r="O33" s="47">
        <f t="shared" si="1"/>
        <v>1.0498220640569396</v>
      </c>
      <c r="P33" s="9"/>
    </row>
    <row r="34" spans="1:16">
      <c r="A34" s="12"/>
      <c r="B34" s="25">
        <v>342.5</v>
      </c>
      <c r="C34" s="20" t="s">
        <v>44</v>
      </c>
      <c r="D34" s="46">
        <v>48256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48256</v>
      </c>
      <c r="O34" s="47">
        <f t="shared" si="1"/>
        <v>2.8152383174843942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2282613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2282613</v>
      </c>
      <c r="O35" s="47">
        <f t="shared" si="1"/>
        <v>133.16685140890263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8945051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8945051</v>
      </c>
      <c r="O36" s="47">
        <f t="shared" si="1"/>
        <v>521.85117554401722</v>
      </c>
      <c r="P36" s="9"/>
    </row>
    <row r="37" spans="1:16">
      <c r="A37" s="12"/>
      <c r="B37" s="25">
        <v>343.9</v>
      </c>
      <c r="C37" s="20" t="s">
        <v>47</v>
      </c>
      <c r="D37" s="46">
        <v>151788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151788</v>
      </c>
      <c r="O37" s="47">
        <f t="shared" ref="O37:O59" si="9">(N37/O$61)</f>
        <v>8.8552593197596412</v>
      </c>
      <c r="P37" s="9"/>
    </row>
    <row r="38" spans="1:16">
      <c r="A38" s="12"/>
      <c r="B38" s="25">
        <v>344.5</v>
      </c>
      <c r="C38" s="20" t="s">
        <v>48</v>
      </c>
      <c r="D38" s="46">
        <v>3450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3450</v>
      </c>
      <c r="O38" s="47">
        <f t="shared" si="9"/>
        <v>0.20127180444548159</v>
      </c>
      <c r="P38" s="9"/>
    </row>
    <row r="39" spans="1:16">
      <c r="A39" s="12"/>
      <c r="B39" s="25">
        <v>347.2</v>
      </c>
      <c r="C39" s="20" t="s">
        <v>49</v>
      </c>
      <c r="D39" s="46">
        <v>79910</v>
      </c>
      <c r="E39" s="46">
        <v>0</v>
      </c>
      <c r="F39" s="46">
        <v>0</v>
      </c>
      <c r="G39" s="46">
        <v>0</v>
      </c>
      <c r="H39" s="46">
        <v>0</v>
      </c>
      <c r="I39" s="46">
        <v>260171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340081</v>
      </c>
      <c r="O39" s="47">
        <f t="shared" si="9"/>
        <v>19.840207689166327</v>
      </c>
      <c r="P39" s="9"/>
    </row>
    <row r="40" spans="1:16" ht="15.75">
      <c r="A40" s="29" t="s">
        <v>40</v>
      </c>
      <c r="B40" s="30"/>
      <c r="C40" s="31"/>
      <c r="D40" s="32">
        <f t="shared" ref="D40:M40" si="10">SUM(D41:D42)</f>
        <v>65934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65934</v>
      </c>
      <c r="O40" s="45">
        <f t="shared" si="9"/>
        <v>3.8465667113937343</v>
      </c>
      <c r="P40" s="10"/>
    </row>
    <row r="41" spans="1:16">
      <c r="A41" s="13"/>
      <c r="B41" s="39">
        <v>351.2</v>
      </c>
      <c r="C41" s="21" t="s">
        <v>52</v>
      </c>
      <c r="D41" s="46">
        <v>34528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34528</v>
      </c>
      <c r="O41" s="47">
        <f t="shared" si="9"/>
        <v>2.014351554751765</v>
      </c>
      <c r="P41" s="9"/>
    </row>
    <row r="42" spans="1:16">
      <c r="A42" s="13"/>
      <c r="B42" s="39">
        <v>354</v>
      </c>
      <c r="C42" s="21" t="s">
        <v>53</v>
      </c>
      <c r="D42" s="46">
        <v>31406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31406</v>
      </c>
      <c r="O42" s="47">
        <f t="shared" si="9"/>
        <v>1.8322151566419695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911733</v>
      </c>
      <c r="E43" s="32">
        <f t="shared" si="11"/>
        <v>66957</v>
      </c>
      <c r="F43" s="32">
        <f t="shared" si="11"/>
        <v>0</v>
      </c>
      <c r="G43" s="32">
        <f t="shared" si="11"/>
        <v>2308</v>
      </c>
      <c r="H43" s="32">
        <f t="shared" si="11"/>
        <v>0</v>
      </c>
      <c r="I43" s="32">
        <f t="shared" si="11"/>
        <v>227699</v>
      </c>
      <c r="J43" s="32">
        <f t="shared" si="11"/>
        <v>0</v>
      </c>
      <c r="K43" s="32">
        <f t="shared" si="11"/>
        <v>-1110185</v>
      </c>
      <c r="L43" s="32">
        <f t="shared" si="11"/>
        <v>0</v>
      </c>
      <c r="M43" s="32">
        <f t="shared" si="11"/>
        <v>0</v>
      </c>
      <c r="N43" s="32">
        <f>SUM(D43:M43)</f>
        <v>98512</v>
      </c>
      <c r="O43" s="45">
        <f t="shared" si="9"/>
        <v>5.7471559418937055</v>
      </c>
      <c r="P43" s="10"/>
    </row>
    <row r="44" spans="1:16">
      <c r="A44" s="12"/>
      <c r="B44" s="25">
        <v>361.1</v>
      </c>
      <c r="C44" s="20" t="s">
        <v>54</v>
      </c>
      <c r="D44" s="46">
        <v>46234</v>
      </c>
      <c r="E44" s="46">
        <v>66957</v>
      </c>
      <c r="F44" s="46">
        <v>0</v>
      </c>
      <c r="G44" s="46">
        <v>543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113734</v>
      </c>
      <c r="O44" s="47">
        <f t="shared" si="9"/>
        <v>6.635202146899247</v>
      </c>
      <c r="P44" s="9"/>
    </row>
    <row r="45" spans="1:16">
      <c r="A45" s="12"/>
      <c r="B45" s="25">
        <v>361.4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-1489027</v>
      </c>
      <c r="L45" s="46">
        <v>0</v>
      </c>
      <c r="M45" s="46">
        <v>0</v>
      </c>
      <c r="N45" s="46">
        <f t="shared" ref="N45:N51" si="12">SUM(D45:M45)</f>
        <v>-1489027</v>
      </c>
      <c r="O45" s="47">
        <f t="shared" si="9"/>
        <v>-86.86931917624409</v>
      </c>
      <c r="P45" s="9"/>
    </row>
    <row r="46" spans="1:16">
      <c r="A46" s="12"/>
      <c r="B46" s="25">
        <v>362</v>
      </c>
      <c r="C46" s="20" t="s">
        <v>57</v>
      </c>
      <c r="D46" s="46">
        <v>61837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61837</v>
      </c>
      <c r="O46" s="47">
        <f t="shared" si="9"/>
        <v>3.6075491511580422</v>
      </c>
      <c r="P46" s="9"/>
    </row>
    <row r="47" spans="1:16">
      <c r="A47" s="12"/>
      <c r="B47" s="25">
        <v>363.12</v>
      </c>
      <c r="C47" s="20" t="s">
        <v>18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246628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246628</v>
      </c>
      <c r="O47" s="47">
        <f t="shared" si="9"/>
        <v>14.388192054139198</v>
      </c>
      <c r="P47" s="9"/>
    </row>
    <row r="48" spans="1:16">
      <c r="A48" s="12"/>
      <c r="B48" s="25">
        <v>364</v>
      </c>
      <c r="C48" s="20" t="s">
        <v>58</v>
      </c>
      <c r="D48" s="46">
        <v>227</v>
      </c>
      <c r="E48" s="46">
        <v>0</v>
      </c>
      <c r="F48" s="46">
        <v>0</v>
      </c>
      <c r="G48" s="46">
        <v>0</v>
      </c>
      <c r="H48" s="46">
        <v>0</v>
      </c>
      <c r="I48" s="46">
        <v>-18929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-18702</v>
      </c>
      <c r="O48" s="47">
        <f t="shared" si="9"/>
        <v>-1.0910681990548976</v>
      </c>
      <c r="P48" s="9"/>
    </row>
    <row r="49" spans="1:119">
      <c r="A49" s="12"/>
      <c r="B49" s="25">
        <v>366</v>
      </c>
      <c r="C49" s="20" t="s">
        <v>59</v>
      </c>
      <c r="D49" s="46">
        <v>1536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1536</v>
      </c>
      <c r="O49" s="47">
        <f t="shared" si="9"/>
        <v>8.9609707718336151E-2</v>
      </c>
      <c r="P49" s="9"/>
    </row>
    <row r="50" spans="1:119">
      <c r="A50" s="12"/>
      <c r="B50" s="25">
        <v>368</v>
      </c>
      <c r="C50" s="20" t="s">
        <v>60</v>
      </c>
      <c r="D50" s="46">
        <v>801899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378842</v>
      </c>
      <c r="L50" s="46">
        <v>0</v>
      </c>
      <c r="M50" s="46">
        <v>0</v>
      </c>
      <c r="N50" s="46">
        <f t="shared" si="12"/>
        <v>1180741</v>
      </c>
      <c r="O50" s="47">
        <f t="shared" si="9"/>
        <v>68.884020768916628</v>
      </c>
      <c r="P50" s="9"/>
    </row>
    <row r="51" spans="1:119">
      <c r="A51" s="12"/>
      <c r="B51" s="25">
        <v>369.9</v>
      </c>
      <c r="C51" s="20" t="s">
        <v>62</v>
      </c>
      <c r="D51" s="46">
        <v>0</v>
      </c>
      <c r="E51" s="46">
        <v>0</v>
      </c>
      <c r="F51" s="46">
        <v>0</v>
      </c>
      <c r="G51" s="46">
        <v>1765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1765</v>
      </c>
      <c r="O51" s="47">
        <f t="shared" si="9"/>
        <v>0.10296948836123913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SUM(D53:D58)</f>
        <v>304630</v>
      </c>
      <c r="E52" s="32">
        <f t="shared" si="13"/>
        <v>79478</v>
      </c>
      <c r="F52" s="32">
        <f t="shared" si="13"/>
        <v>0</v>
      </c>
      <c r="G52" s="32">
        <f t="shared" si="13"/>
        <v>24449</v>
      </c>
      <c r="H52" s="32">
        <f t="shared" si="13"/>
        <v>0</v>
      </c>
      <c r="I52" s="32">
        <f t="shared" si="13"/>
        <v>2992393</v>
      </c>
      <c r="J52" s="32">
        <f t="shared" si="13"/>
        <v>5089</v>
      </c>
      <c r="K52" s="32">
        <f t="shared" si="13"/>
        <v>425611</v>
      </c>
      <c r="L52" s="32">
        <f t="shared" si="13"/>
        <v>0</v>
      </c>
      <c r="M52" s="32">
        <f t="shared" si="13"/>
        <v>0</v>
      </c>
      <c r="N52" s="32">
        <f t="shared" ref="N52:N59" si="14">SUM(D52:M52)</f>
        <v>3831650</v>
      </c>
      <c r="O52" s="45">
        <f t="shared" si="9"/>
        <v>223.53713318942886</v>
      </c>
      <c r="P52" s="9"/>
    </row>
    <row r="53" spans="1:119">
      <c r="A53" s="12"/>
      <c r="B53" s="25">
        <v>381</v>
      </c>
      <c r="C53" s="20" t="s">
        <v>63</v>
      </c>
      <c r="D53" s="46">
        <v>235239</v>
      </c>
      <c r="E53" s="46">
        <v>79478</v>
      </c>
      <c r="F53" s="46">
        <v>0</v>
      </c>
      <c r="G53" s="46">
        <v>24449</v>
      </c>
      <c r="H53" s="46">
        <v>0</v>
      </c>
      <c r="I53" s="46">
        <v>1213601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1552767</v>
      </c>
      <c r="O53" s="47">
        <f t="shared" si="9"/>
        <v>90.587888687941188</v>
      </c>
      <c r="P53" s="9"/>
    </row>
    <row r="54" spans="1:119">
      <c r="A54" s="12"/>
      <c r="B54" s="25">
        <v>383</v>
      </c>
      <c r="C54" s="20" t="s">
        <v>108</v>
      </c>
      <c r="D54" s="46">
        <v>69391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69391</v>
      </c>
      <c r="O54" s="47">
        <f t="shared" si="9"/>
        <v>4.0482468934134532</v>
      </c>
      <c r="P54" s="9"/>
    </row>
    <row r="55" spans="1:119">
      <c r="A55" s="12"/>
      <c r="B55" s="25">
        <v>389.1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213300</v>
      </c>
      <c r="J55" s="46">
        <v>5089</v>
      </c>
      <c r="K55" s="46">
        <v>425611</v>
      </c>
      <c r="L55" s="46">
        <v>0</v>
      </c>
      <c r="M55" s="46">
        <v>0</v>
      </c>
      <c r="N55" s="46">
        <f t="shared" si="14"/>
        <v>644000</v>
      </c>
      <c r="O55" s="47">
        <f t="shared" si="9"/>
        <v>37.570736829823232</v>
      </c>
      <c r="P55" s="9"/>
    </row>
    <row r="56" spans="1:119">
      <c r="A56" s="12"/>
      <c r="B56" s="25">
        <v>389.5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567386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567386</v>
      </c>
      <c r="O56" s="47">
        <f t="shared" si="9"/>
        <v>33.101102619450444</v>
      </c>
      <c r="P56" s="9"/>
    </row>
    <row r="57" spans="1:119">
      <c r="A57" s="12"/>
      <c r="B57" s="25">
        <v>389.6</v>
      </c>
      <c r="C57" s="20" t="s">
        <v>115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180930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180930</v>
      </c>
      <c r="O57" s="47">
        <f t="shared" si="9"/>
        <v>10.555393500962603</v>
      </c>
      <c r="P57" s="9"/>
    </row>
    <row r="58" spans="1:119" ht="15.75" thickBot="1">
      <c r="A58" s="12"/>
      <c r="B58" s="25">
        <v>389.7</v>
      </c>
      <c r="C58" s="20" t="s">
        <v>92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817176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817176</v>
      </c>
      <c r="O58" s="47">
        <f t="shared" si="9"/>
        <v>47.673764657837935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5">SUM(D5,D13,D17,D31,D40,D43,D52)</f>
        <v>8929579</v>
      </c>
      <c r="E59" s="15">
        <f t="shared" si="15"/>
        <v>171263</v>
      </c>
      <c r="F59" s="15">
        <f t="shared" si="15"/>
        <v>0</v>
      </c>
      <c r="G59" s="15">
        <f t="shared" si="15"/>
        <v>747064</v>
      </c>
      <c r="H59" s="15">
        <f t="shared" si="15"/>
        <v>0</v>
      </c>
      <c r="I59" s="15">
        <f t="shared" si="15"/>
        <v>14707927</v>
      </c>
      <c r="J59" s="15">
        <f t="shared" si="15"/>
        <v>1008822</v>
      </c>
      <c r="K59" s="15">
        <f t="shared" si="15"/>
        <v>-684574</v>
      </c>
      <c r="L59" s="15">
        <f t="shared" si="15"/>
        <v>0</v>
      </c>
      <c r="M59" s="15">
        <f t="shared" si="15"/>
        <v>0</v>
      </c>
      <c r="N59" s="15">
        <f t="shared" si="14"/>
        <v>24880081</v>
      </c>
      <c r="O59" s="38">
        <f t="shared" si="9"/>
        <v>1451.4953036578963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116</v>
      </c>
      <c r="M61" s="118"/>
      <c r="N61" s="118"/>
      <c r="O61" s="43">
        <v>17141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134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135</v>
      </c>
      <c r="N4" s="35" t="s">
        <v>9</v>
      </c>
      <c r="O4" s="35" t="s">
        <v>136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SUM(D6:D14)</f>
        <v>4639750</v>
      </c>
      <c r="E5" s="27">
        <f t="shared" si="0"/>
        <v>1756387</v>
      </c>
      <c r="F5" s="27">
        <f t="shared" si="0"/>
        <v>0</v>
      </c>
      <c r="G5" s="27">
        <f t="shared" si="0"/>
        <v>147017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6543154</v>
      </c>
      <c r="P5" s="33">
        <f t="shared" ref="P5:P36" si="1">(O5/P$55)</f>
        <v>380.12862371463427</v>
      </c>
      <c r="Q5" s="6"/>
    </row>
    <row r="6" spans="1:134">
      <c r="A6" s="12"/>
      <c r="B6" s="25">
        <v>311</v>
      </c>
      <c r="C6" s="20" t="s">
        <v>2</v>
      </c>
      <c r="D6" s="46">
        <v>2605299</v>
      </c>
      <c r="E6" s="46">
        <v>47606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2652905</v>
      </c>
      <c r="P6" s="47">
        <f t="shared" si="1"/>
        <v>154.12217510021495</v>
      </c>
      <c r="Q6" s="9"/>
    </row>
    <row r="7" spans="1:134">
      <c r="A7" s="12"/>
      <c r="B7" s="25">
        <v>312.41000000000003</v>
      </c>
      <c r="C7" s="20" t="s">
        <v>138</v>
      </c>
      <c r="D7" s="46">
        <v>322427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322427</v>
      </c>
      <c r="P7" s="47">
        <f t="shared" si="1"/>
        <v>18.731598210654738</v>
      </c>
      <c r="Q7" s="9"/>
    </row>
    <row r="8" spans="1:134">
      <c r="A8" s="12"/>
      <c r="B8" s="25">
        <v>312.43</v>
      </c>
      <c r="C8" s="20" t="s">
        <v>149</v>
      </c>
      <c r="D8" s="46">
        <v>0</v>
      </c>
      <c r="E8" s="46">
        <v>0</v>
      </c>
      <c r="F8" s="46">
        <v>0</v>
      </c>
      <c r="G8" s="46">
        <v>147017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147017</v>
      </c>
      <c r="P8" s="47">
        <f t="shared" si="1"/>
        <v>8.541044559344682</v>
      </c>
      <c r="Q8" s="9"/>
    </row>
    <row r="9" spans="1:134">
      <c r="A9" s="12"/>
      <c r="B9" s="25">
        <v>312.63</v>
      </c>
      <c r="C9" s="20" t="s">
        <v>139</v>
      </c>
      <c r="D9" s="46">
        <v>0</v>
      </c>
      <c r="E9" s="46">
        <v>1708781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1708781</v>
      </c>
      <c r="P9" s="47">
        <f t="shared" si="1"/>
        <v>99.272700865624813</v>
      </c>
      <c r="Q9" s="9"/>
    </row>
    <row r="10" spans="1:134">
      <c r="A10" s="12"/>
      <c r="B10" s="25">
        <v>314.10000000000002</v>
      </c>
      <c r="C10" s="20" t="s">
        <v>11</v>
      </c>
      <c r="D10" s="46">
        <v>1022843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1022843</v>
      </c>
      <c r="P10" s="47">
        <f t="shared" si="1"/>
        <v>59.422703770406088</v>
      </c>
      <c r="Q10" s="9"/>
    </row>
    <row r="11" spans="1:134">
      <c r="A11" s="12"/>
      <c r="B11" s="25">
        <v>314.3</v>
      </c>
      <c r="C11" s="20" t="s">
        <v>12</v>
      </c>
      <c r="D11" s="46">
        <v>232417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232417</v>
      </c>
      <c r="P11" s="47">
        <f t="shared" si="1"/>
        <v>13.502410968454075</v>
      </c>
      <c r="Q11" s="9"/>
    </row>
    <row r="12" spans="1:134">
      <c r="A12" s="12"/>
      <c r="B12" s="25">
        <v>314.8</v>
      </c>
      <c r="C12" s="20" t="s">
        <v>13</v>
      </c>
      <c r="D12" s="46">
        <v>32423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32423</v>
      </c>
      <c r="P12" s="47">
        <f t="shared" si="1"/>
        <v>1.883634462324987</v>
      </c>
      <c r="Q12" s="9"/>
    </row>
    <row r="13" spans="1:134">
      <c r="A13" s="12"/>
      <c r="B13" s="25">
        <v>315.2</v>
      </c>
      <c r="C13" s="20" t="s">
        <v>150</v>
      </c>
      <c r="D13" s="46">
        <v>276634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276634</v>
      </c>
      <c r="P13" s="47">
        <f t="shared" si="1"/>
        <v>16.071225236739675</v>
      </c>
      <c r="Q13" s="9"/>
    </row>
    <row r="14" spans="1:134">
      <c r="A14" s="12"/>
      <c r="B14" s="25">
        <v>316</v>
      </c>
      <c r="C14" s="20" t="s">
        <v>96</v>
      </c>
      <c r="D14" s="46">
        <v>147707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147707</v>
      </c>
      <c r="P14" s="47">
        <f t="shared" si="1"/>
        <v>8.5811305408702729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1760634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870106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2630740</v>
      </c>
      <c r="P15" s="45">
        <f t="shared" si="1"/>
        <v>152.83448556323708</v>
      </c>
      <c r="Q15" s="10"/>
    </row>
    <row r="16" spans="1:134">
      <c r="A16" s="12"/>
      <c r="B16" s="25">
        <v>322</v>
      </c>
      <c r="C16" s="20" t="s">
        <v>141</v>
      </c>
      <c r="D16" s="46">
        <v>277452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277452</v>
      </c>
      <c r="P16" s="47">
        <f t="shared" si="1"/>
        <v>16.118747458316388</v>
      </c>
      <c r="Q16" s="9"/>
    </row>
    <row r="17" spans="1:17">
      <c r="A17" s="12"/>
      <c r="B17" s="25">
        <v>323.10000000000002</v>
      </c>
      <c r="C17" s="20" t="s">
        <v>17</v>
      </c>
      <c r="D17" s="46">
        <v>940426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940426</v>
      </c>
      <c r="P17" s="47">
        <f t="shared" si="1"/>
        <v>54.634636611863129</v>
      </c>
      <c r="Q17" s="9"/>
    </row>
    <row r="18" spans="1:17">
      <c r="A18" s="12"/>
      <c r="B18" s="25">
        <v>323.3</v>
      </c>
      <c r="C18" s="20" t="s">
        <v>75</v>
      </c>
      <c r="D18" s="46">
        <v>535831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535831</v>
      </c>
      <c r="P18" s="47">
        <f t="shared" si="1"/>
        <v>31.129437053389879</v>
      </c>
      <c r="Q18" s="9"/>
    </row>
    <row r="19" spans="1:17">
      <c r="A19" s="12"/>
      <c r="B19" s="25">
        <v>325.10000000000002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870106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870106</v>
      </c>
      <c r="P19" s="47">
        <f t="shared" si="1"/>
        <v>50.549352233776794</v>
      </c>
      <c r="Q19" s="9"/>
    </row>
    <row r="20" spans="1:17">
      <c r="A20" s="12"/>
      <c r="B20" s="25">
        <v>329.5</v>
      </c>
      <c r="C20" s="20" t="s">
        <v>142</v>
      </c>
      <c r="D20" s="46">
        <v>6925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6925</v>
      </c>
      <c r="P20" s="47">
        <f t="shared" si="1"/>
        <v>0.40231220589089639</v>
      </c>
      <c r="Q20" s="9"/>
    </row>
    <row r="21" spans="1:17" ht="15.75">
      <c r="A21" s="29" t="s">
        <v>143</v>
      </c>
      <c r="B21" s="30"/>
      <c r="C21" s="31"/>
      <c r="D21" s="32">
        <f t="shared" ref="D21:N21" si="5">SUM(D22:D33)</f>
        <v>3579104</v>
      </c>
      <c r="E21" s="32">
        <f t="shared" si="5"/>
        <v>3000000</v>
      </c>
      <c r="F21" s="32">
        <f t="shared" si="5"/>
        <v>0</v>
      </c>
      <c r="G21" s="32">
        <f t="shared" si="5"/>
        <v>1135974</v>
      </c>
      <c r="H21" s="32">
        <f t="shared" si="5"/>
        <v>0</v>
      </c>
      <c r="I21" s="32">
        <f t="shared" si="5"/>
        <v>350494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8065572</v>
      </c>
      <c r="P21" s="45">
        <f t="shared" si="1"/>
        <v>468.57444954394936</v>
      </c>
      <c r="Q21" s="10"/>
    </row>
    <row r="22" spans="1:17">
      <c r="A22" s="12"/>
      <c r="B22" s="25">
        <v>331.2</v>
      </c>
      <c r="C22" s="20" t="s">
        <v>89</v>
      </c>
      <c r="D22" s="46">
        <v>173574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173574</v>
      </c>
      <c r="P22" s="47">
        <f t="shared" si="1"/>
        <v>10.083890083076744</v>
      </c>
      <c r="Q22" s="9"/>
    </row>
    <row r="23" spans="1:17">
      <c r="A23" s="12"/>
      <c r="B23" s="25">
        <v>331.51</v>
      </c>
      <c r="C23" s="20" t="s">
        <v>151</v>
      </c>
      <c r="D23" s="46">
        <v>0</v>
      </c>
      <c r="E23" s="46">
        <v>3000000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3000000</v>
      </c>
      <c r="P23" s="47">
        <f t="shared" si="1"/>
        <v>174.28687619822227</v>
      </c>
      <c r="Q23" s="9"/>
    </row>
    <row r="24" spans="1:17">
      <c r="A24" s="12"/>
      <c r="B24" s="25">
        <v>334.49</v>
      </c>
      <c r="C24" s="20" t="s">
        <v>97</v>
      </c>
      <c r="D24" s="46">
        <v>47292</v>
      </c>
      <c r="E24" s="46">
        <v>0</v>
      </c>
      <c r="F24" s="46">
        <v>0</v>
      </c>
      <c r="G24" s="46">
        <v>1107664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1154956</v>
      </c>
      <c r="P24" s="47">
        <f t="shared" si="1"/>
        <v>67.097891128797997</v>
      </c>
      <c r="Q24" s="9"/>
    </row>
    <row r="25" spans="1:17">
      <c r="A25" s="12"/>
      <c r="B25" s="25">
        <v>334.7</v>
      </c>
      <c r="C25" s="20" t="s">
        <v>24</v>
      </c>
      <c r="D25" s="46">
        <v>0</v>
      </c>
      <c r="E25" s="46">
        <v>0</v>
      </c>
      <c r="F25" s="46">
        <v>0</v>
      </c>
      <c r="G25" s="46">
        <v>28310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28310</v>
      </c>
      <c r="P25" s="47">
        <f t="shared" si="1"/>
        <v>1.6446871550572242</v>
      </c>
      <c r="Q25" s="9"/>
    </row>
    <row r="26" spans="1:17">
      <c r="A26" s="12"/>
      <c r="B26" s="25">
        <v>335.125</v>
      </c>
      <c r="C26" s="20" t="s">
        <v>144</v>
      </c>
      <c r="D26" s="46">
        <v>1469295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1469295</v>
      </c>
      <c r="P26" s="47">
        <f t="shared" si="1"/>
        <v>85.359611921222339</v>
      </c>
      <c r="Q26" s="9"/>
    </row>
    <row r="27" spans="1:17">
      <c r="A27" s="12"/>
      <c r="B27" s="25">
        <v>335.14</v>
      </c>
      <c r="C27" s="20" t="s">
        <v>99</v>
      </c>
      <c r="D27" s="46">
        <v>13910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13910</v>
      </c>
      <c r="P27" s="47">
        <f t="shared" si="1"/>
        <v>0.80811014930575731</v>
      </c>
      <c r="Q27" s="9"/>
    </row>
    <row r="28" spans="1:17">
      <c r="A28" s="12"/>
      <c r="B28" s="25">
        <v>335.15</v>
      </c>
      <c r="C28" s="20" t="s">
        <v>100</v>
      </c>
      <c r="D28" s="46">
        <v>5370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5370</v>
      </c>
      <c r="P28" s="47">
        <f t="shared" si="1"/>
        <v>0.31197350839481786</v>
      </c>
      <c r="Q28" s="9"/>
    </row>
    <row r="29" spans="1:17">
      <c r="A29" s="12"/>
      <c r="B29" s="25">
        <v>335.18</v>
      </c>
      <c r="C29" s="20" t="s">
        <v>145</v>
      </c>
      <c r="D29" s="46">
        <v>1821539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1821539</v>
      </c>
      <c r="P29" s="47">
        <f t="shared" si="1"/>
        <v>105.8234473944112</v>
      </c>
      <c r="Q29" s="9"/>
    </row>
    <row r="30" spans="1:17">
      <c r="A30" s="12"/>
      <c r="B30" s="25">
        <v>335.45</v>
      </c>
      <c r="C30" s="20" t="s">
        <v>152</v>
      </c>
      <c r="D30" s="46">
        <v>9910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7">SUM(D30:N30)</f>
        <v>9910</v>
      </c>
      <c r="P30" s="47">
        <f t="shared" si="1"/>
        <v>0.57572764770812757</v>
      </c>
      <c r="Q30" s="9"/>
    </row>
    <row r="31" spans="1:17">
      <c r="A31" s="12"/>
      <c r="B31" s="25">
        <v>337.3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802</v>
      </c>
      <c r="P31" s="47">
        <f t="shared" si="1"/>
        <v>4.6592691570324751E-2</v>
      </c>
      <c r="Q31" s="9"/>
    </row>
    <row r="32" spans="1:17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349692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349692</v>
      </c>
      <c r="P32" s="47">
        <f t="shared" si="1"/>
        <v>20.315575437169581</v>
      </c>
      <c r="Q32" s="9"/>
    </row>
    <row r="33" spans="1:17">
      <c r="A33" s="12"/>
      <c r="B33" s="25">
        <v>338</v>
      </c>
      <c r="C33" s="20" t="s">
        <v>34</v>
      </c>
      <c r="D33" s="46">
        <v>38214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38214</v>
      </c>
      <c r="P33" s="47">
        <f t="shared" si="1"/>
        <v>2.2200662290129554</v>
      </c>
      <c r="Q33" s="9"/>
    </row>
    <row r="34" spans="1:17" ht="15.75">
      <c r="A34" s="29" t="s">
        <v>39</v>
      </c>
      <c r="B34" s="30"/>
      <c r="C34" s="31"/>
      <c r="D34" s="32">
        <f t="shared" ref="D34:N34" si="8">SUM(D35:D39)</f>
        <v>378190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4342947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4721137</v>
      </c>
      <c r="P34" s="45">
        <f t="shared" si="1"/>
        <v>274.27740661128217</v>
      </c>
      <c r="Q34" s="10"/>
    </row>
    <row r="35" spans="1:17">
      <c r="A35" s="12"/>
      <c r="B35" s="25">
        <v>341.9</v>
      </c>
      <c r="C35" s="20" t="s">
        <v>103</v>
      </c>
      <c r="D35" s="46">
        <v>66964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9">SUM(D35:N35)</f>
        <v>66964</v>
      </c>
      <c r="P35" s="47">
        <f t="shared" si="1"/>
        <v>3.8903154592459188</v>
      </c>
      <c r="Q35" s="9"/>
    </row>
    <row r="36" spans="1:17">
      <c r="A36" s="12"/>
      <c r="B36" s="25">
        <v>342.5</v>
      </c>
      <c r="C36" s="20" t="s">
        <v>44</v>
      </c>
      <c r="D36" s="46">
        <v>162420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162420</v>
      </c>
      <c r="P36" s="47">
        <f t="shared" si="1"/>
        <v>9.4358914773717544</v>
      </c>
      <c r="Q36" s="9"/>
    </row>
    <row r="37" spans="1:17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2636673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2636673</v>
      </c>
      <c r="P37" s="47">
        <f t="shared" ref="P37:P53" si="10">(O37/P$55)</f>
        <v>153.17916690873176</v>
      </c>
      <c r="Q37" s="9"/>
    </row>
    <row r="38" spans="1:17">
      <c r="A38" s="12"/>
      <c r="B38" s="25">
        <v>343.9</v>
      </c>
      <c r="C38" s="20" t="s">
        <v>47</v>
      </c>
      <c r="D38" s="46">
        <v>147651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147651</v>
      </c>
      <c r="P38" s="47">
        <f t="shared" si="10"/>
        <v>8.577877185847905</v>
      </c>
      <c r="Q38" s="9"/>
    </row>
    <row r="39" spans="1:17">
      <c r="A39" s="12"/>
      <c r="B39" s="25">
        <v>347.2</v>
      </c>
      <c r="C39" s="20" t="s">
        <v>49</v>
      </c>
      <c r="D39" s="46">
        <v>1155</v>
      </c>
      <c r="E39" s="46">
        <v>0</v>
      </c>
      <c r="F39" s="46">
        <v>0</v>
      </c>
      <c r="G39" s="46">
        <v>0</v>
      </c>
      <c r="H39" s="46">
        <v>0</v>
      </c>
      <c r="I39" s="46">
        <v>1706274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1707429</v>
      </c>
      <c r="P39" s="47">
        <f t="shared" si="10"/>
        <v>99.194155580084825</v>
      </c>
      <c r="Q39" s="9"/>
    </row>
    <row r="40" spans="1:17" ht="15.75">
      <c r="A40" s="29" t="s">
        <v>40</v>
      </c>
      <c r="B40" s="30"/>
      <c r="C40" s="31"/>
      <c r="D40" s="32">
        <f t="shared" ref="D40:N40" si="11">SUM(D41:D41)</f>
        <v>73734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>SUM(D40:N40)</f>
        <v>73734</v>
      </c>
      <c r="P40" s="45">
        <f t="shared" si="10"/>
        <v>4.2836228431999066</v>
      </c>
      <c r="Q40" s="10"/>
    </row>
    <row r="41" spans="1:17">
      <c r="A41" s="13"/>
      <c r="B41" s="39">
        <v>354</v>
      </c>
      <c r="C41" s="21" t="s">
        <v>53</v>
      </c>
      <c r="D41" s="46">
        <v>73734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2">SUM(D41:N41)</f>
        <v>73734</v>
      </c>
      <c r="P41" s="47">
        <f t="shared" si="10"/>
        <v>4.2836228431999066</v>
      </c>
      <c r="Q41" s="9"/>
    </row>
    <row r="42" spans="1:17" ht="15.75">
      <c r="A42" s="29" t="s">
        <v>3</v>
      </c>
      <c r="B42" s="30"/>
      <c r="C42" s="31"/>
      <c r="D42" s="32">
        <f t="shared" ref="D42:N42" si="13">SUM(D43:D48)</f>
        <v>659173</v>
      </c>
      <c r="E42" s="32">
        <f t="shared" si="13"/>
        <v>34418</v>
      </c>
      <c r="F42" s="32">
        <f t="shared" si="13"/>
        <v>0</v>
      </c>
      <c r="G42" s="32">
        <f t="shared" si="13"/>
        <v>600</v>
      </c>
      <c r="H42" s="32">
        <f t="shared" si="13"/>
        <v>0</v>
      </c>
      <c r="I42" s="32">
        <f t="shared" si="13"/>
        <v>45529</v>
      </c>
      <c r="J42" s="32">
        <f t="shared" si="13"/>
        <v>0</v>
      </c>
      <c r="K42" s="32">
        <f t="shared" si="13"/>
        <v>-5283921</v>
      </c>
      <c r="L42" s="32">
        <f t="shared" si="13"/>
        <v>0</v>
      </c>
      <c r="M42" s="32">
        <f t="shared" si="13"/>
        <v>0</v>
      </c>
      <c r="N42" s="32">
        <f t="shared" si="13"/>
        <v>0</v>
      </c>
      <c r="O42" s="32">
        <f>SUM(D42:N42)</f>
        <v>-4544201</v>
      </c>
      <c r="P42" s="45">
        <f t="shared" si="10"/>
        <v>-263.99819903561263</v>
      </c>
      <c r="Q42" s="10"/>
    </row>
    <row r="43" spans="1:17">
      <c r="A43" s="12"/>
      <c r="B43" s="25">
        <v>361.1</v>
      </c>
      <c r="C43" s="20" t="s">
        <v>54</v>
      </c>
      <c r="D43" s="46">
        <v>23855</v>
      </c>
      <c r="E43" s="46">
        <v>30391</v>
      </c>
      <c r="F43" s="46">
        <v>0</v>
      </c>
      <c r="G43" s="46">
        <v>600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54846</v>
      </c>
      <c r="P43" s="47">
        <f t="shared" si="10"/>
        <v>3.1863126706558997</v>
      </c>
      <c r="Q43" s="9"/>
    </row>
    <row r="44" spans="1:17">
      <c r="A44" s="12"/>
      <c r="B44" s="25">
        <v>361.3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-5667512</v>
      </c>
      <c r="L44" s="46">
        <v>0</v>
      </c>
      <c r="M44" s="46">
        <v>0</v>
      </c>
      <c r="N44" s="46">
        <v>0</v>
      </c>
      <c r="O44" s="46">
        <f t="shared" ref="O44:O52" si="14">SUM(D44:N44)</f>
        <v>-5667512</v>
      </c>
      <c r="P44" s="47">
        <f t="shared" si="10"/>
        <v>-329.25765409864636</v>
      </c>
      <c r="Q44" s="9"/>
    </row>
    <row r="45" spans="1:17">
      <c r="A45" s="12"/>
      <c r="B45" s="25">
        <v>362</v>
      </c>
      <c r="C45" s="20" t="s">
        <v>57</v>
      </c>
      <c r="D45" s="46">
        <v>120073</v>
      </c>
      <c r="E45" s="46">
        <v>4027</v>
      </c>
      <c r="F45" s="46">
        <v>0</v>
      </c>
      <c r="G45" s="46">
        <v>0</v>
      </c>
      <c r="H45" s="46">
        <v>0</v>
      </c>
      <c r="I45" s="46">
        <v>12750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136850</v>
      </c>
      <c r="P45" s="47">
        <f t="shared" si="10"/>
        <v>7.950386335908906</v>
      </c>
      <c r="Q45" s="9"/>
    </row>
    <row r="46" spans="1:17">
      <c r="A46" s="12"/>
      <c r="B46" s="25">
        <v>366</v>
      </c>
      <c r="C46" s="20" t="s">
        <v>59</v>
      </c>
      <c r="D46" s="46">
        <v>43200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43200</v>
      </c>
      <c r="P46" s="47">
        <f t="shared" si="10"/>
        <v>2.509731017254401</v>
      </c>
      <c r="Q46" s="9"/>
    </row>
    <row r="47" spans="1:17">
      <c r="A47" s="12"/>
      <c r="B47" s="25">
        <v>368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383591</v>
      </c>
      <c r="L47" s="46">
        <v>0</v>
      </c>
      <c r="M47" s="46">
        <v>0</v>
      </c>
      <c r="N47" s="46">
        <v>0</v>
      </c>
      <c r="O47" s="46">
        <f t="shared" si="14"/>
        <v>383591</v>
      </c>
      <c r="P47" s="47">
        <f t="shared" si="10"/>
        <v>22.284959042584095</v>
      </c>
      <c r="Q47" s="9"/>
    </row>
    <row r="48" spans="1:17">
      <c r="A48" s="12"/>
      <c r="B48" s="25">
        <v>369.9</v>
      </c>
      <c r="C48" s="20" t="s">
        <v>62</v>
      </c>
      <c r="D48" s="46">
        <v>472045</v>
      </c>
      <c r="E48" s="46">
        <v>0</v>
      </c>
      <c r="F48" s="46">
        <v>0</v>
      </c>
      <c r="G48" s="46">
        <v>0</v>
      </c>
      <c r="H48" s="46">
        <v>0</v>
      </c>
      <c r="I48" s="46">
        <v>32779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504824</v>
      </c>
      <c r="P48" s="47">
        <f t="shared" si="10"/>
        <v>29.328065996630453</v>
      </c>
      <c r="Q48" s="9"/>
    </row>
    <row r="49" spans="1:120" ht="15.75">
      <c r="A49" s="29" t="s">
        <v>41</v>
      </c>
      <c r="B49" s="30"/>
      <c r="C49" s="31"/>
      <c r="D49" s="32">
        <f t="shared" ref="D49:N49" si="15">SUM(D50:D52)</f>
        <v>3000000</v>
      </c>
      <c r="E49" s="32">
        <f t="shared" si="15"/>
        <v>65132</v>
      </c>
      <c r="F49" s="32">
        <f t="shared" si="15"/>
        <v>0</v>
      </c>
      <c r="G49" s="32">
        <f t="shared" si="15"/>
        <v>0</v>
      </c>
      <c r="H49" s="32">
        <f t="shared" si="15"/>
        <v>0</v>
      </c>
      <c r="I49" s="32">
        <f t="shared" si="15"/>
        <v>658507</v>
      </c>
      <c r="J49" s="32">
        <f t="shared" si="15"/>
        <v>0</v>
      </c>
      <c r="K49" s="32">
        <f t="shared" si="15"/>
        <v>569103</v>
      </c>
      <c r="L49" s="32">
        <f t="shared" si="15"/>
        <v>0</v>
      </c>
      <c r="M49" s="32">
        <f t="shared" si="15"/>
        <v>0</v>
      </c>
      <c r="N49" s="32">
        <f t="shared" si="15"/>
        <v>0</v>
      </c>
      <c r="O49" s="32">
        <f t="shared" si="14"/>
        <v>4292742</v>
      </c>
      <c r="P49" s="45">
        <f t="shared" si="10"/>
        <v>249.38953116830302</v>
      </c>
      <c r="Q49" s="9"/>
    </row>
    <row r="50" spans="1:120">
      <c r="A50" s="12"/>
      <c r="B50" s="25">
        <v>381</v>
      </c>
      <c r="C50" s="20" t="s">
        <v>63</v>
      </c>
      <c r="D50" s="46">
        <v>3000000</v>
      </c>
      <c r="E50" s="46">
        <v>65132</v>
      </c>
      <c r="F50" s="46">
        <v>0</v>
      </c>
      <c r="G50" s="46">
        <v>0</v>
      </c>
      <c r="H50" s="46">
        <v>0</v>
      </c>
      <c r="I50" s="46">
        <v>90295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3155427</v>
      </c>
      <c r="P50" s="47">
        <f t="shared" si="10"/>
        <v>183.31650496717597</v>
      </c>
      <c r="Q50" s="9"/>
    </row>
    <row r="51" spans="1:120">
      <c r="A51" s="12"/>
      <c r="B51" s="25">
        <v>389.1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6714</v>
      </c>
      <c r="J51" s="46">
        <v>0</v>
      </c>
      <c r="K51" s="46">
        <v>569103</v>
      </c>
      <c r="L51" s="46">
        <v>0</v>
      </c>
      <c r="M51" s="46">
        <v>0</v>
      </c>
      <c r="N51" s="46">
        <v>0</v>
      </c>
      <c r="O51" s="46">
        <f t="shared" si="14"/>
        <v>575817</v>
      </c>
      <c r="P51" s="47">
        <f t="shared" si="10"/>
        <v>33.452448730610584</v>
      </c>
      <c r="Q51" s="9"/>
    </row>
    <row r="52" spans="1:120" ht="15.75" thickBot="1">
      <c r="A52" s="12"/>
      <c r="B52" s="25">
        <v>389.7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561498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561498</v>
      </c>
      <c r="P52" s="47">
        <f t="shared" si="10"/>
        <v>32.620577470516473</v>
      </c>
      <c r="Q52" s="9"/>
    </row>
    <row r="53" spans="1:120" ht="16.5" thickBot="1">
      <c r="A53" s="14" t="s">
        <v>50</v>
      </c>
      <c r="B53" s="23"/>
      <c r="C53" s="22"/>
      <c r="D53" s="15">
        <f t="shared" ref="D53:N53" si="16">SUM(D5,D15,D21,D34,D40,D42,D49)</f>
        <v>14090585</v>
      </c>
      <c r="E53" s="15">
        <f t="shared" si="16"/>
        <v>4855937</v>
      </c>
      <c r="F53" s="15">
        <f t="shared" si="16"/>
        <v>0</v>
      </c>
      <c r="G53" s="15">
        <f t="shared" si="16"/>
        <v>1283591</v>
      </c>
      <c r="H53" s="15">
        <f t="shared" si="16"/>
        <v>0</v>
      </c>
      <c r="I53" s="15">
        <f t="shared" si="16"/>
        <v>6267583</v>
      </c>
      <c r="J53" s="15">
        <f t="shared" si="16"/>
        <v>0</v>
      </c>
      <c r="K53" s="15">
        <f t="shared" si="16"/>
        <v>-4714818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>SUM(D53:N53)</f>
        <v>21782878</v>
      </c>
      <c r="P53" s="38">
        <f t="shared" si="10"/>
        <v>1265.4899204089932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118" t="s">
        <v>153</v>
      </c>
      <c r="N55" s="118"/>
      <c r="O55" s="118"/>
      <c r="P55" s="43">
        <v>17213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85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134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135</v>
      </c>
      <c r="N4" s="35" t="s">
        <v>9</v>
      </c>
      <c r="O4" s="35" t="s">
        <v>136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SUM(D6:D13)</f>
        <v>4507849</v>
      </c>
      <c r="E5" s="27">
        <f t="shared" si="0"/>
        <v>1485083</v>
      </c>
      <c r="F5" s="27">
        <f t="shared" si="0"/>
        <v>0</v>
      </c>
      <c r="G5" s="27">
        <f t="shared" si="0"/>
        <v>140031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6132963</v>
      </c>
      <c r="P5" s="33">
        <f t="shared" ref="P5:P52" si="1">(O5/P$54)</f>
        <v>363.04759367785471</v>
      </c>
      <c r="Q5" s="6"/>
    </row>
    <row r="6" spans="1:134">
      <c r="A6" s="12"/>
      <c r="B6" s="25">
        <v>311</v>
      </c>
      <c r="C6" s="20" t="s">
        <v>2</v>
      </c>
      <c r="D6" s="46">
        <v>2485938</v>
      </c>
      <c r="E6" s="46">
        <v>46347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2532285</v>
      </c>
      <c r="P6" s="47">
        <f t="shared" si="1"/>
        <v>149.90143846563666</v>
      </c>
      <c r="Q6" s="9"/>
    </row>
    <row r="7" spans="1:134">
      <c r="A7" s="12"/>
      <c r="B7" s="25">
        <v>312.41000000000003</v>
      </c>
      <c r="C7" s="20" t="s">
        <v>138</v>
      </c>
      <c r="D7" s="46">
        <v>307520</v>
      </c>
      <c r="E7" s="46">
        <v>0</v>
      </c>
      <c r="F7" s="46">
        <v>0</v>
      </c>
      <c r="G7" s="46">
        <v>140031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447551</v>
      </c>
      <c r="P7" s="47">
        <f t="shared" si="1"/>
        <v>26.493281240750608</v>
      </c>
      <c r="Q7" s="9"/>
    </row>
    <row r="8" spans="1:134">
      <c r="A8" s="12"/>
      <c r="B8" s="25">
        <v>312.63</v>
      </c>
      <c r="C8" s="20" t="s">
        <v>139</v>
      </c>
      <c r="D8" s="46">
        <v>0</v>
      </c>
      <c r="E8" s="46">
        <v>1438736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1438736</v>
      </c>
      <c r="P8" s="47">
        <f t="shared" si="1"/>
        <v>85.16758420647605</v>
      </c>
      <c r="Q8" s="9"/>
    </row>
    <row r="9" spans="1:134">
      <c r="A9" s="12"/>
      <c r="B9" s="25">
        <v>314.10000000000002</v>
      </c>
      <c r="C9" s="20" t="s">
        <v>11</v>
      </c>
      <c r="D9" s="46">
        <v>986744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986744</v>
      </c>
      <c r="P9" s="47">
        <f t="shared" si="1"/>
        <v>58.411413011306458</v>
      </c>
      <c r="Q9" s="9"/>
    </row>
    <row r="10" spans="1:134">
      <c r="A10" s="12"/>
      <c r="B10" s="25">
        <v>314.3</v>
      </c>
      <c r="C10" s="20" t="s">
        <v>12</v>
      </c>
      <c r="D10" s="46">
        <v>265002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265002</v>
      </c>
      <c r="P10" s="47">
        <f t="shared" si="1"/>
        <v>15.687089326940153</v>
      </c>
      <c r="Q10" s="9"/>
    </row>
    <row r="11" spans="1:134">
      <c r="A11" s="12"/>
      <c r="B11" s="25">
        <v>314.8</v>
      </c>
      <c r="C11" s="20" t="s">
        <v>13</v>
      </c>
      <c r="D11" s="46">
        <v>29353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29353</v>
      </c>
      <c r="P11" s="47">
        <f t="shared" si="1"/>
        <v>1.7375836145148877</v>
      </c>
      <c r="Q11" s="9"/>
    </row>
    <row r="12" spans="1:134">
      <c r="A12" s="12"/>
      <c r="B12" s="25">
        <v>315.10000000000002</v>
      </c>
      <c r="C12" s="20" t="s">
        <v>140</v>
      </c>
      <c r="D12" s="46">
        <v>278670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278670</v>
      </c>
      <c r="P12" s="47">
        <f t="shared" si="1"/>
        <v>16.496181850470609</v>
      </c>
      <c r="Q12" s="9"/>
    </row>
    <row r="13" spans="1:134">
      <c r="A13" s="12"/>
      <c r="B13" s="25">
        <v>316</v>
      </c>
      <c r="C13" s="20" t="s">
        <v>96</v>
      </c>
      <c r="D13" s="46">
        <v>154622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154622</v>
      </c>
      <c r="P13" s="47">
        <f t="shared" si="1"/>
        <v>9.1530219617593094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1900690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787181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1" si="4">SUM(D14:N14)</f>
        <v>2687871</v>
      </c>
      <c r="P14" s="45">
        <f t="shared" si="1"/>
        <v>159.11152548392826</v>
      </c>
      <c r="Q14" s="10"/>
    </row>
    <row r="15" spans="1:134">
      <c r="A15" s="12"/>
      <c r="B15" s="25">
        <v>322</v>
      </c>
      <c r="C15" s="20" t="s">
        <v>141</v>
      </c>
      <c r="D15" s="46">
        <v>484404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484404</v>
      </c>
      <c r="P15" s="47">
        <f t="shared" si="1"/>
        <v>28.67483573077606</v>
      </c>
      <c r="Q15" s="9"/>
    </row>
    <row r="16" spans="1:134">
      <c r="A16" s="12"/>
      <c r="B16" s="25">
        <v>323.10000000000002</v>
      </c>
      <c r="C16" s="20" t="s">
        <v>17</v>
      </c>
      <c r="D16" s="46">
        <v>807367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807367</v>
      </c>
      <c r="P16" s="47">
        <f t="shared" si="1"/>
        <v>47.792991179778603</v>
      </c>
      <c r="Q16" s="9"/>
    </row>
    <row r="17" spans="1:17">
      <c r="A17" s="12"/>
      <c r="B17" s="25">
        <v>323.3</v>
      </c>
      <c r="C17" s="20" t="s">
        <v>75</v>
      </c>
      <c r="D17" s="46">
        <v>602511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602511</v>
      </c>
      <c r="P17" s="47">
        <f t="shared" si="1"/>
        <v>35.666311489966262</v>
      </c>
      <c r="Q17" s="9"/>
    </row>
    <row r="18" spans="1:17">
      <c r="A18" s="12"/>
      <c r="B18" s="25">
        <v>325.2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787181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787181</v>
      </c>
      <c r="P18" s="47">
        <f t="shared" si="1"/>
        <v>46.598058367371102</v>
      </c>
      <c r="Q18" s="9"/>
    </row>
    <row r="19" spans="1:17">
      <c r="A19" s="12"/>
      <c r="B19" s="25">
        <v>329.5</v>
      </c>
      <c r="C19" s="20" t="s">
        <v>142</v>
      </c>
      <c r="D19" s="46">
        <v>6408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6408</v>
      </c>
      <c r="P19" s="47">
        <f t="shared" si="1"/>
        <v>0.37932871603622803</v>
      </c>
      <c r="Q19" s="9"/>
    </row>
    <row r="20" spans="1:17" ht="15.75">
      <c r="A20" s="29" t="s">
        <v>143</v>
      </c>
      <c r="B20" s="30"/>
      <c r="C20" s="31"/>
      <c r="D20" s="32">
        <f t="shared" ref="D20:N20" si="5">SUM(D21:D29)</f>
        <v>3269543</v>
      </c>
      <c r="E20" s="32">
        <f t="shared" si="5"/>
        <v>1000000</v>
      </c>
      <c r="F20" s="32">
        <f t="shared" si="5"/>
        <v>0</v>
      </c>
      <c r="G20" s="32">
        <f t="shared" si="5"/>
        <v>834158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5103701</v>
      </c>
      <c r="P20" s="45">
        <f t="shared" si="1"/>
        <v>302.11928017522052</v>
      </c>
      <c r="Q20" s="10"/>
    </row>
    <row r="21" spans="1:17">
      <c r="A21" s="12"/>
      <c r="B21" s="25">
        <v>331.2</v>
      </c>
      <c r="C21" s="20" t="s">
        <v>89</v>
      </c>
      <c r="D21" s="46">
        <v>201730</v>
      </c>
      <c r="E21" s="46">
        <v>1000000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1201730</v>
      </c>
      <c r="P21" s="47">
        <f t="shared" si="1"/>
        <v>71.137749363641746</v>
      </c>
      <c r="Q21" s="9"/>
    </row>
    <row r="22" spans="1:17">
      <c r="A22" s="12"/>
      <c r="B22" s="25">
        <v>334.41</v>
      </c>
      <c r="C22" s="20" t="s">
        <v>79</v>
      </c>
      <c r="D22" s="46">
        <v>0</v>
      </c>
      <c r="E22" s="46">
        <v>0</v>
      </c>
      <c r="F22" s="46">
        <v>0</v>
      </c>
      <c r="G22" s="46">
        <v>47729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47729</v>
      </c>
      <c r="P22" s="47">
        <f t="shared" si="1"/>
        <v>2.8253714556325105</v>
      </c>
      <c r="Q22" s="9"/>
    </row>
    <row r="23" spans="1:17">
      <c r="A23" s="12"/>
      <c r="B23" s="25">
        <v>334.49</v>
      </c>
      <c r="C23" s="20" t="s">
        <v>97</v>
      </c>
      <c r="D23" s="46">
        <v>45915</v>
      </c>
      <c r="E23" s="46">
        <v>0</v>
      </c>
      <c r="F23" s="46">
        <v>0</v>
      </c>
      <c r="G23" s="46">
        <v>786429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832344</v>
      </c>
      <c r="P23" s="47">
        <f t="shared" si="1"/>
        <v>49.271532587462261</v>
      </c>
      <c r="Q23" s="9"/>
    </row>
    <row r="24" spans="1:17">
      <c r="A24" s="12"/>
      <c r="B24" s="25">
        <v>335.125</v>
      </c>
      <c r="C24" s="20" t="s">
        <v>144</v>
      </c>
      <c r="D24" s="46">
        <v>1228371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1228371</v>
      </c>
      <c r="P24" s="47">
        <f t="shared" si="1"/>
        <v>72.714793109572014</v>
      </c>
      <c r="Q24" s="9"/>
    </row>
    <row r="25" spans="1:17">
      <c r="A25" s="12"/>
      <c r="B25" s="25">
        <v>335.14</v>
      </c>
      <c r="C25" s="20" t="s">
        <v>99</v>
      </c>
      <c r="D25" s="46">
        <v>19861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19861</v>
      </c>
      <c r="P25" s="47">
        <f t="shared" si="1"/>
        <v>1.1756940744687148</v>
      </c>
      <c r="Q25" s="9"/>
    </row>
    <row r="26" spans="1:17">
      <c r="A26" s="12"/>
      <c r="B26" s="25">
        <v>335.15</v>
      </c>
      <c r="C26" s="20" t="s">
        <v>100</v>
      </c>
      <c r="D26" s="46">
        <v>3942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3942</v>
      </c>
      <c r="P26" s="47">
        <f t="shared" si="1"/>
        <v>0.23335109216835376</v>
      </c>
      <c r="Q26" s="9"/>
    </row>
    <row r="27" spans="1:17">
      <c r="A27" s="12"/>
      <c r="B27" s="25">
        <v>335.18</v>
      </c>
      <c r="C27" s="20" t="s">
        <v>145</v>
      </c>
      <c r="D27" s="46">
        <v>1570105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1570105</v>
      </c>
      <c r="P27" s="47">
        <f t="shared" si="1"/>
        <v>92.944118865802409</v>
      </c>
      <c r="Q27" s="9"/>
    </row>
    <row r="28" spans="1:17">
      <c r="A28" s="12"/>
      <c r="B28" s="25">
        <v>337.3</v>
      </c>
      <c r="C28" s="20" t="s">
        <v>31</v>
      </c>
      <c r="D28" s="46">
        <v>150733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150733</v>
      </c>
      <c r="P28" s="47">
        <f t="shared" si="1"/>
        <v>8.9228082637778954</v>
      </c>
      <c r="Q28" s="9"/>
    </row>
    <row r="29" spans="1:17">
      <c r="A29" s="12"/>
      <c r="B29" s="25">
        <v>338</v>
      </c>
      <c r="C29" s="20" t="s">
        <v>34</v>
      </c>
      <c r="D29" s="46">
        <v>48886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48886</v>
      </c>
      <c r="P29" s="47">
        <f t="shared" si="1"/>
        <v>2.893861362694607</v>
      </c>
      <c r="Q29" s="9"/>
    </row>
    <row r="30" spans="1:17" ht="15.75">
      <c r="A30" s="29" t="s">
        <v>39</v>
      </c>
      <c r="B30" s="30"/>
      <c r="C30" s="31"/>
      <c r="D30" s="32">
        <f t="shared" ref="D30:N30" si="7">SUM(D31:D36)</f>
        <v>489552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4034462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4524014</v>
      </c>
      <c r="P30" s="45">
        <f t="shared" si="1"/>
        <v>267.80406085360801</v>
      </c>
      <c r="Q30" s="10"/>
    </row>
    <row r="31" spans="1:17">
      <c r="A31" s="12"/>
      <c r="B31" s="25">
        <v>341.2</v>
      </c>
      <c r="C31" s="20" t="s">
        <v>102</v>
      </c>
      <c r="D31" s="46">
        <v>36655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8">SUM(D31:N31)</f>
        <v>36655</v>
      </c>
      <c r="P31" s="47">
        <f t="shared" si="1"/>
        <v>2.1698336589119753</v>
      </c>
      <c r="Q31" s="9"/>
    </row>
    <row r="32" spans="1:17">
      <c r="A32" s="12"/>
      <c r="B32" s="25">
        <v>341.9</v>
      </c>
      <c r="C32" s="20" t="s">
        <v>103</v>
      </c>
      <c r="D32" s="46">
        <v>50481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50481</v>
      </c>
      <c r="P32" s="47">
        <f t="shared" si="1"/>
        <v>2.9882791688865211</v>
      </c>
      <c r="Q32" s="9"/>
    </row>
    <row r="33" spans="1:17">
      <c r="A33" s="12"/>
      <c r="B33" s="25">
        <v>342.5</v>
      </c>
      <c r="C33" s="20" t="s">
        <v>44</v>
      </c>
      <c r="D33" s="46">
        <v>252848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252848</v>
      </c>
      <c r="P33" s="47">
        <f t="shared" si="1"/>
        <v>14.967619724146097</v>
      </c>
      <c r="Q33" s="9"/>
    </row>
    <row r="34" spans="1:17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2627936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2627936</v>
      </c>
      <c r="P34" s="47">
        <f t="shared" si="1"/>
        <v>155.56360622743148</v>
      </c>
      <c r="Q34" s="9"/>
    </row>
    <row r="35" spans="1:17">
      <c r="A35" s="12"/>
      <c r="B35" s="25">
        <v>343.9</v>
      </c>
      <c r="C35" s="20" t="s">
        <v>47</v>
      </c>
      <c r="D35" s="46">
        <v>148673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148673</v>
      </c>
      <c r="P35" s="47">
        <f t="shared" si="1"/>
        <v>8.8008642633043266</v>
      </c>
      <c r="Q35" s="9"/>
    </row>
    <row r="36" spans="1:17">
      <c r="A36" s="12"/>
      <c r="B36" s="25">
        <v>347.2</v>
      </c>
      <c r="C36" s="20" t="s">
        <v>49</v>
      </c>
      <c r="D36" s="46">
        <v>895</v>
      </c>
      <c r="E36" s="46">
        <v>0</v>
      </c>
      <c r="F36" s="46">
        <v>0</v>
      </c>
      <c r="G36" s="46">
        <v>0</v>
      </c>
      <c r="H36" s="46">
        <v>0</v>
      </c>
      <c r="I36" s="46">
        <v>1406526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1407421</v>
      </c>
      <c r="P36" s="47">
        <f t="shared" si="1"/>
        <v>83.313857810927601</v>
      </c>
      <c r="Q36" s="9"/>
    </row>
    <row r="37" spans="1:17" ht="15.75">
      <c r="A37" s="29" t="s">
        <v>40</v>
      </c>
      <c r="B37" s="30"/>
      <c r="C37" s="31"/>
      <c r="D37" s="32">
        <f t="shared" ref="D37:N37" si="9">SUM(D38:D39)</f>
        <v>87746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>SUM(D37:N37)</f>
        <v>87746</v>
      </c>
      <c r="P37" s="45">
        <f t="shared" si="1"/>
        <v>5.1942224590066894</v>
      </c>
      <c r="Q37" s="10"/>
    </row>
    <row r="38" spans="1:17">
      <c r="A38" s="13"/>
      <c r="B38" s="39">
        <v>351.2</v>
      </c>
      <c r="C38" s="21" t="s">
        <v>52</v>
      </c>
      <c r="D38" s="46">
        <v>11311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11311</v>
      </c>
      <c r="P38" s="47">
        <f t="shared" si="1"/>
        <v>0.66956727638666902</v>
      </c>
      <c r="Q38" s="9"/>
    </row>
    <row r="39" spans="1:17">
      <c r="A39" s="13"/>
      <c r="B39" s="39">
        <v>354</v>
      </c>
      <c r="C39" s="21" t="s">
        <v>53</v>
      </c>
      <c r="D39" s="46">
        <v>76435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76435</v>
      </c>
      <c r="P39" s="47">
        <f t="shared" si="1"/>
        <v>4.5246551826200205</v>
      </c>
      <c r="Q39" s="9"/>
    </row>
    <row r="40" spans="1:17" ht="15.75">
      <c r="A40" s="29" t="s">
        <v>3</v>
      </c>
      <c r="B40" s="30"/>
      <c r="C40" s="31"/>
      <c r="D40" s="32">
        <f t="shared" ref="D40:N40" si="10">SUM(D41:D48)</f>
        <v>634855</v>
      </c>
      <c r="E40" s="32">
        <f t="shared" si="10"/>
        <v>37868</v>
      </c>
      <c r="F40" s="32">
        <f t="shared" si="10"/>
        <v>0</v>
      </c>
      <c r="G40" s="32">
        <f t="shared" si="10"/>
        <v>1314</v>
      </c>
      <c r="H40" s="32">
        <f t="shared" si="10"/>
        <v>0</v>
      </c>
      <c r="I40" s="32">
        <f t="shared" si="10"/>
        <v>42695</v>
      </c>
      <c r="J40" s="32">
        <f t="shared" si="10"/>
        <v>0</v>
      </c>
      <c r="K40" s="32">
        <f t="shared" si="10"/>
        <v>4784803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5501535</v>
      </c>
      <c r="P40" s="45">
        <f t="shared" si="1"/>
        <v>325.66950808026991</v>
      </c>
      <c r="Q40" s="10"/>
    </row>
    <row r="41" spans="1:17">
      <c r="A41" s="12"/>
      <c r="B41" s="25">
        <v>361.1</v>
      </c>
      <c r="C41" s="20" t="s">
        <v>54</v>
      </c>
      <c r="D41" s="46">
        <v>27513</v>
      </c>
      <c r="E41" s="46">
        <v>36516</v>
      </c>
      <c r="F41" s="46">
        <v>0</v>
      </c>
      <c r="G41" s="46">
        <v>1314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65343</v>
      </c>
      <c r="P41" s="47">
        <f t="shared" si="1"/>
        <v>3.8680518557982597</v>
      </c>
      <c r="Q41" s="9"/>
    </row>
    <row r="42" spans="1:17">
      <c r="A42" s="12"/>
      <c r="B42" s="25">
        <v>361.3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4409995</v>
      </c>
      <c r="L42" s="46">
        <v>0</v>
      </c>
      <c r="M42" s="46">
        <v>0</v>
      </c>
      <c r="N42" s="46">
        <v>0</v>
      </c>
      <c r="O42" s="46">
        <f t="shared" ref="O42:O48" si="11">SUM(D42:N42)</f>
        <v>4409995</v>
      </c>
      <c r="P42" s="47">
        <f t="shared" si="1"/>
        <v>261.05457881962946</v>
      </c>
      <c r="Q42" s="9"/>
    </row>
    <row r="43" spans="1:17">
      <c r="A43" s="12"/>
      <c r="B43" s="25">
        <v>362</v>
      </c>
      <c r="C43" s="20" t="s">
        <v>57</v>
      </c>
      <c r="D43" s="46">
        <v>121330</v>
      </c>
      <c r="E43" s="46">
        <v>0</v>
      </c>
      <c r="F43" s="46">
        <v>0</v>
      </c>
      <c r="G43" s="46">
        <v>0</v>
      </c>
      <c r="H43" s="46">
        <v>0</v>
      </c>
      <c r="I43" s="46">
        <v>13350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134680</v>
      </c>
      <c r="P43" s="47">
        <f t="shared" si="1"/>
        <v>7.97253300183508</v>
      </c>
      <c r="Q43" s="9"/>
    </row>
    <row r="44" spans="1:17">
      <c r="A44" s="12"/>
      <c r="B44" s="25">
        <v>364</v>
      </c>
      <c r="C44" s="20" t="s">
        <v>107</v>
      </c>
      <c r="D44" s="46">
        <v>32502</v>
      </c>
      <c r="E44" s="46">
        <v>1352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33854</v>
      </c>
      <c r="P44" s="47">
        <f t="shared" si="1"/>
        <v>2.0040253359379623</v>
      </c>
      <c r="Q44" s="9"/>
    </row>
    <row r="45" spans="1:17">
      <c r="A45" s="12"/>
      <c r="B45" s="25">
        <v>366</v>
      </c>
      <c r="C45" s="20" t="s">
        <v>59</v>
      </c>
      <c r="D45" s="46">
        <v>37100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37100</v>
      </c>
      <c r="P45" s="47">
        <f t="shared" si="1"/>
        <v>2.1961759308589355</v>
      </c>
      <c r="Q45" s="9"/>
    </row>
    <row r="46" spans="1:17">
      <c r="A46" s="12"/>
      <c r="B46" s="25">
        <v>368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347831</v>
      </c>
      <c r="L46" s="46">
        <v>0</v>
      </c>
      <c r="M46" s="46">
        <v>0</v>
      </c>
      <c r="N46" s="46">
        <v>0</v>
      </c>
      <c r="O46" s="46">
        <f t="shared" si="11"/>
        <v>347831</v>
      </c>
      <c r="P46" s="47">
        <f t="shared" si="1"/>
        <v>20.590244479962113</v>
      </c>
      <c r="Q46" s="9"/>
    </row>
    <row r="47" spans="1:17">
      <c r="A47" s="12"/>
      <c r="B47" s="25">
        <v>369.3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7548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7548</v>
      </c>
      <c r="P47" s="47">
        <f t="shared" si="1"/>
        <v>0.44681228911383414</v>
      </c>
      <c r="Q47" s="9"/>
    </row>
    <row r="48" spans="1:17">
      <c r="A48" s="12"/>
      <c r="B48" s="25">
        <v>369.9</v>
      </c>
      <c r="C48" s="20" t="s">
        <v>62</v>
      </c>
      <c r="D48" s="46">
        <v>416410</v>
      </c>
      <c r="E48" s="46">
        <v>0</v>
      </c>
      <c r="F48" s="46">
        <v>0</v>
      </c>
      <c r="G48" s="46">
        <v>0</v>
      </c>
      <c r="H48" s="46">
        <v>0</v>
      </c>
      <c r="I48" s="46">
        <v>21797</v>
      </c>
      <c r="J48" s="46">
        <v>0</v>
      </c>
      <c r="K48" s="46">
        <v>26977</v>
      </c>
      <c r="L48" s="46">
        <v>0</v>
      </c>
      <c r="M48" s="46">
        <v>0</v>
      </c>
      <c r="N48" s="46">
        <v>0</v>
      </c>
      <c r="O48" s="46">
        <f t="shared" si="11"/>
        <v>465184</v>
      </c>
      <c r="P48" s="47">
        <f t="shared" si="1"/>
        <v>27.537086367134314</v>
      </c>
      <c r="Q48" s="9"/>
    </row>
    <row r="49" spans="1:120" ht="15.75">
      <c r="A49" s="29" t="s">
        <v>41</v>
      </c>
      <c r="B49" s="30"/>
      <c r="C49" s="31"/>
      <c r="D49" s="32">
        <f t="shared" ref="D49:N49" si="12">SUM(D50:D51)</f>
        <v>1400000</v>
      </c>
      <c r="E49" s="32">
        <f t="shared" si="12"/>
        <v>63411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750630</v>
      </c>
      <c r="J49" s="32">
        <f t="shared" si="12"/>
        <v>0</v>
      </c>
      <c r="K49" s="32">
        <f t="shared" si="12"/>
        <v>478934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>SUM(D49:N49)</f>
        <v>2692975</v>
      </c>
      <c r="P49" s="45">
        <f t="shared" si="1"/>
        <v>159.41366246374238</v>
      </c>
      <c r="Q49" s="9"/>
    </row>
    <row r="50" spans="1:120">
      <c r="A50" s="12"/>
      <c r="B50" s="25">
        <v>381</v>
      </c>
      <c r="C50" s="20" t="s">
        <v>63</v>
      </c>
      <c r="D50" s="46">
        <v>1400000</v>
      </c>
      <c r="E50" s="46">
        <v>63411</v>
      </c>
      <c r="F50" s="46">
        <v>0</v>
      </c>
      <c r="G50" s="46">
        <v>0</v>
      </c>
      <c r="H50" s="46">
        <v>0</v>
      </c>
      <c r="I50" s="46">
        <v>734512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2197923</v>
      </c>
      <c r="P50" s="47">
        <f t="shared" si="1"/>
        <v>130.10850648197479</v>
      </c>
      <c r="Q50" s="9"/>
    </row>
    <row r="51" spans="1:120" ht="15.75" thickBot="1">
      <c r="A51" s="12"/>
      <c r="B51" s="25">
        <v>389.1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16118</v>
      </c>
      <c r="J51" s="46">
        <v>0</v>
      </c>
      <c r="K51" s="46">
        <v>478934</v>
      </c>
      <c r="L51" s="46">
        <v>0</v>
      </c>
      <c r="M51" s="46">
        <v>0</v>
      </c>
      <c r="N51" s="46">
        <v>0</v>
      </c>
      <c r="O51" s="46">
        <f>SUM(D51:N51)</f>
        <v>495052</v>
      </c>
      <c r="P51" s="47">
        <f t="shared" si="1"/>
        <v>29.305155981767594</v>
      </c>
      <c r="Q51" s="9"/>
    </row>
    <row r="52" spans="1:120" ht="16.5" thickBot="1">
      <c r="A52" s="14" t="s">
        <v>50</v>
      </c>
      <c r="B52" s="23"/>
      <c r="C52" s="22"/>
      <c r="D52" s="15">
        <f t="shared" ref="D52:N52" si="13">SUM(D5,D14,D20,D30,D37,D40,D49)</f>
        <v>12290235</v>
      </c>
      <c r="E52" s="15">
        <f t="shared" si="13"/>
        <v>2586362</v>
      </c>
      <c r="F52" s="15">
        <f t="shared" si="13"/>
        <v>0</v>
      </c>
      <c r="G52" s="15">
        <f t="shared" si="13"/>
        <v>975503</v>
      </c>
      <c r="H52" s="15">
        <f t="shared" si="13"/>
        <v>0</v>
      </c>
      <c r="I52" s="15">
        <f t="shared" si="13"/>
        <v>5614968</v>
      </c>
      <c r="J52" s="15">
        <f t="shared" si="13"/>
        <v>0</v>
      </c>
      <c r="K52" s="15">
        <f t="shared" si="13"/>
        <v>5263737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15">
        <f>SUM(D52:N52)</f>
        <v>26730805</v>
      </c>
      <c r="P52" s="38">
        <f t="shared" si="1"/>
        <v>1582.3598531936304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18" t="s">
        <v>146</v>
      </c>
      <c r="N54" s="118"/>
      <c r="O54" s="118"/>
      <c r="P54" s="43">
        <v>16893</v>
      </c>
    </row>
    <row r="55" spans="1:120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120" t="s">
        <v>85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4308896</v>
      </c>
      <c r="E5" s="27">
        <f t="shared" si="0"/>
        <v>1253769</v>
      </c>
      <c r="F5" s="27">
        <f t="shared" si="0"/>
        <v>0</v>
      </c>
      <c r="G5" s="27">
        <f t="shared" si="0"/>
        <v>135357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5698022</v>
      </c>
      <c r="O5" s="33">
        <f t="shared" ref="O5:O36" si="1">(N5/O$55)</f>
        <v>316.92652539073362</v>
      </c>
      <c r="P5" s="6"/>
    </row>
    <row r="6" spans="1:133">
      <c r="A6" s="12"/>
      <c r="B6" s="25">
        <v>311</v>
      </c>
      <c r="C6" s="20" t="s">
        <v>2</v>
      </c>
      <c r="D6" s="46">
        <v>2325377</v>
      </c>
      <c r="E6" s="46">
        <v>36836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2362213</v>
      </c>
      <c r="O6" s="47">
        <f t="shared" si="1"/>
        <v>131.38734078647312</v>
      </c>
      <c r="P6" s="9"/>
    </row>
    <row r="7" spans="1:133">
      <c r="A7" s="12"/>
      <c r="B7" s="25">
        <v>312.41000000000003</v>
      </c>
      <c r="C7" s="20" t="s">
        <v>10</v>
      </c>
      <c r="D7" s="46">
        <v>294369</v>
      </c>
      <c r="E7" s="46">
        <v>0</v>
      </c>
      <c r="F7" s="46">
        <v>0</v>
      </c>
      <c r="G7" s="46">
        <v>135357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429726</v>
      </c>
      <c r="O7" s="47">
        <f t="shared" si="1"/>
        <v>23.901551810445518</v>
      </c>
      <c r="P7" s="9"/>
    </row>
    <row r="8" spans="1:133">
      <c r="A8" s="12"/>
      <c r="B8" s="25">
        <v>312.60000000000002</v>
      </c>
      <c r="C8" s="20" t="s">
        <v>126</v>
      </c>
      <c r="D8" s="46">
        <v>0</v>
      </c>
      <c r="E8" s="46">
        <v>1216933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1216933</v>
      </c>
      <c r="O8" s="47">
        <f t="shared" si="1"/>
        <v>67.686356304577558</v>
      </c>
      <c r="P8" s="9"/>
    </row>
    <row r="9" spans="1:133">
      <c r="A9" s="12"/>
      <c r="B9" s="25">
        <v>314.10000000000002</v>
      </c>
      <c r="C9" s="20" t="s">
        <v>11</v>
      </c>
      <c r="D9" s="46">
        <v>957849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957849</v>
      </c>
      <c r="O9" s="47">
        <f t="shared" si="1"/>
        <v>53.275988653429003</v>
      </c>
      <c r="P9" s="9"/>
    </row>
    <row r="10" spans="1:133">
      <c r="A10" s="12"/>
      <c r="B10" s="25">
        <v>314.3</v>
      </c>
      <c r="C10" s="20" t="s">
        <v>12</v>
      </c>
      <c r="D10" s="46">
        <v>288984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288984</v>
      </c>
      <c r="O10" s="47">
        <f t="shared" si="1"/>
        <v>16.07341898882029</v>
      </c>
      <c r="P10" s="9"/>
    </row>
    <row r="11" spans="1:133">
      <c r="A11" s="12"/>
      <c r="B11" s="25">
        <v>314.8</v>
      </c>
      <c r="C11" s="20" t="s">
        <v>13</v>
      </c>
      <c r="D11" s="46">
        <v>31020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31020</v>
      </c>
      <c r="O11" s="47">
        <f t="shared" si="1"/>
        <v>1.7253462372768229</v>
      </c>
      <c r="P11" s="9"/>
    </row>
    <row r="12" spans="1:133">
      <c r="A12" s="12"/>
      <c r="B12" s="25">
        <v>315</v>
      </c>
      <c r="C12" s="20" t="s">
        <v>95</v>
      </c>
      <c r="D12" s="46">
        <v>261810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261810</v>
      </c>
      <c r="O12" s="47">
        <f t="shared" si="1"/>
        <v>14.561988987151677</v>
      </c>
      <c r="P12" s="9"/>
    </row>
    <row r="13" spans="1:133">
      <c r="A13" s="12"/>
      <c r="B13" s="25">
        <v>316</v>
      </c>
      <c r="C13" s="20" t="s">
        <v>96</v>
      </c>
      <c r="D13" s="46">
        <v>149487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149487</v>
      </c>
      <c r="O13" s="47">
        <f t="shared" si="1"/>
        <v>8.3145336225596527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1541768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822733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2364501</v>
      </c>
      <c r="O14" s="45">
        <f t="shared" si="1"/>
        <v>131.51460036709494</v>
      </c>
      <c r="P14" s="10"/>
    </row>
    <row r="15" spans="1:133">
      <c r="A15" s="12"/>
      <c r="B15" s="25">
        <v>322</v>
      </c>
      <c r="C15" s="20" t="s">
        <v>0</v>
      </c>
      <c r="D15" s="46">
        <v>174562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174562</v>
      </c>
      <c r="O15" s="47">
        <f t="shared" si="1"/>
        <v>9.7092163079147902</v>
      </c>
      <c r="P15" s="9"/>
    </row>
    <row r="16" spans="1:133">
      <c r="A16" s="12"/>
      <c r="B16" s="25">
        <v>323.10000000000002</v>
      </c>
      <c r="C16" s="20" t="s">
        <v>17</v>
      </c>
      <c r="D16" s="46">
        <v>771298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771298</v>
      </c>
      <c r="O16" s="47">
        <f t="shared" si="1"/>
        <v>42.899938817509316</v>
      </c>
      <c r="P16" s="9"/>
    </row>
    <row r="17" spans="1:16">
      <c r="A17" s="12"/>
      <c r="B17" s="25">
        <v>323.3</v>
      </c>
      <c r="C17" s="20" t="s">
        <v>75</v>
      </c>
      <c r="D17" s="46">
        <v>593280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593280</v>
      </c>
      <c r="O17" s="47">
        <f t="shared" si="1"/>
        <v>32.998498247955951</v>
      </c>
      <c r="P17" s="9"/>
    </row>
    <row r="18" spans="1:16">
      <c r="A18" s="12"/>
      <c r="B18" s="25">
        <v>325.2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822733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822733</v>
      </c>
      <c r="O18" s="47">
        <f t="shared" si="1"/>
        <v>45.76077646142722</v>
      </c>
      <c r="P18" s="9"/>
    </row>
    <row r="19" spans="1:16">
      <c r="A19" s="12"/>
      <c r="B19" s="25">
        <v>329</v>
      </c>
      <c r="C19" s="20" t="s">
        <v>19</v>
      </c>
      <c r="D19" s="46">
        <v>2628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2628</v>
      </c>
      <c r="O19" s="47">
        <f t="shared" si="1"/>
        <v>0.14617053228766894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SUM(D21:D32)</f>
        <v>2833213</v>
      </c>
      <c r="E20" s="32">
        <f t="shared" si="5"/>
        <v>0</v>
      </c>
      <c r="F20" s="32">
        <f t="shared" si="5"/>
        <v>0</v>
      </c>
      <c r="G20" s="32">
        <f t="shared" si="5"/>
        <v>2104595</v>
      </c>
      <c r="H20" s="32">
        <f t="shared" si="5"/>
        <v>0</v>
      </c>
      <c r="I20" s="32">
        <f t="shared" si="5"/>
        <v>74837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5012645</v>
      </c>
      <c r="O20" s="45">
        <f t="shared" si="1"/>
        <v>278.80555092051839</v>
      </c>
      <c r="P20" s="10"/>
    </row>
    <row r="21" spans="1:16">
      <c r="A21" s="12"/>
      <c r="B21" s="25">
        <v>331.2</v>
      </c>
      <c r="C21" s="20" t="s">
        <v>89</v>
      </c>
      <c r="D21" s="46">
        <v>154649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154649</v>
      </c>
      <c r="O21" s="47">
        <f t="shared" si="1"/>
        <v>8.6016463652038482</v>
      </c>
      <c r="P21" s="9"/>
    </row>
    <row r="22" spans="1:16">
      <c r="A22" s="12"/>
      <c r="B22" s="25">
        <v>331.39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47861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47861</v>
      </c>
      <c r="O22" s="47">
        <f t="shared" si="1"/>
        <v>2.6620501696423604</v>
      </c>
      <c r="P22" s="9"/>
    </row>
    <row r="23" spans="1:16">
      <c r="A23" s="12"/>
      <c r="B23" s="25">
        <v>334.41</v>
      </c>
      <c r="C23" s="20" t="s">
        <v>79</v>
      </c>
      <c r="D23" s="46">
        <v>0</v>
      </c>
      <c r="E23" s="46">
        <v>0</v>
      </c>
      <c r="F23" s="46">
        <v>0</v>
      </c>
      <c r="G23" s="46">
        <v>51240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51240</v>
      </c>
      <c r="O23" s="47">
        <f t="shared" si="1"/>
        <v>2.8499916569330885</v>
      </c>
      <c r="P23" s="9"/>
    </row>
    <row r="24" spans="1:16">
      <c r="A24" s="12"/>
      <c r="B24" s="25">
        <v>334.49</v>
      </c>
      <c r="C24" s="20" t="s">
        <v>97</v>
      </c>
      <c r="D24" s="46">
        <v>44578</v>
      </c>
      <c r="E24" s="46">
        <v>0</v>
      </c>
      <c r="F24" s="46">
        <v>0</v>
      </c>
      <c r="G24" s="46">
        <v>2053355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2097933</v>
      </c>
      <c r="O24" s="47">
        <f t="shared" si="1"/>
        <v>116.68796929751376</v>
      </c>
      <c r="P24" s="9"/>
    </row>
    <row r="25" spans="1:16">
      <c r="A25" s="12"/>
      <c r="B25" s="25">
        <v>335.12</v>
      </c>
      <c r="C25" s="20" t="s">
        <v>98</v>
      </c>
      <c r="D25" s="46">
        <v>1039732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1039732</v>
      </c>
      <c r="O25" s="47">
        <f t="shared" si="1"/>
        <v>57.830357639468268</v>
      </c>
      <c r="P25" s="9"/>
    </row>
    <row r="26" spans="1:16">
      <c r="A26" s="12"/>
      <c r="B26" s="25">
        <v>335.14</v>
      </c>
      <c r="C26" s="20" t="s">
        <v>99</v>
      </c>
      <c r="D26" s="46">
        <v>12487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12487</v>
      </c>
      <c r="O26" s="47">
        <f t="shared" si="1"/>
        <v>0.69453251015073136</v>
      </c>
      <c r="P26" s="9"/>
    </row>
    <row r="27" spans="1:16">
      <c r="A27" s="12"/>
      <c r="B27" s="25">
        <v>335.15</v>
      </c>
      <c r="C27" s="20" t="s">
        <v>100</v>
      </c>
      <c r="D27" s="46">
        <v>3571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3571</v>
      </c>
      <c r="O27" s="47">
        <f t="shared" si="1"/>
        <v>0.19862061293731575</v>
      </c>
      <c r="P27" s="9"/>
    </row>
    <row r="28" spans="1:16">
      <c r="A28" s="12"/>
      <c r="B28" s="25">
        <v>335.18</v>
      </c>
      <c r="C28" s="20" t="s">
        <v>101</v>
      </c>
      <c r="D28" s="46">
        <v>1322215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1322215</v>
      </c>
      <c r="O28" s="47">
        <f t="shared" si="1"/>
        <v>73.542188108348626</v>
      </c>
      <c r="P28" s="9"/>
    </row>
    <row r="29" spans="1:16">
      <c r="A29" s="12"/>
      <c r="B29" s="25">
        <v>335.49</v>
      </c>
      <c r="C29" s="20" t="s">
        <v>29</v>
      </c>
      <c r="D29" s="46">
        <v>9562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9562</v>
      </c>
      <c r="O29" s="47">
        <f t="shared" si="1"/>
        <v>0.53184270537849709</v>
      </c>
      <c r="P29" s="9"/>
    </row>
    <row r="30" spans="1:16">
      <c r="A30" s="12"/>
      <c r="B30" s="25">
        <v>337.2</v>
      </c>
      <c r="C30" s="20" t="s">
        <v>30</v>
      </c>
      <c r="D30" s="46">
        <v>179999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179999</v>
      </c>
      <c r="O30" s="47">
        <f t="shared" si="1"/>
        <v>10.01162467322988</v>
      </c>
      <c r="P30" s="9"/>
    </row>
    <row r="31" spans="1:16">
      <c r="A31" s="12"/>
      <c r="B31" s="25">
        <v>337.3</v>
      </c>
      <c r="C31" s="20" t="s">
        <v>31</v>
      </c>
      <c r="D31" s="46">
        <v>26120</v>
      </c>
      <c r="E31" s="46">
        <v>0</v>
      </c>
      <c r="F31" s="46">
        <v>0</v>
      </c>
      <c r="G31" s="46">
        <v>0</v>
      </c>
      <c r="H31" s="46">
        <v>0</v>
      </c>
      <c r="I31" s="46">
        <v>26976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53096</v>
      </c>
      <c r="O31" s="47">
        <f t="shared" si="1"/>
        <v>2.953223204850103</v>
      </c>
      <c r="P31" s="9"/>
    </row>
    <row r="32" spans="1:16">
      <c r="A32" s="12"/>
      <c r="B32" s="25">
        <v>338</v>
      </c>
      <c r="C32" s="20" t="s">
        <v>34</v>
      </c>
      <c r="D32" s="46">
        <v>40300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40300</v>
      </c>
      <c r="O32" s="47">
        <f t="shared" si="1"/>
        <v>2.2415039768618943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SUM(D34:D39)</f>
        <v>324133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3902826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4226959</v>
      </c>
      <c r="O33" s="45">
        <f t="shared" si="1"/>
        <v>235.10534512486791</v>
      </c>
      <c r="P33" s="10"/>
    </row>
    <row r="34" spans="1:16">
      <c r="A34" s="12"/>
      <c r="B34" s="25">
        <v>341.2</v>
      </c>
      <c r="C34" s="20" t="s">
        <v>102</v>
      </c>
      <c r="D34" s="46">
        <v>19689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19689</v>
      </c>
      <c r="O34" s="47">
        <f t="shared" si="1"/>
        <v>1.0951109627899216</v>
      </c>
      <c r="P34" s="9"/>
    </row>
    <row r="35" spans="1:16">
      <c r="A35" s="12"/>
      <c r="B35" s="25">
        <v>341.9</v>
      </c>
      <c r="C35" s="20" t="s">
        <v>103</v>
      </c>
      <c r="D35" s="46">
        <v>54390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54390</v>
      </c>
      <c r="O35" s="47">
        <f t="shared" si="1"/>
        <v>3.0251960620724176</v>
      </c>
      <c r="P35" s="9"/>
    </row>
    <row r="36" spans="1:16">
      <c r="A36" s="12"/>
      <c r="B36" s="25">
        <v>342.5</v>
      </c>
      <c r="C36" s="20" t="s">
        <v>44</v>
      </c>
      <c r="D36" s="46">
        <v>100507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100507</v>
      </c>
      <c r="O36" s="47">
        <f t="shared" si="1"/>
        <v>5.5902441737582738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2620851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2620851</v>
      </c>
      <c r="O37" s="47">
        <f t="shared" ref="O37:O53" si="9">(N37/O$55)</f>
        <v>145.77290171867179</v>
      </c>
      <c r="P37" s="9"/>
    </row>
    <row r="38" spans="1:16">
      <c r="A38" s="12"/>
      <c r="B38" s="25">
        <v>343.9</v>
      </c>
      <c r="C38" s="20" t="s">
        <v>47</v>
      </c>
      <c r="D38" s="46">
        <v>148740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148740</v>
      </c>
      <c r="O38" s="47">
        <f t="shared" si="9"/>
        <v>8.2729851493408972</v>
      </c>
      <c r="P38" s="9"/>
    </row>
    <row r="39" spans="1:16">
      <c r="A39" s="12"/>
      <c r="B39" s="25">
        <v>347.2</v>
      </c>
      <c r="C39" s="20" t="s">
        <v>49</v>
      </c>
      <c r="D39" s="46">
        <v>807</v>
      </c>
      <c r="E39" s="46">
        <v>0</v>
      </c>
      <c r="F39" s="46">
        <v>0</v>
      </c>
      <c r="G39" s="46">
        <v>0</v>
      </c>
      <c r="H39" s="46">
        <v>0</v>
      </c>
      <c r="I39" s="46">
        <v>1281975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1282782</v>
      </c>
      <c r="O39" s="47">
        <f t="shared" si="9"/>
        <v>71.348907058234602</v>
      </c>
      <c r="P39" s="9"/>
    </row>
    <row r="40" spans="1:16" ht="15.75">
      <c r="A40" s="29" t="s">
        <v>40</v>
      </c>
      <c r="B40" s="30"/>
      <c r="C40" s="31"/>
      <c r="D40" s="32">
        <f t="shared" ref="D40:M40" si="10">SUM(D41:D42)</f>
        <v>54441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54441</v>
      </c>
      <c r="O40" s="45">
        <f t="shared" si="9"/>
        <v>3.0280327048222926</v>
      </c>
      <c r="P40" s="10"/>
    </row>
    <row r="41" spans="1:16">
      <c r="A41" s="13"/>
      <c r="B41" s="39">
        <v>351.2</v>
      </c>
      <c r="C41" s="21" t="s">
        <v>52</v>
      </c>
      <c r="D41" s="46">
        <v>11135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11135</v>
      </c>
      <c r="O41" s="47">
        <f t="shared" si="9"/>
        <v>0.61933366705600978</v>
      </c>
      <c r="P41" s="9"/>
    </row>
    <row r="42" spans="1:16">
      <c r="A42" s="13"/>
      <c r="B42" s="39">
        <v>354</v>
      </c>
      <c r="C42" s="21" t="s">
        <v>53</v>
      </c>
      <c r="D42" s="46">
        <v>43306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43306</v>
      </c>
      <c r="O42" s="47">
        <f t="shared" si="9"/>
        <v>2.4086990377662829</v>
      </c>
      <c r="P42" s="9"/>
    </row>
    <row r="43" spans="1:16" ht="15.75">
      <c r="A43" s="29" t="s">
        <v>3</v>
      </c>
      <c r="B43" s="30"/>
      <c r="C43" s="31"/>
      <c r="D43" s="32">
        <f t="shared" ref="D43:M43" si="12">SUM(D44:D49)</f>
        <v>560786</v>
      </c>
      <c r="E43" s="32">
        <f t="shared" si="12"/>
        <v>29260</v>
      </c>
      <c r="F43" s="32">
        <f t="shared" si="12"/>
        <v>0</v>
      </c>
      <c r="G43" s="32">
        <f t="shared" si="12"/>
        <v>416</v>
      </c>
      <c r="H43" s="32">
        <f t="shared" si="12"/>
        <v>0</v>
      </c>
      <c r="I43" s="32">
        <f t="shared" si="12"/>
        <v>28401</v>
      </c>
      <c r="J43" s="32">
        <f t="shared" si="12"/>
        <v>0</v>
      </c>
      <c r="K43" s="32">
        <f t="shared" si="12"/>
        <v>2674360</v>
      </c>
      <c r="L43" s="32">
        <f t="shared" si="12"/>
        <v>0</v>
      </c>
      <c r="M43" s="32">
        <f t="shared" si="12"/>
        <v>0</v>
      </c>
      <c r="N43" s="32">
        <f t="shared" si="11"/>
        <v>3293223</v>
      </c>
      <c r="O43" s="45">
        <f t="shared" si="9"/>
        <v>183.17053228766895</v>
      </c>
      <c r="P43" s="10"/>
    </row>
    <row r="44" spans="1:16">
      <c r="A44" s="12"/>
      <c r="B44" s="25">
        <v>361.1</v>
      </c>
      <c r="C44" s="20" t="s">
        <v>54</v>
      </c>
      <c r="D44" s="46">
        <v>25768</v>
      </c>
      <c r="E44" s="46">
        <v>29260</v>
      </c>
      <c r="F44" s="46">
        <v>0</v>
      </c>
      <c r="G44" s="46">
        <v>416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55444</v>
      </c>
      <c r="O44" s="47">
        <f t="shared" si="9"/>
        <v>3.0838200122364983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2313193</v>
      </c>
      <c r="L45" s="46">
        <v>0</v>
      </c>
      <c r="M45" s="46">
        <v>0</v>
      </c>
      <c r="N45" s="46">
        <f t="shared" si="11"/>
        <v>2313193</v>
      </c>
      <c r="O45" s="47">
        <f t="shared" si="9"/>
        <v>128.6608265198287</v>
      </c>
      <c r="P45" s="9"/>
    </row>
    <row r="46" spans="1:16">
      <c r="A46" s="12"/>
      <c r="B46" s="25">
        <v>362</v>
      </c>
      <c r="C46" s="20" t="s">
        <v>57</v>
      </c>
      <c r="D46" s="46">
        <v>113503</v>
      </c>
      <c r="E46" s="46">
        <v>0</v>
      </c>
      <c r="F46" s="46">
        <v>0</v>
      </c>
      <c r="G46" s="46">
        <v>0</v>
      </c>
      <c r="H46" s="46">
        <v>0</v>
      </c>
      <c r="I46" s="46">
        <v>4700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118203</v>
      </c>
      <c r="O46" s="47">
        <f t="shared" si="9"/>
        <v>6.5745035875187723</v>
      </c>
      <c r="P46" s="9"/>
    </row>
    <row r="47" spans="1:16">
      <c r="A47" s="12"/>
      <c r="B47" s="25">
        <v>364</v>
      </c>
      <c r="C47" s="20" t="s">
        <v>107</v>
      </c>
      <c r="D47" s="46">
        <v>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</v>
      </c>
      <c r="O47" s="47">
        <f t="shared" si="9"/>
        <v>5.5620446075977531E-4</v>
      </c>
      <c r="P47" s="9"/>
    </row>
    <row r="48" spans="1:16">
      <c r="A48" s="12"/>
      <c r="B48" s="25">
        <v>368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361167</v>
      </c>
      <c r="L48" s="46">
        <v>0</v>
      </c>
      <c r="M48" s="46">
        <v>0</v>
      </c>
      <c r="N48" s="46">
        <f t="shared" si="11"/>
        <v>361167</v>
      </c>
      <c r="O48" s="47">
        <f t="shared" si="9"/>
        <v>20.088269647922576</v>
      </c>
      <c r="P48" s="9"/>
    </row>
    <row r="49" spans="1:119">
      <c r="A49" s="12"/>
      <c r="B49" s="25">
        <v>369.9</v>
      </c>
      <c r="C49" s="20" t="s">
        <v>62</v>
      </c>
      <c r="D49" s="46">
        <v>421505</v>
      </c>
      <c r="E49" s="46">
        <v>0</v>
      </c>
      <c r="F49" s="46">
        <v>0</v>
      </c>
      <c r="G49" s="46">
        <v>0</v>
      </c>
      <c r="H49" s="46">
        <v>0</v>
      </c>
      <c r="I49" s="46">
        <v>23701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445206</v>
      </c>
      <c r="O49" s="47">
        <f t="shared" si="9"/>
        <v>24.762556315701651</v>
      </c>
      <c r="P49" s="9"/>
    </row>
    <row r="50" spans="1:119" ht="15.75">
      <c r="A50" s="29" t="s">
        <v>41</v>
      </c>
      <c r="B50" s="30"/>
      <c r="C50" s="31"/>
      <c r="D50" s="32">
        <f t="shared" ref="D50:M50" si="13">SUM(D51:D52)</f>
        <v>400000</v>
      </c>
      <c r="E50" s="32">
        <f t="shared" si="13"/>
        <v>50398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355290</v>
      </c>
      <c r="J50" s="32">
        <f t="shared" si="13"/>
        <v>0</v>
      </c>
      <c r="K50" s="32">
        <f t="shared" si="13"/>
        <v>552020</v>
      </c>
      <c r="L50" s="32">
        <f t="shared" si="13"/>
        <v>0</v>
      </c>
      <c r="M50" s="32">
        <f t="shared" si="13"/>
        <v>0</v>
      </c>
      <c r="N50" s="32">
        <f t="shared" si="11"/>
        <v>1357708</v>
      </c>
      <c r="O50" s="45">
        <f t="shared" si="9"/>
        <v>75.516324600923298</v>
      </c>
      <c r="P50" s="9"/>
    </row>
    <row r="51" spans="1:119">
      <c r="A51" s="12"/>
      <c r="B51" s="25">
        <v>381</v>
      </c>
      <c r="C51" s="20" t="s">
        <v>63</v>
      </c>
      <c r="D51" s="46">
        <v>400000</v>
      </c>
      <c r="E51" s="46">
        <v>50398</v>
      </c>
      <c r="F51" s="46">
        <v>0</v>
      </c>
      <c r="G51" s="46">
        <v>0</v>
      </c>
      <c r="H51" s="46">
        <v>0</v>
      </c>
      <c r="I51" s="46">
        <v>341569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791967</v>
      </c>
      <c r="O51" s="47">
        <f t="shared" si="9"/>
        <v>44.049557817453696</v>
      </c>
      <c r="P51" s="9"/>
    </row>
    <row r="52" spans="1:119" ht="15.75" thickBot="1">
      <c r="A52" s="12"/>
      <c r="B52" s="25">
        <v>389.1</v>
      </c>
      <c r="C52" s="20" t="s">
        <v>109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13721</v>
      </c>
      <c r="J52" s="46">
        <v>0</v>
      </c>
      <c r="K52" s="46">
        <v>552020</v>
      </c>
      <c r="L52" s="46">
        <v>0</v>
      </c>
      <c r="M52" s="46">
        <v>0</v>
      </c>
      <c r="N52" s="46">
        <f t="shared" si="11"/>
        <v>565741</v>
      </c>
      <c r="O52" s="47">
        <f t="shared" si="9"/>
        <v>31.466766783469602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SUM(D5,D14,D20,D33,D40,D43,D50)</f>
        <v>10023237</v>
      </c>
      <c r="E53" s="15">
        <f t="shared" si="14"/>
        <v>1333427</v>
      </c>
      <c r="F53" s="15">
        <f t="shared" si="14"/>
        <v>0</v>
      </c>
      <c r="G53" s="15">
        <f t="shared" si="14"/>
        <v>2240368</v>
      </c>
      <c r="H53" s="15">
        <f t="shared" si="14"/>
        <v>0</v>
      </c>
      <c r="I53" s="15">
        <f t="shared" si="14"/>
        <v>5184087</v>
      </c>
      <c r="J53" s="15">
        <f t="shared" si="14"/>
        <v>0</v>
      </c>
      <c r="K53" s="15">
        <f t="shared" si="14"/>
        <v>3226380</v>
      </c>
      <c r="L53" s="15">
        <f t="shared" si="14"/>
        <v>0</v>
      </c>
      <c r="M53" s="15">
        <f t="shared" si="14"/>
        <v>0</v>
      </c>
      <c r="N53" s="15">
        <f t="shared" si="11"/>
        <v>22007499</v>
      </c>
      <c r="O53" s="38">
        <f t="shared" si="9"/>
        <v>1224.0669113966294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132</v>
      </c>
      <c r="M55" s="118"/>
      <c r="N55" s="118"/>
      <c r="O55" s="43">
        <v>17979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85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4246837</v>
      </c>
      <c r="E5" s="27">
        <f t="shared" si="0"/>
        <v>1296260</v>
      </c>
      <c r="F5" s="27">
        <f t="shared" si="0"/>
        <v>0</v>
      </c>
      <c r="G5" s="27">
        <f t="shared" si="0"/>
        <v>159655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5702752</v>
      </c>
      <c r="O5" s="33">
        <f t="shared" ref="O5:O36" si="1">(N5/O$61)</f>
        <v>317.18961010067301</v>
      </c>
      <c r="P5" s="6"/>
    </row>
    <row r="6" spans="1:133">
      <c r="A6" s="12"/>
      <c r="B6" s="25">
        <v>311</v>
      </c>
      <c r="C6" s="20" t="s">
        <v>2</v>
      </c>
      <c r="D6" s="46">
        <v>2191499</v>
      </c>
      <c r="E6" s="46">
        <v>25386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2216885</v>
      </c>
      <c r="O6" s="47">
        <f t="shared" si="1"/>
        <v>123.30413259914344</v>
      </c>
      <c r="P6" s="9"/>
    </row>
    <row r="7" spans="1:133">
      <c r="A7" s="12"/>
      <c r="B7" s="25">
        <v>312.41000000000003</v>
      </c>
      <c r="C7" s="20" t="s">
        <v>10</v>
      </c>
      <c r="D7" s="46">
        <v>344147</v>
      </c>
      <c r="E7" s="46">
        <v>0</v>
      </c>
      <c r="F7" s="46">
        <v>0</v>
      </c>
      <c r="G7" s="46">
        <v>159655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503802</v>
      </c>
      <c r="O7" s="47">
        <f t="shared" si="1"/>
        <v>28.021691973969631</v>
      </c>
      <c r="P7" s="9"/>
    </row>
    <row r="8" spans="1:133">
      <c r="A8" s="12"/>
      <c r="B8" s="25">
        <v>312.60000000000002</v>
      </c>
      <c r="C8" s="20" t="s">
        <v>126</v>
      </c>
      <c r="D8" s="46">
        <v>0</v>
      </c>
      <c r="E8" s="46">
        <v>1270874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1270874</v>
      </c>
      <c r="O8" s="47">
        <f t="shared" si="1"/>
        <v>70.686578786361864</v>
      </c>
      <c r="P8" s="9"/>
    </row>
    <row r="9" spans="1:133">
      <c r="A9" s="12"/>
      <c r="B9" s="25">
        <v>314.10000000000002</v>
      </c>
      <c r="C9" s="20" t="s">
        <v>11</v>
      </c>
      <c r="D9" s="46">
        <v>966010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966010</v>
      </c>
      <c r="O9" s="47">
        <f t="shared" si="1"/>
        <v>53.729907113855056</v>
      </c>
      <c r="P9" s="9"/>
    </row>
    <row r="10" spans="1:133">
      <c r="A10" s="12"/>
      <c r="B10" s="25">
        <v>314.3</v>
      </c>
      <c r="C10" s="20" t="s">
        <v>12</v>
      </c>
      <c r="D10" s="46">
        <v>287703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287703</v>
      </c>
      <c r="O10" s="47">
        <f t="shared" si="1"/>
        <v>16.002169197396963</v>
      </c>
      <c r="P10" s="9"/>
    </row>
    <row r="11" spans="1:133">
      <c r="A11" s="12"/>
      <c r="B11" s="25">
        <v>314.8</v>
      </c>
      <c r="C11" s="20" t="s">
        <v>13</v>
      </c>
      <c r="D11" s="46">
        <v>29121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29121</v>
      </c>
      <c r="O11" s="47">
        <f t="shared" si="1"/>
        <v>1.6197230101785416</v>
      </c>
      <c r="P11" s="9"/>
    </row>
    <row r="12" spans="1:133">
      <c r="A12" s="12"/>
      <c r="B12" s="25">
        <v>315</v>
      </c>
      <c r="C12" s="20" t="s">
        <v>95</v>
      </c>
      <c r="D12" s="46">
        <v>268816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268816</v>
      </c>
      <c r="O12" s="47">
        <f t="shared" si="1"/>
        <v>14.951665832359975</v>
      </c>
      <c r="P12" s="9"/>
    </row>
    <row r="13" spans="1:133">
      <c r="A13" s="12"/>
      <c r="B13" s="25">
        <v>316</v>
      </c>
      <c r="C13" s="20" t="s">
        <v>96</v>
      </c>
      <c r="D13" s="46">
        <v>159541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159541</v>
      </c>
      <c r="O13" s="47">
        <f t="shared" si="1"/>
        <v>8.8737415874075314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1581384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846294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2427678</v>
      </c>
      <c r="O14" s="45">
        <f t="shared" si="1"/>
        <v>135.02853328883697</v>
      </c>
      <c r="P14" s="10"/>
    </row>
    <row r="15" spans="1:133">
      <c r="A15" s="12"/>
      <c r="B15" s="25">
        <v>322</v>
      </c>
      <c r="C15" s="20" t="s">
        <v>0</v>
      </c>
      <c r="D15" s="46">
        <v>165652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165652</v>
      </c>
      <c r="O15" s="47">
        <f t="shared" si="1"/>
        <v>9.2136381333778292</v>
      </c>
      <c r="P15" s="9"/>
    </row>
    <row r="16" spans="1:133">
      <c r="A16" s="12"/>
      <c r="B16" s="25">
        <v>323.10000000000002</v>
      </c>
      <c r="C16" s="20" t="s">
        <v>17</v>
      </c>
      <c r="D16" s="46">
        <v>810861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810861</v>
      </c>
      <c r="O16" s="47">
        <f t="shared" si="1"/>
        <v>45.100450525613212</v>
      </c>
      <c r="P16" s="9"/>
    </row>
    <row r="17" spans="1:16">
      <c r="A17" s="12"/>
      <c r="B17" s="25">
        <v>323.3</v>
      </c>
      <c r="C17" s="20" t="s">
        <v>75</v>
      </c>
      <c r="D17" s="46">
        <v>589820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589820</v>
      </c>
      <c r="O17" s="47">
        <f t="shared" si="1"/>
        <v>32.806051504533066</v>
      </c>
      <c r="P17" s="9"/>
    </row>
    <row r="18" spans="1:16">
      <c r="A18" s="12"/>
      <c r="B18" s="25">
        <v>325.2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846294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846294</v>
      </c>
      <c r="O18" s="47">
        <f t="shared" si="1"/>
        <v>47.071249791423327</v>
      </c>
      <c r="P18" s="9"/>
    </row>
    <row r="19" spans="1:16">
      <c r="A19" s="12"/>
      <c r="B19" s="25">
        <v>329</v>
      </c>
      <c r="C19" s="20" t="s">
        <v>19</v>
      </c>
      <c r="D19" s="46">
        <v>15051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15051</v>
      </c>
      <c r="O19" s="47">
        <f t="shared" si="1"/>
        <v>0.83714333388953777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SUM(D21:D34)</f>
        <v>3111442</v>
      </c>
      <c r="E20" s="32">
        <f t="shared" si="5"/>
        <v>0</v>
      </c>
      <c r="F20" s="32">
        <f t="shared" si="5"/>
        <v>0</v>
      </c>
      <c r="G20" s="32">
        <f t="shared" si="5"/>
        <v>1862862</v>
      </c>
      <c r="H20" s="32">
        <f t="shared" si="5"/>
        <v>0</v>
      </c>
      <c r="I20" s="32">
        <f t="shared" si="5"/>
        <v>1340916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6315220</v>
      </c>
      <c r="O20" s="45">
        <f t="shared" si="1"/>
        <v>351.25535346793481</v>
      </c>
      <c r="P20" s="10"/>
    </row>
    <row r="21" spans="1:16">
      <c r="A21" s="12"/>
      <c r="B21" s="25">
        <v>331.2</v>
      </c>
      <c r="C21" s="20" t="s">
        <v>89</v>
      </c>
      <c r="D21" s="46">
        <v>160105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160105</v>
      </c>
      <c r="O21" s="47">
        <f t="shared" si="1"/>
        <v>8.9051115189943815</v>
      </c>
      <c r="P21" s="9"/>
    </row>
    <row r="22" spans="1:16">
      <c r="A22" s="12"/>
      <c r="B22" s="25">
        <v>331.39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572163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572163</v>
      </c>
      <c r="O22" s="47">
        <f t="shared" si="1"/>
        <v>31.823961288169532</v>
      </c>
      <c r="P22" s="9"/>
    </row>
    <row r="23" spans="1:16">
      <c r="A23" s="12"/>
      <c r="B23" s="25">
        <v>334.39</v>
      </c>
      <c r="C23" s="20" t="s">
        <v>23</v>
      </c>
      <c r="D23" s="46">
        <v>122471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122471</v>
      </c>
      <c r="O23" s="47">
        <f t="shared" si="1"/>
        <v>6.8118916513710444</v>
      </c>
      <c r="P23" s="9"/>
    </row>
    <row r="24" spans="1:16">
      <c r="A24" s="12"/>
      <c r="B24" s="25">
        <v>334.41</v>
      </c>
      <c r="C24" s="20" t="s">
        <v>79</v>
      </c>
      <c r="D24" s="46">
        <v>0</v>
      </c>
      <c r="E24" s="46">
        <v>0</v>
      </c>
      <c r="F24" s="46">
        <v>0</v>
      </c>
      <c r="G24" s="46">
        <v>419744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419744</v>
      </c>
      <c r="O24" s="47">
        <f t="shared" si="1"/>
        <v>23.346348517715111</v>
      </c>
      <c r="P24" s="9"/>
    </row>
    <row r="25" spans="1:16">
      <c r="A25" s="12"/>
      <c r="B25" s="25">
        <v>334.49</v>
      </c>
      <c r="C25" s="20" t="s">
        <v>97</v>
      </c>
      <c r="D25" s="46">
        <v>43279</v>
      </c>
      <c r="E25" s="46">
        <v>0</v>
      </c>
      <c r="F25" s="46">
        <v>0</v>
      </c>
      <c r="G25" s="46">
        <v>1443118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1486397</v>
      </c>
      <c r="O25" s="47">
        <f t="shared" si="1"/>
        <v>82.674064185994766</v>
      </c>
      <c r="P25" s="9"/>
    </row>
    <row r="26" spans="1:16">
      <c r="A26" s="12"/>
      <c r="B26" s="25">
        <v>334.7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316450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316450</v>
      </c>
      <c r="O26" s="47">
        <f t="shared" si="1"/>
        <v>17.601090160743087</v>
      </c>
      <c r="P26" s="9"/>
    </row>
    <row r="27" spans="1:16">
      <c r="A27" s="12"/>
      <c r="B27" s="25">
        <v>335.12</v>
      </c>
      <c r="C27" s="20" t="s">
        <v>98</v>
      </c>
      <c r="D27" s="46">
        <v>1109337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1109337</v>
      </c>
      <c r="O27" s="47">
        <f t="shared" si="1"/>
        <v>61.701818788586685</v>
      </c>
      <c r="P27" s="9"/>
    </row>
    <row r="28" spans="1:16">
      <c r="A28" s="12"/>
      <c r="B28" s="25">
        <v>335.14</v>
      </c>
      <c r="C28" s="20" t="s">
        <v>99</v>
      </c>
      <c r="D28" s="46">
        <v>12240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12240</v>
      </c>
      <c r="O28" s="47">
        <f t="shared" si="1"/>
        <v>0.68079425996996501</v>
      </c>
      <c r="P28" s="9"/>
    </row>
    <row r="29" spans="1:16">
      <c r="A29" s="12"/>
      <c r="B29" s="25">
        <v>335.15</v>
      </c>
      <c r="C29" s="20" t="s">
        <v>100</v>
      </c>
      <c r="D29" s="46">
        <v>3896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3896</v>
      </c>
      <c r="O29" s="47">
        <f t="shared" si="1"/>
        <v>0.21669725791200845</v>
      </c>
      <c r="P29" s="9"/>
    </row>
    <row r="30" spans="1:16">
      <c r="A30" s="12"/>
      <c r="B30" s="25">
        <v>335.18</v>
      </c>
      <c r="C30" s="20" t="s">
        <v>101</v>
      </c>
      <c r="D30" s="46">
        <v>1403353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1403353</v>
      </c>
      <c r="O30" s="47">
        <f t="shared" si="1"/>
        <v>78.055119862061289</v>
      </c>
      <c r="P30" s="9"/>
    </row>
    <row r="31" spans="1:16">
      <c r="A31" s="12"/>
      <c r="B31" s="25">
        <v>335.49</v>
      </c>
      <c r="C31" s="20" t="s">
        <v>29</v>
      </c>
      <c r="D31" s="46">
        <v>9713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9713</v>
      </c>
      <c r="O31" s="47">
        <f t="shared" si="1"/>
        <v>0.54024139273596972</v>
      </c>
      <c r="P31" s="9"/>
    </row>
    <row r="32" spans="1:16">
      <c r="A32" s="12"/>
      <c r="B32" s="25">
        <v>337.2</v>
      </c>
      <c r="C32" s="20" t="s">
        <v>30</v>
      </c>
      <c r="D32" s="46">
        <v>180000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180000</v>
      </c>
      <c r="O32" s="47">
        <f t="shared" si="1"/>
        <v>10.011680293675955</v>
      </c>
      <c r="P32" s="9"/>
    </row>
    <row r="33" spans="1:16">
      <c r="A33" s="12"/>
      <c r="B33" s="25">
        <v>337.3</v>
      </c>
      <c r="C33" s="20" t="s">
        <v>31</v>
      </c>
      <c r="D33" s="46">
        <v>26120</v>
      </c>
      <c r="E33" s="46">
        <v>0</v>
      </c>
      <c r="F33" s="46">
        <v>0</v>
      </c>
      <c r="G33" s="46">
        <v>0</v>
      </c>
      <c r="H33" s="46">
        <v>0</v>
      </c>
      <c r="I33" s="46">
        <v>452303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478423</v>
      </c>
      <c r="O33" s="47">
        <f t="shared" si="1"/>
        <v>26.610100673007398</v>
      </c>
      <c r="P33" s="9"/>
    </row>
    <row r="34" spans="1:16">
      <c r="A34" s="12"/>
      <c r="B34" s="25">
        <v>338</v>
      </c>
      <c r="C34" s="20" t="s">
        <v>34</v>
      </c>
      <c r="D34" s="46">
        <v>40928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40928</v>
      </c>
      <c r="O34" s="47">
        <f t="shared" si="1"/>
        <v>2.2764336169976085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SUM(D36:D42)</f>
        <v>317439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3739149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4056588</v>
      </c>
      <c r="O35" s="45">
        <f t="shared" si="1"/>
        <v>225.62923410645755</v>
      </c>
      <c r="P35" s="10"/>
    </row>
    <row r="36" spans="1:16">
      <c r="A36" s="12"/>
      <c r="B36" s="25">
        <v>341.2</v>
      </c>
      <c r="C36" s="20" t="s">
        <v>102</v>
      </c>
      <c r="D36" s="46">
        <v>19219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19219</v>
      </c>
      <c r="O36" s="47">
        <f t="shared" si="1"/>
        <v>1.0689693531342122</v>
      </c>
      <c r="P36" s="9"/>
    </row>
    <row r="37" spans="1:16">
      <c r="A37" s="12"/>
      <c r="B37" s="25">
        <v>341.9</v>
      </c>
      <c r="C37" s="20" t="s">
        <v>103</v>
      </c>
      <c r="D37" s="46">
        <v>43770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43770</v>
      </c>
      <c r="O37" s="47">
        <f t="shared" ref="O37:O59" si="9">(N37/O$61)</f>
        <v>2.4345069247455364</v>
      </c>
      <c r="P37" s="9"/>
    </row>
    <row r="38" spans="1:16">
      <c r="A38" s="12"/>
      <c r="B38" s="25">
        <v>342.5</v>
      </c>
      <c r="C38" s="20" t="s">
        <v>44</v>
      </c>
      <c r="D38" s="46">
        <v>95085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95085</v>
      </c>
      <c r="O38" s="47">
        <f t="shared" si="9"/>
        <v>5.2886701151343232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2677973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2677973</v>
      </c>
      <c r="O39" s="47">
        <f t="shared" si="9"/>
        <v>148.95005283942376</v>
      </c>
      <c r="P39" s="9"/>
    </row>
    <row r="40" spans="1:16">
      <c r="A40" s="12"/>
      <c r="B40" s="25">
        <v>343.9</v>
      </c>
      <c r="C40" s="20" t="s">
        <v>47</v>
      </c>
      <c r="D40" s="46">
        <v>156216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156216</v>
      </c>
      <c r="O40" s="47">
        <f t="shared" si="9"/>
        <v>8.6888036042049066</v>
      </c>
      <c r="P40" s="9"/>
    </row>
    <row r="41" spans="1:16">
      <c r="A41" s="12"/>
      <c r="B41" s="25">
        <v>344.3</v>
      </c>
      <c r="C41" s="20" t="s">
        <v>105</v>
      </c>
      <c r="D41" s="46">
        <v>2429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2429</v>
      </c>
      <c r="O41" s="47">
        <f t="shared" si="9"/>
        <v>0.13510206351854942</v>
      </c>
      <c r="P41" s="9"/>
    </row>
    <row r="42" spans="1:16">
      <c r="A42" s="12"/>
      <c r="B42" s="25">
        <v>347.2</v>
      </c>
      <c r="C42" s="20" t="s">
        <v>49</v>
      </c>
      <c r="D42" s="46">
        <v>720</v>
      </c>
      <c r="E42" s="46">
        <v>0</v>
      </c>
      <c r="F42" s="46">
        <v>0</v>
      </c>
      <c r="G42" s="46">
        <v>0</v>
      </c>
      <c r="H42" s="46">
        <v>0</v>
      </c>
      <c r="I42" s="46">
        <v>1061176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1061896</v>
      </c>
      <c r="O42" s="47">
        <f t="shared" si="9"/>
        <v>59.063129206296232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110878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110878</v>
      </c>
      <c r="O43" s="45">
        <f t="shared" si="9"/>
        <v>6.1670838200122367</v>
      </c>
      <c r="P43" s="10"/>
    </row>
    <row r="44" spans="1:16">
      <c r="A44" s="13"/>
      <c r="B44" s="39">
        <v>351.2</v>
      </c>
      <c r="C44" s="21" t="s">
        <v>52</v>
      </c>
      <c r="D44" s="46">
        <v>10681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10681</v>
      </c>
      <c r="O44" s="47">
        <f t="shared" si="9"/>
        <v>0.59408198453751604</v>
      </c>
      <c r="P44" s="9"/>
    </row>
    <row r="45" spans="1:16">
      <c r="A45" s="13"/>
      <c r="B45" s="39">
        <v>354</v>
      </c>
      <c r="C45" s="21" t="s">
        <v>53</v>
      </c>
      <c r="D45" s="46">
        <v>100197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100197</v>
      </c>
      <c r="O45" s="47">
        <f t="shared" si="9"/>
        <v>5.5730018354747202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760476</v>
      </c>
      <c r="E46" s="32">
        <f t="shared" si="11"/>
        <v>106292</v>
      </c>
      <c r="F46" s="32">
        <f t="shared" si="11"/>
        <v>0</v>
      </c>
      <c r="G46" s="32">
        <f t="shared" si="11"/>
        <v>451</v>
      </c>
      <c r="H46" s="32">
        <f t="shared" si="11"/>
        <v>0</v>
      </c>
      <c r="I46" s="32">
        <f t="shared" si="11"/>
        <v>39319</v>
      </c>
      <c r="J46" s="32">
        <f t="shared" si="11"/>
        <v>0</v>
      </c>
      <c r="K46" s="32">
        <f t="shared" si="11"/>
        <v>1138936</v>
      </c>
      <c r="L46" s="32">
        <f t="shared" si="11"/>
        <v>0</v>
      </c>
      <c r="M46" s="32">
        <f t="shared" si="11"/>
        <v>0</v>
      </c>
      <c r="N46" s="32">
        <f>SUM(D46:M46)</f>
        <v>2045474</v>
      </c>
      <c r="O46" s="45">
        <f t="shared" si="9"/>
        <v>113.77017631681406</v>
      </c>
      <c r="P46" s="10"/>
    </row>
    <row r="47" spans="1:16">
      <c r="A47" s="12"/>
      <c r="B47" s="25">
        <v>361.1</v>
      </c>
      <c r="C47" s="20" t="s">
        <v>54</v>
      </c>
      <c r="D47" s="46">
        <v>27776</v>
      </c>
      <c r="E47" s="46">
        <v>27997</v>
      </c>
      <c r="F47" s="46">
        <v>0</v>
      </c>
      <c r="G47" s="46">
        <v>451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56224</v>
      </c>
      <c r="O47" s="47">
        <f t="shared" si="9"/>
        <v>3.1272039601757604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11259</v>
      </c>
      <c r="J48" s="46">
        <v>0</v>
      </c>
      <c r="K48" s="46">
        <v>835352</v>
      </c>
      <c r="L48" s="46">
        <v>0</v>
      </c>
      <c r="M48" s="46">
        <v>0</v>
      </c>
      <c r="N48" s="46">
        <f t="shared" ref="N48:N54" si="12">SUM(D48:M48)</f>
        <v>846611</v>
      </c>
      <c r="O48" s="47">
        <f t="shared" si="9"/>
        <v>47.088881472829414</v>
      </c>
      <c r="P48" s="9"/>
    </row>
    <row r="49" spans="1:119">
      <c r="A49" s="12"/>
      <c r="B49" s="25">
        <v>362</v>
      </c>
      <c r="C49" s="20" t="s">
        <v>57</v>
      </c>
      <c r="D49" s="46">
        <v>105333</v>
      </c>
      <c r="E49" s="46">
        <v>0</v>
      </c>
      <c r="F49" s="46">
        <v>0</v>
      </c>
      <c r="G49" s="46">
        <v>0</v>
      </c>
      <c r="H49" s="46">
        <v>0</v>
      </c>
      <c r="I49" s="46">
        <v>7660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112993</v>
      </c>
      <c r="O49" s="47">
        <f t="shared" si="9"/>
        <v>6.2847210634629294</v>
      </c>
      <c r="P49" s="9"/>
    </row>
    <row r="50" spans="1:119">
      <c r="A50" s="12"/>
      <c r="B50" s="25">
        <v>364</v>
      </c>
      <c r="C50" s="20" t="s">
        <v>107</v>
      </c>
      <c r="D50" s="46">
        <v>20021</v>
      </c>
      <c r="E50" s="46">
        <v>78295</v>
      </c>
      <c r="F50" s="46">
        <v>0</v>
      </c>
      <c r="G50" s="46">
        <v>0</v>
      </c>
      <c r="H50" s="46">
        <v>0</v>
      </c>
      <c r="I50" s="46">
        <v>-8750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89566</v>
      </c>
      <c r="O50" s="47">
        <f t="shared" si="9"/>
        <v>4.9817008732410031</v>
      </c>
      <c r="P50" s="9"/>
    </row>
    <row r="51" spans="1:119">
      <c r="A51" s="12"/>
      <c r="B51" s="25">
        <v>366</v>
      </c>
      <c r="C51" s="20" t="s">
        <v>59</v>
      </c>
      <c r="D51" s="46">
        <v>22064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22064</v>
      </c>
      <c r="O51" s="47">
        <f t="shared" si="9"/>
        <v>1.2272095222203683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303584</v>
      </c>
      <c r="L52" s="46">
        <v>0</v>
      </c>
      <c r="M52" s="46">
        <v>0</v>
      </c>
      <c r="N52" s="46">
        <f t="shared" si="12"/>
        <v>303584</v>
      </c>
      <c r="O52" s="47">
        <f t="shared" si="9"/>
        <v>16.885477501529561</v>
      </c>
      <c r="P52" s="9"/>
    </row>
    <row r="53" spans="1:119">
      <c r="A53" s="12"/>
      <c r="B53" s="25">
        <v>369.3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14496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14496</v>
      </c>
      <c r="O53" s="47">
        <f t="shared" si="9"/>
        <v>0.80627398631737024</v>
      </c>
      <c r="P53" s="9"/>
    </row>
    <row r="54" spans="1:119">
      <c r="A54" s="12"/>
      <c r="B54" s="25">
        <v>369.9</v>
      </c>
      <c r="C54" s="20" t="s">
        <v>62</v>
      </c>
      <c r="D54" s="46">
        <v>585282</v>
      </c>
      <c r="E54" s="46">
        <v>0</v>
      </c>
      <c r="F54" s="46">
        <v>0</v>
      </c>
      <c r="G54" s="46">
        <v>0</v>
      </c>
      <c r="H54" s="46">
        <v>0</v>
      </c>
      <c r="I54" s="46">
        <v>14654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599936</v>
      </c>
      <c r="O54" s="47">
        <f t="shared" si="9"/>
        <v>33.368707937037655</v>
      </c>
      <c r="P54" s="9"/>
    </row>
    <row r="55" spans="1:119" ht="15.75">
      <c r="A55" s="29" t="s">
        <v>41</v>
      </c>
      <c r="B55" s="30"/>
      <c r="C55" s="31"/>
      <c r="D55" s="32">
        <f t="shared" ref="D55:M55" si="13">SUM(D56:D58)</f>
        <v>400000</v>
      </c>
      <c r="E55" s="32">
        <f t="shared" si="13"/>
        <v>34079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1980325</v>
      </c>
      <c r="J55" s="32">
        <f t="shared" si="13"/>
        <v>0</v>
      </c>
      <c r="K55" s="32">
        <f t="shared" si="13"/>
        <v>651935</v>
      </c>
      <c r="L55" s="32">
        <f t="shared" si="13"/>
        <v>0</v>
      </c>
      <c r="M55" s="32">
        <f t="shared" si="13"/>
        <v>0</v>
      </c>
      <c r="N55" s="32">
        <f>SUM(D55:M55)</f>
        <v>3066339</v>
      </c>
      <c r="O55" s="45">
        <f t="shared" si="9"/>
        <v>170.55114300016686</v>
      </c>
      <c r="P55" s="9"/>
    </row>
    <row r="56" spans="1:119">
      <c r="A56" s="12"/>
      <c r="B56" s="25">
        <v>381</v>
      </c>
      <c r="C56" s="20" t="s">
        <v>63</v>
      </c>
      <c r="D56" s="46">
        <v>400000</v>
      </c>
      <c r="E56" s="46">
        <v>34079</v>
      </c>
      <c r="F56" s="46">
        <v>0</v>
      </c>
      <c r="G56" s="46">
        <v>0</v>
      </c>
      <c r="H56" s="46">
        <v>0</v>
      </c>
      <c r="I56" s="46">
        <v>1979325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2413404</v>
      </c>
      <c r="O56" s="47">
        <f t="shared" si="9"/>
        <v>134.23460704154849</v>
      </c>
      <c r="P56" s="9"/>
    </row>
    <row r="57" spans="1:119">
      <c r="A57" s="12"/>
      <c r="B57" s="25">
        <v>389.1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651935</v>
      </c>
      <c r="L57" s="46">
        <v>0</v>
      </c>
      <c r="M57" s="46">
        <v>0</v>
      </c>
      <c r="N57" s="46">
        <f>SUM(D57:M57)</f>
        <v>651935</v>
      </c>
      <c r="O57" s="47">
        <f t="shared" si="9"/>
        <v>36.260915512542411</v>
      </c>
      <c r="P57" s="9"/>
    </row>
    <row r="58" spans="1:119" ht="15.75" thickBot="1">
      <c r="A58" s="12"/>
      <c r="B58" s="25">
        <v>389.7</v>
      </c>
      <c r="C58" s="20" t="s">
        <v>127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1000</v>
      </c>
      <c r="O58" s="47">
        <f t="shared" si="9"/>
        <v>5.5620446075977527E-2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SUM(D5,D14,D20,D35,D43,D46,D55)</f>
        <v>10528456</v>
      </c>
      <c r="E59" s="15">
        <f t="shared" si="14"/>
        <v>1436631</v>
      </c>
      <c r="F59" s="15">
        <f t="shared" si="14"/>
        <v>0</v>
      </c>
      <c r="G59" s="15">
        <f t="shared" si="14"/>
        <v>2022968</v>
      </c>
      <c r="H59" s="15">
        <f t="shared" si="14"/>
        <v>0</v>
      </c>
      <c r="I59" s="15">
        <f t="shared" si="14"/>
        <v>7946003</v>
      </c>
      <c r="J59" s="15">
        <f t="shared" si="14"/>
        <v>0</v>
      </c>
      <c r="K59" s="15">
        <f t="shared" si="14"/>
        <v>1790871</v>
      </c>
      <c r="L59" s="15">
        <f t="shared" si="14"/>
        <v>0</v>
      </c>
      <c r="M59" s="15">
        <f t="shared" si="14"/>
        <v>0</v>
      </c>
      <c r="N59" s="15">
        <f>SUM(D59:M59)</f>
        <v>23724929</v>
      </c>
      <c r="O59" s="38">
        <f t="shared" si="9"/>
        <v>1319.5911341008955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130</v>
      </c>
      <c r="M61" s="118"/>
      <c r="N61" s="118"/>
      <c r="O61" s="43">
        <v>17979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4142699</v>
      </c>
      <c r="E5" s="27">
        <f t="shared" si="0"/>
        <v>1288534</v>
      </c>
      <c r="F5" s="27">
        <f t="shared" si="0"/>
        <v>0</v>
      </c>
      <c r="G5" s="27">
        <f t="shared" si="0"/>
        <v>157934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5589167</v>
      </c>
      <c r="O5" s="33">
        <f t="shared" ref="O5:O36" si="1">(N5/O$61)</f>
        <v>317.76490988686112</v>
      </c>
      <c r="P5" s="6"/>
    </row>
    <row r="6" spans="1:133">
      <c r="A6" s="12"/>
      <c r="B6" s="25">
        <v>311</v>
      </c>
      <c r="C6" s="20" t="s">
        <v>2</v>
      </c>
      <c r="D6" s="46">
        <v>2071201</v>
      </c>
      <c r="E6" s="46">
        <v>21139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2092340</v>
      </c>
      <c r="O6" s="47">
        <f t="shared" si="1"/>
        <v>118.95730285974189</v>
      </c>
      <c r="P6" s="9"/>
    </row>
    <row r="7" spans="1:133">
      <c r="A7" s="12"/>
      <c r="B7" s="25">
        <v>312.41000000000003</v>
      </c>
      <c r="C7" s="20" t="s">
        <v>10</v>
      </c>
      <c r="D7" s="46">
        <v>341118</v>
      </c>
      <c r="E7" s="46">
        <v>0</v>
      </c>
      <c r="F7" s="46">
        <v>0</v>
      </c>
      <c r="G7" s="46">
        <v>157934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499052</v>
      </c>
      <c r="O7" s="47">
        <f t="shared" si="1"/>
        <v>28.372960372960375</v>
      </c>
      <c r="P7" s="9"/>
    </row>
    <row r="8" spans="1:133">
      <c r="A8" s="12"/>
      <c r="B8" s="25">
        <v>312.60000000000002</v>
      </c>
      <c r="C8" s="20" t="s">
        <v>126</v>
      </c>
      <c r="D8" s="46">
        <v>0</v>
      </c>
      <c r="E8" s="46">
        <v>1267395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1267395</v>
      </c>
      <c r="O8" s="47">
        <f t="shared" si="1"/>
        <v>72.05611461709023</v>
      </c>
      <c r="P8" s="9"/>
    </row>
    <row r="9" spans="1:133">
      <c r="A9" s="12"/>
      <c r="B9" s="25">
        <v>314.10000000000002</v>
      </c>
      <c r="C9" s="20" t="s">
        <v>11</v>
      </c>
      <c r="D9" s="46">
        <v>934120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934120</v>
      </c>
      <c r="O9" s="47">
        <f t="shared" si="1"/>
        <v>53.10819262038774</v>
      </c>
      <c r="P9" s="9"/>
    </row>
    <row r="10" spans="1:133">
      <c r="A10" s="12"/>
      <c r="B10" s="25">
        <v>314.3</v>
      </c>
      <c r="C10" s="20" t="s">
        <v>12</v>
      </c>
      <c r="D10" s="46">
        <v>290256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290256</v>
      </c>
      <c r="O10" s="47">
        <f t="shared" si="1"/>
        <v>16.502132014327135</v>
      </c>
      <c r="P10" s="9"/>
    </row>
    <row r="11" spans="1:133">
      <c r="A11" s="12"/>
      <c r="B11" s="25">
        <v>314.8</v>
      </c>
      <c r="C11" s="20" t="s">
        <v>13</v>
      </c>
      <c r="D11" s="46">
        <v>37294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37294</v>
      </c>
      <c r="O11" s="47">
        <f t="shared" si="1"/>
        <v>2.1203024617658763</v>
      </c>
      <c r="P11" s="9"/>
    </row>
    <row r="12" spans="1:133">
      <c r="A12" s="12"/>
      <c r="B12" s="25">
        <v>315</v>
      </c>
      <c r="C12" s="20" t="s">
        <v>95</v>
      </c>
      <c r="D12" s="46">
        <v>285098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285098</v>
      </c>
      <c r="O12" s="47">
        <f t="shared" si="1"/>
        <v>16.208880550343967</v>
      </c>
      <c r="P12" s="9"/>
    </row>
    <row r="13" spans="1:133">
      <c r="A13" s="12"/>
      <c r="B13" s="25">
        <v>316</v>
      </c>
      <c r="C13" s="20" t="s">
        <v>96</v>
      </c>
      <c r="D13" s="46">
        <v>183612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183612</v>
      </c>
      <c r="O13" s="47">
        <f t="shared" si="1"/>
        <v>10.439024390243903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1648870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727790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2376660</v>
      </c>
      <c r="O14" s="45">
        <f t="shared" si="1"/>
        <v>135.1219512195122</v>
      </c>
      <c r="P14" s="10"/>
    </row>
    <row r="15" spans="1:133">
      <c r="A15" s="12"/>
      <c r="B15" s="25">
        <v>322</v>
      </c>
      <c r="C15" s="20" t="s">
        <v>0</v>
      </c>
      <c r="D15" s="46">
        <v>261260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261260</v>
      </c>
      <c r="O15" s="47">
        <f t="shared" si="1"/>
        <v>14.853601682869975</v>
      </c>
      <c r="P15" s="9"/>
    </row>
    <row r="16" spans="1:133">
      <c r="A16" s="12"/>
      <c r="B16" s="25">
        <v>323.10000000000002</v>
      </c>
      <c r="C16" s="20" t="s">
        <v>17</v>
      </c>
      <c r="D16" s="46">
        <v>787065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787065</v>
      </c>
      <c r="O16" s="47">
        <f t="shared" si="1"/>
        <v>44.747569503667066</v>
      </c>
      <c r="P16" s="9"/>
    </row>
    <row r="17" spans="1:16">
      <c r="A17" s="12"/>
      <c r="B17" s="25">
        <v>323.3</v>
      </c>
      <c r="C17" s="20" t="s">
        <v>75</v>
      </c>
      <c r="D17" s="46">
        <v>595952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595952</v>
      </c>
      <c r="O17" s="47">
        <f t="shared" si="1"/>
        <v>33.882085394280516</v>
      </c>
      <c r="P17" s="9"/>
    </row>
    <row r="18" spans="1:16">
      <c r="A18" s="12"/>
      <c r="B18" s="25">
        <v>325.2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727790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727790</v>
      </c>
      <c r="O18" s="47">
        <f t="shared" si="1"/>
        <v>41.377565523906988</v>
      </c>
      <c r="P18" s="9"/>
    </row>
    <row r="19" spans="1:16">
      <c r="A19" s="12"/>
      <c r="B19" s="25">
        <v>329</v>
      </c>
      <c r="C19" s="20" t="s">
        <v>19</v>
      </c>
      <c r="D19" s="46">
        <v>4593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4593</v>
      </c>
      <c r="O19" s="47">
        <f t="shared" si="1"/>
        <v>0.26112911478765138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SUM(D21:D34)</f>
        <v>3471989</v>
      </c>
      <c r="E20" s="32">
        <f t="shared" si="5"/>
        <v>0</v>
      </c>
      <c r="F20" s="32">
        <f t="shared" si="5"/>
        <v>0</v>
      </c>
      <c r="G20" s="32">
        <f t="shared" si="5"/>
        <v>394477</v>
      </c>
      <c r="H20" s="32">
        <f t="shared" si="5"/>
        <v>0</v>
      </c>
      <c r="I20" s="32">
        <f t="shared" si="5"/>
        <v>181092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4047558</v>
      </c>
      <c r="O20" s="45">
        <f t="shared" si="1"/>
        <v>230.11871055773494</v>
      </c>
      <c r="P20" s="10"/>
    </row>
    <row r="21" spans="1:16">
      <c r="A21" s="12"/>
      <c r="B21" s="25">
        <v>331.2</v>
      </c>
      <c r="C21" s="20" t="s">
        <v>89</v>
      </c>
      <c r="D21" s="46">
        <v>220670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220670</v>
      </c>
      <c r="O21" s="47">
        <f t="shared" si="1"/>
        <v>12.545909375177668</v>
      </c>
      <c r="P21" s="9"/>
    </row>
    <row r="22" spans="1:16">
      <c r="A22" s="12"/>
      <c r="B22" s="25">
        <v>331.39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97071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97071</v>
      </c>
      <c r="O22" s="47">
        <f t="shared" si="1"/>
        <v>5.5188470066518844</v>
      </c>
      <c r="P22" s="9"/>
    </row>
    <row r="23" spans="1:16">
      <c r="A23" s="12"/>
      <c r="B23" s="25">
        <v>334.39</v>
      </c>
      <c r="C23" s="20" t="s">
        <v>23</v>
      </c>
      <c r="D23" s="46">
        <v>481209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481209</v>
      </c>
      <c r="O23" s="47">
        <f t="shared" si="1"/>
        <v>27.358519529251236</v>
      </c>
      <c r="P23" s="9"/>
    </row>
    <row r="24" spans="1:16">
      <c r="A24" s="12"/>
      <c r="B24" s="25">
        <v>334.41</v>
      </c>
      <c r="C24" s="20" t="s">
        <v>79</v>
      </c>
      <c r="D24" s="46">
        <v>0</v>
      </c>
      <c r="E24" s="46">
        <v>0</v>
      </c>
      <c r="F24" s="46">
        <v>0</v>
      </c>
      <c r="G24" s="46">
        <v>115332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115332</v>
      </c>
      <c r="O24" s="47">
        <f t="shared" si="1"/>
        <v>6.5570527033941666</v>
      </c>
      <c r="P24" s="9"/>
    </row>
    <row r="25" spans="1:16">
      <c r="A25" s="12"/>
      <c r="B25" s="25">
        <v>334.49</v>
      </c>
      <c r="C25" s="20" t="s">
        <v>97</v>
      </c>
      <c r="D25" s="46">
        <v>42018</v>
      </c>
      <c r="E25" s="46">
        <v>0</v>
      </c>
      <c r="F25" s="46">
        <v>0</v>
      </c>
      <c r="G25" s="46">
        <v>279145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321163</v>
      </c>
      <c r="O25" s="47">
        <f t="shared" si="1"/>
        <v>18.259309795895163</v>
      </c>
      <c r="P25" s="9"/>
    </row>
    <row r="26" spans="1:16">
      <c r="A26" s="12"/>
      <c r="B26" s="25">
        <v>334.7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83550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83550</v>
      </c>
      <c r="O26" s="47">
        <f t="shared" si="1"/>
        <v>4.7501279208596285</v>
      </c>
      <c r="P26" s="9"/>
    </row>
    <row r="27" spans="1:16">
      <c r="A27" s="12"/>
      <c r="B27" s="25">
        <v>335.12</v>
      </c>
      <c r="C27" s="20" t="s">
        <v>98</v>
      </c>
      <c r="D27" s="46">
        <v>1062521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1062521</v>
      </c>
      <c r="O27" s="47">
        <f t="shared" si="1"/>
        <v>60.408266530217752</v>
      </c>
      <c r="P27" s="9"/>
    </row>
    <row r="28" spans="1:16">
      <c r="A28" s="12"/>
      <c r="B28" s="25">
        <v>335.14</v>
      </c>
      <c r="C28" s="20" t="s">
        <v>99</v>
      </c>
      <c r="D28" s="46">
        <v>15110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15110</v>
      </c>
      <c r="O28" s="47">
        <f t="shared" si="1"/>
        <v>0.85905963954744446</v>
      </c>
      <c r="P28" s="9"/>
    </row>
    <row r="29" spans="1:16">
      <c r="A29" s="12"/>
      <c r="B29" s="25">
        <v>335.15</v>
      </c>
      <c r="C29" s="20" t="s">
        <v>100</v>
      </c>
      <c r="D29" s="46">
        <v>4110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4110</v>
      </c>
      <c r="O29" s="47">
        <f t="shared" si="1"/>
        <v>0.2336687702541361</v>
      </c>
      <c r="P29" s="9"/>
    </row>
    <row r="30" spans="1:16">
      <c r="A30" s="12"/>
      <c r="B30" s="25">
        <v>335.18</v>
      </c>
      <c r="C30" s="20" t="s">
        <v>101</v>
      </c>
      <c r="D30" s="46">
        <v>1396871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1396871</v>
      </c>
      <c r="O30" s="47">
        <f t="shared" si="1"/>
        <v>79.417306270964801</v>
      </c>
      <c r="P30" s="9"/>
    </row>
    <row r="31" spans="1:16">
      <c r="A31" s="12"/>
      <c r="B31" s="25">
        <v>335.49</v>
      </c>
      <c r="C31" s="20" t="s">
        <v>29</v>
      </c>
      <c r="D31" s="46">
        <v>10757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10757</v>
      </c>
      <c r="O31" s="47">
        <f t="shared" si="1"/>
        <v>0.61157541645346525</v>
      </c>
      <c r="P31" s="9"/>
    </row>
    <row r="32" spans="1:16">
      <c r="A32" s="12"/>
      <c r="B32" s="25">
        <v>337.2</v>
      </c>
      <c r="C32" s="20" t="s">
        <v>30</v>
      </c>
      <c r="D32" s="46">
        <v>180000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180000</v>
      </c>
      <c r="O32" s="47">
        <f t="shared" si="1"/>
        <v>10.233668770254136</v>
      </c>
      <c r="P32" s="9"/>
    </row>
    <row r="33" spans="1:16">
      <c r="A33" s="12"/>
      <c r="B33" s="25">
        <v>337.3</v>
      </c>
      <c r="C33" s="20" t="s">
        <v>31</v>
      </c>
      <c r="D33" s="46">
        <v>15461</v>
      </c>
      <c r="E33" s="46">
        <v>0</v>
      </c>
      <c r="F33" s="46">
        <v>0</v>
      </c>
      <c r="G33" s="46">
        <v>0</v>
      </c>
      <c r="H33" s="46">
        <v>0</v>
      </c>
      <c r="I33" s="46">
        <v>471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15932</v>
      </c>
      <c r="O33" s="47">
        <f t="shared" si="1"/>
        <v>0.9057933935982716</v>
      </c>
      <c r="P33" s="9"/>
    </row>
    <row r="34" spans="1:16">
      <c r="A34" s="12"/>
      <c r="B34" s="25">
        <v>338</v>
      </c>
      <c r="C34" s="20" t="s">
        <v>34</v>
      </c>
      <c r="D34" s="46">
        <v>43262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43262</v>
      </c>
      <c r="O34" s="47">
        <f t="shared" si="1"/>
        <v>2.4596054352151913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SUM(D36:D42)</f>
        <v>367616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3636787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4004403</v>
      </c>
      <c r="O35" s="45">
        <f t="shared" si="1"/>
        <v>227.66518847006651</v>
      </c>
      <c r="P35" s="10"/>
    </row>
    <row r="36" spans="1:16">
      <c r="A36" s="12"/>
      <c r="B36" s="25">
        <v>341.2</v>
      </c>
      <c r="C36" s="20" t="s">
        <v>102</v>
      </c>
      <c r="D36" s="46">
        <v>17463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17463</v>
      </c>
      <c r="O36" s="47">
        <f t="shared" si="1"/>
        <v>0.99283643186082216</v>
      </c>
      <c r="P36" s="9"/>
    </row>
    <row r="37" spans="1:16">
      <c r="A37" s="12"/>
      <c r="B37" s="25">
        <v>341.9</v>
      </c>
      <c r="C37" s="20" t="s">
        <v>103</v>
      </c>
      <c r="D37" s="46">
        <v>31610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31610</v>
      </c>
      <c r="O37" s="47">
        <f t="shared" ref="O37:O59" si="9">(N37/O$61)</f>
        <v>1.7971459434874069</v>
      </c>
      <c r="P37" s="9"/>
    </row>
    <row r="38" spans="1:16">
      <c r="A38" s="12"/>
      <c r="B38" s="25">
        <v>342.5</v>
      </c>
      <c r="C38" s="20" t="s">
        <v>44</v>
      </c>
      <c r="D38" s="46">
        <v>146772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146772</v>
      </c>
      <c r="O38" s="47">
        <f t="shared" si="9"/>
        <v>8.3445335152652227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2684937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2684937</v>
      </c>
      <c r="O39" s="47">
        <f t="shared" si="9"/>
        <v>152.64864403888794</v>
      </c>
      <c r="P39" s="9"/>
    </row>
    <row r="40" spans="1:16">
      <c r="A40" s="12"/>
      <c r="B40" s="25">
        <v>343.9</v>
      </c>
      <c r="C40" s="20" t="s">
        <v>47</v>
      </c>
      <c r="D40" s="46">
        <v>161148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161148</v>
      </c>
      <c r="O40" s="47">
        <f t="shared" si="9"/>
        <v>9.1618625277161865</v>
      </c>
      <c r="P40" s="9"/>
    </row>
    <row r="41" spans="1:16">
      <c r="A41" s="12"/>
      <c r="B41" s="25">
        <v>344.3</v>
      </c>
      <c r="C41" s="20" t="s">
        <v>105</v>
      </c>
      <c r="D41" s="46">
        <v>9991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9991</v>
      </c>
      <c r="O41" s="47">
        <f t="shared" si="9"/>
        <v>0.56802547046449481</v>
      </c>
      <c r="P41" s="9"/>
    </row>
    <row r="42" spans="1:16">
      <c r="A42" s="12"/>
      <c r="B42" s="25">
        <v>347.2</v>
      </c>
      <c r="C42" s="20" t="s">
        <v>49</v>
      </c>
      <c r="D42" s="46">
        <v>632</v>
      </c>
      <c r="E42" s="46">
        <v>0</v>
      </c>
      <c r="F42" s="46">
        <v>0</v>
      </c>
      <c r="G42" s="46">
        <v>0</v>
      </c>
      <c r="H42" s="46">
        <v>0</v>
      </c>
      <c r="I42" s="46">
        <v>951850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952482</v>
      </c>
      <c r="O42" s="47">
        <f t="shared" si="9"/>
        <v>54.152140542384444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53167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53167</v>
      </c>
      <c r="O43" s="45">
        <f t="shared" si="9"/>
        <v>3.0227414861561201</v>
      </c>
      <c r="P43" s="10"/>
    </row>
    <row r="44" spans="1:16">
      <c r="A44" s="13"/>
      <c r="B44" s="39">
        <v>351.2</v>
      </c>
      <c r="C44" s="21" t="s">
        <v>52</v>
      </c>
      <c r="D44" s="46">
        <v>7363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7363</v>
      </c>
      <c r="O44" s="47">
        <f t="shared" si="9"/>
        <v>0.41861390641878449</v>
      </c>
      <c r="P44" s="9"/>
    </row>
    <row r="45" spans="1:16">
      <c r="A45" s="13"/>
      <c r="B45" s="39">
        <v>354</v>
      </c>
      <c r="C45" s="21" t="s">
        <v>53</v>
      </c>
      <c r="D45" s="46">
        <v>45804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45804</v>
      </c>
      <c r="O45" s="47">
        <f t="shared" si="9"/>
        <v>2.604127579737336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565441</v>
      </c>
      <c r="E46" s="32">
        <f t="shared" si="11"/>
        <v>20212</v>
      </c>
      <c r="F46" s="32">
        <f t="shared" si="11"/>
        <v>0</v>
      </c>
      <c r="G46" s="32">
        <f t="shared" si="11"/>
        <v>20956</v>
      </c>
      <c r="H46" s="32">
        <f t="shared" si="11"/>
        <v>0</v>
      </c>
      <c r="I46" s="32">
        <f t="shared" si="11"/>
        <v>-2828</v>
      </c>
      <c r="J46" s="32">
        <f t="shared" si="11"/>
        <v>0</v>
      </c>
      <c r="K46" s="32">
        <f t="shared" si="11"/>
        <v>1866617</v>
      </c>
      <c r="L46" s="32">
        <f t="shared" si="11"/>
        <v>0</v>
      </c>
      <c r="M46" s="32">
        <f t="shared" si="11"/>
        <v>0</v>
      </c>
      <c r="N46" s="32">
        <f>SUM(D46:M46)</f>
        <v>2470398</v>
      </c>
      <c r="O46" s="45">
        <f t="shared" si="9"/>
        <v>140.45130479276821</v>
      </c>
      <c r="P46" s="10"/>
    </row>
    <row r="47" spans="1:16">
      <c r="A47" s="12"/>
      <c r="B47" s="25">
        <v>361.1</v>
      </c>
      <c r="C47" s="20" t="s">
        <v>54</v>
      </c>
      <c r="D47" s="46">
        <v>3658</v>
      </c>
      <c r="E47" s="46">
        <v>20212</v>
      </c>
      <c r="F47" s="46">
        <v>0</v>
      </c>
      <c r="G47" s="46">
        <v>105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23975</v>
      </c>
      <c r="O47" s="47">
        <f t="shared" si="9"/>
        <v>1.3630678264824607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20851</v>
      </c>
      <c r="H48" s="46">
        <v>0</v>
      </c>
      <c r="I48" s="46">
        <v>1001</v>
      </c>
      <c r="J48" s="46">
        <v>0</v>
      </c>
      <c r="K48" s="46">
        <v>1580562</v>
      </c>
      <c r="L48" s="46">
        <v>0</v>
      </c>
      <c r="M48" s="46">
        <v>0</v>
      </c>
      <c r="N48" s="46">
        <f t="shared" ref="N48:N54" si="12">SUM(D48:M48)</f>
        <v>1602414</v>
      </c>
      <c r="O48" s="47">
        <f t="shared" si="9"/>
        <v>91.103189493433391</v>
      </c>
      <c r="P48" s="9"/>
    </row>
    <row r="49" spans="1:119">
      <c r="A49" s="12"/>
      <c r="B49" s="25">
        <v>362</v>
      </c>
      <c r="C49" s="20" t="s">
        <v>57</v>
      </c>
      <c r="D49" s="46">
        <v>104190</v>
      </c>
      <c r="E49" s="46">
        <v>0</v>
      </c>
      <c r="F49" s="46">
        <v>0</v>
      </c>
      <c r="G49" s="46">
        <v>0</v>
      </c>
      <c r="H49" s="46">
        <v>0</v>
      </c>
      <c r="I49" s="46">
        <v>7479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111669</v>
      </c>
      <c r="O49" s="47">
        <f t="shared" si="9"/>
        <v>6.3487975439194955</v>
      </c>
      <c r="P49" s="9"/>
    </row>
    <row r="50" spans="1:119">
      <c r="A50" s="12"/>
      <c r="B50" s="25">
        <v>364</v>
      </c>
      <c r="C50" s="20" t="s">
        <v>107</v>
      </c>
      <c r="D50" s="46">
        <v>4205</v>
      </c>
      <c r="E50" s="46">
        <v>0</v>
      </c>
      <c r="F50" s="46">
        <v>0</v>
      </c>
      <c r="G50" s="46">
        <v>0</v>
      </c>
      <c r="H50" s="46">
        <v>0</v>
      </c>
      <c r="I50" s="46">
        <v>-28071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-23866</v>
      </c>
      <c r="O50" s="47">
        <f t="shared" si="9"/>
        <v>-1.3568707715049177</v>
      </c>
      <c r="P50" s="9"/>
    </row>
    <row r="51" spans="1:119">
      <c r="A51" s="12"/>
      <c r="B51" s="25">
        <v>366</v>
      </c>
      <c r="C51" s="20" t="s">
        <v>59</v>
      </c>
      <c r="D51" s="46">
        <v>21000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21000</v>
      </c>
      <c r="O51" s="47">
        <f t="shared" si="9"/>
        <v>1.1939280231963159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286055</v>
      </c>
      <c r="L52" s="46">
        <v>0</v>
      </c>
      <c r="M52" s="46">
        <v>0</v>
      </c>
      <c r="N52" s="46">
        <f t="shared" si="12"/>
        <v>286055</v>
      </c>
      <c r="O52" s="47">
        <f t="shared" si="9"/>
        <v>16.263289555972484</v>
      </c>
      <c r="P52" s="9"/>
    </row>
    <row r="53" spans="1:119">
      <c r="A53" s="12"/>
      <c r="B53" s="25">
        <v>369.3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8922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8922</v>
      </c>
      <c r="O53" s="47">
        <f t="shared" si="9"/>
        <v>0.50724884871226339</v>
      </c>
      <c r="P53" s="9"/>
    </row>
    <row r="54" spans="1:119">
      <c r="A54" s="12"/>
      <c r="B54" s="25">
        <v>369.9</v>
      </c>
      <c r="C54" s="20" t="s">
        <v>62</v>
      </c>
      <c r="D54" s="46">
        <v>432388</v>
      </c>
      <c r="E54" s="46">
        <v>0</v>
      </c>
      <c r="F54" s="46">
        <v>0</v>
      </c>
      <c r="G54" s="46">
        <v>0</v>
      </c>
      <c r="H54" s="46">
        <v>0</v>
      </c>
      <c r="I54" s="46">
        <v>7841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440229</v>
      </c>
      <c r="O54" s="47">
        <f t="shared" si="9"/>
        <v>25.028654272556711</v>
      </c>
      <c r="P54" s="9"/>
    </row>
    <row r="55" spans="1:119" ht="15.75">
      <c r="A55" s="29" t="s">
        <v>41</v>
      </c>
      <c r="B55" s="30"/>
      <c r="C55" s="31"/>
      <c r="D55" s="32">
        <f t="shared" ref="D55:M55" si="13">SUM(D56:D58)</f>
        <v>400000</v>
      </c>
      <c r="E55" s="32">
        <f t="shared" si="13"/>
        <v>29646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735398</v>
      </c>
      <c r="J55" s="32">
        <f t="shared" si="13"/>
        <v>0</v>
      </c>
      <c r="K55" s="32">
        <f t="shared" si="13"/>
        <v>643227</v>
      </c>
      <c r="L55" s="32">
        <f t="shared" si="13"/>
        <v>0</v>
      </c>
      <c r="M55" s="32">
        <f t="shared" si="13"/>
        <v>0</v>
      </c>
      <c r="N55" s="32">
        <f>SUM(D55:M55)</f>
        <v>1808271</v>
      </c>
      <c r="O55" s="45">
        <f t="shared" si="9"/>
        <v>102.80692478253454</v>
      </c>
      <c r="P55" s="9"/>
    </row>
    <row r="56" spans="1:119">
      <c r="A56" s="12"/>
      <c r="B56" s="25">
        <v>381</v>
      </c>
      <c r="C56" s="20" t="s">
        <v>63</v>
      </c>
      <c r="D56" s="46">
        <v>400000</v>
      </c>
      <c r="E56" s="46">
        <v>29646</v>
      </c>
      <c r="F56" s="46">
        <v>0</v>
      </c>
      <c r="G56" s="46">
        <v>0</v>
      </c>
      <c r="H56" s="46">
        <v>0</v>
      </c>
      <c r="I56" s="46">
        <v>630998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1060644</v>
      </c>
      <c r="O56" s="47">
        <f t="shared" si="9"/>
        <v>60.301552106430158</v>
      </c>
      <c r="P56" s="9"/>
    </row>
    <row r="57" spans="1:119">
      <c r="A57" s="12"/>
      <c r="B57" s="25">
        <v>389.1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643227</v>
      </c>
      <c r="L57" s="46">
        <v>0</v>
      </c>
      <c r="M57" s="46">
        <v>0</v>
      </c>
      <c r="N57" s="46">
        <f>SUM(D57:M57)</f>
        <v>643227</v>
      </c>
      <c r="O57" s="47">
        <f t="shared" si="9"/>
        <v>36.569844789356985</v>
      </c>
      <c r="P57" s="9"/>
    </row>
    <row r="58" spans="1:119" ht="15.75" thickBot="1">
      <c r="A58" s="12"/>
      <c r="B58" s="25">
        <v>389.7</v>
      </c>
      <c r="C58" s="20" t="s">
        <v>127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104400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104400</v>
      </c>
      <c r="O58" s="47">
        <f t="shared" si="9"/>
        <v>5.9355278867473986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SUM(D5,D14,D20,D35,D43,D46,D55)</f>
        <v>10649782</v>
      </c>
      <c r="E59" s="15">
        <f t="shared" si="14"/>
        <v>1338392</v>
      </c>
      <c r="F59" s="15">
        <f t="shared" si="14"/>
        <v>0</v>
      </c>
      <c r="G59" s="15">
        <f t="shared" si="14"/>
        <v>573367</v>
      </c>
      <c r="H59" s="15">
        <f t="shared" si="14"/>
        <v>0</v>
      </c>
      <c r="I59" s="15">
        <f t="shared" si="14"/>
        <v>5278239</v>
      </c>
      <c r="J59" s="15">
        <f t="shared" si="14"/>
        <v>0</v>
      </c>
      <c r="K59" s="15">
        <f t="shared" si="14"/>
        <v>2509844</v>
      </c>
      <c r="L59" s="15">
        <f t="shared" si="14"/>
        <v>0</v>
      </c>
      <c r="M59" s="15">
        <f t="shared" si="14"/>
        <v>0</v>
      </c>
      <c r="N59" s="15">
        <f>SUM(D59:M59)</f>
        <v>20349624</v>
      </c>
      <c r="O59" s="38">
        <f t="shared" si="9"/>
        <v>1156.9517311956336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128</v>
      </c>
      <c r="M61" s="118"/>
      <c r="N61" s="118"/>
      <c r="O61" s="43">
        <v>17589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3998633</v>
      </c>
      <c r="E5" s="27">
        <f t="shared" si="0"/>
        <v>15721</v>
      </c>
      <c r="F5" s="27">
        <f t="shared" si="0"/>
        <v>0</v>
      </c>
      <c r="G5" s="27">
        <f t="shared" si="0"/>
        <v>161651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4176005</v>
      </c>
      <c r="O5" s="33">
        <f t="shared" ref="O5:O36" si="1">(N5/O$58)</f>
        <v>241.52718334297282</v>
      </c>
      <c r="P5" s="6"/>
    </row>
    <row r="6" spans="1:133">
      <c r="A6" s="12"/>
      <c r="B6" s="25">
        <v>311</v>
      </c>
      <c r="C6" s="20" t="s">
        <v>2</v>
      </c>
      <c r="D6" s="46">
        <v>2000324</v>
      </c>
      <c r="E6" s="46">
        <v>15721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2016045</v>
      </c>
      <c r="O6" s="47">
        <f t="shared" si="1"/>
        <v>116.6017929438982</v>
      </c>
      <c r="P6" s="9"/>
    </row>
    <row r="7" spans="1:133">
      <c r="A7" s="12"/>
      <c r="B7" s="25">
        <v>312.41000000000003</v>
      </c>
      <c r="C7" s="20" t="s">
        <v>10</v>
      </c>
      <c r="D7" s="46">
        <v>345518</v>
      </c>
      <c r="E7" s="46">
        <v>0</v>
      </c>
      <c r="F7" s="46">
        <v>0</v>
      </c>
      <c r="G7" s="46">
        <v>161651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507169</v>
      </c>
      <c r="O7" s="47">
        <f t="shared" si="1"/>
        <v>29.333082706766916</v>
      </c>
      <c r="P7" s="9"/>
    </row>
    <row r="8" spans="1:133">
      <c r="A8" s="12"/>
      <c r="B8" s="25">
        <v>314.10000000000002</v>
      </c>
      <c r="C8" s="20" t="s">
        <v>11</v>
      </c>
      <c r="D8" s="46">
        <v>903196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903196</v>
      </c>
      <c r="O8" s="47">
        <f t="shared" si="1"/>
        <v>52.238056680161947</v>
      </c>
      <c r="P8" s="9"/>
    </row>
    <row r="9" spans="1:133">
      <c r="A9" s="12"/>
      <c r="B9" s="25">
        <v>314.3</v>
      </c>
      <c r="C9" s="20" t="s">
        <v>12</v>
      </c>
      <c r="D9" s="46">
        <v>291699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291699</v>
      </c>
      <c r="O9" s="47">
        <f t="shared" si="1"/>
        <v>16.870965876229032</v>
      </c>
      <c r="P9" s="9"/>
    </row>
    <row r="10" spans="1:133">
      <c r="A10" s="12"/>
      <c r="B10" s="25">
        <v>314.8</v>
      </c>
      <c r="C10" s="20" t="s">
        <v>13</v>
      </c>
      <c r="D10" s="46">
        <v>39608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39608</v>
      </c>
      <c r="O10" s="47">
        <f t="shared" si="1"/>
        <v>2.290803932909196</v>
      </c>
      <c r="P10" s="9"/>
    </row>
    <row r="11" spans="1:133">
      <c r="A11" s="12"/>
      <c r="B11" s="25">
        <v>315</v>
      </c>
      <c r="C11" s="20" t="s">
        <v>95</v>
      </c>
      <c r="D11" s="46">
        <v>275034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275034</v>
      </c>
      <c r="O11" s="47">
        <f t="shared" si="1"/>
        <v>15.907113938692886</v>
      </c>
      <c r="P11" s="9"/>
    </row>
    <row r="12" spans="1:133">
      <c r="A12" s="12"/>
      <c r="B12" s="25">
        <v>316</v>
      </c>
      <c r="C12" s="20" t="s">
        <v>96</v>
      </c>
      <c r="D12" s="46">
        <v>143254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143254</v>
      </c>
      <c r="O12" s="47">
        <f t="shared" si="1"/>
        <v>8.2853672643146332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1762468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727930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2490398</v>
      </c>
      <c r="O13" s="45">
        <f t="shared" si="1"/>
        <v>144.0368999421631</v>
      </c>
      <c r="P13" s="10"/>
    </row>
    <row r="14" spans="1:133">
      <c r="A14" s="12"/>
      <c r="B14" s="25">
        <v>322</v>
      </c>
      <c r="C14" s="20" t="s">
        <v>0</v>
      </c>
      <c r="D14" s="46">
        <v>394788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394788</v>
      </c>
      <c r="O14" s="47">
        <f t="shared" si="1"/>
        <v>22.833314054366685</v>
      </c>
      <c r="P14" s="9"/>
    </row>
    <row r="15" spans="1:133">
      <c r="A15" s="12"/>
      <c r="B15" s="25">
        <v>323.10000000000002</v>
      </c>
      <c r="C15" s="20" t="s">
        <v>17</v>
      </c>
      <c r="D15" s="46">
        <v>794249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794249</v>
      </c>
      <c r="O15" s="47">
        <f t="shared" si="1"/>
        <v>45.936899942163102</v>
      </c>
      <c r="P15" s="9"/>
    </row>
    <row r="16" spans="1:133">
      <c r="A16" s="12"/>
      <c r="B16" s="25">
        <v>323.3</v>
      </c>
      <c r="C16" s="20" t="s">
        <v>75</v>
      </c>
      <c r="D16" s="46">
        <v>570295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570295</v>
      </c>
      <c r="O16" s="47">
        <f t="shared" si="1"/>
        <v>32.984094852515902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727930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727930</v>
      </c>
      <c r="O17" s="47">
        <f t="shared" si="1"/>
        <v>42.101214574898783</v>
      </c>
      <c r="P17" s="9"/>
    </row>
    <row r="18" spans="1:16">
      <c r="A18" s="12"/>
      <c r="B18" s="25">
        <v>329</v>
      </c>
      <c r="C18" s="20" t="s">
        <v>19</v>
      </c>
      <c r="D18" s="46">
        <v>3136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3136</v>
      </c>
      <c r="O18" s="47">
        <f t="shared" si="1"/>
        <v>0.18137651821862349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SUM(D20:D33)</f>
        <v>3551582</v>
      </c>
      <c r="E19" s="32">
        <f t="shared" si="5"/>
        <v>760506</v>
      </c>
      <c r="F19" s="32">
        <f t="shared" si="5"/>
        <v>0</v>
      </c>
      <c r="G19" s="32">
        <f t="shared" si="5"/>
        <v>4970119</v>
      </c>
      <c r="H19" s="32">
        <f t="shared" si="5"/>
        <v>0</v>
      </c>
      <c r="I19" s="32">
        <f t="shared" si="5"/>
        <v>35495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9317702</v>
      </c>
      <c r="O19" s="45">
        <f t="shared" si="1"/>
        <v>538.90699826489299</v>
      </c>
      <c r="P19" s="10"/>
    </row>
    <row r="20" spans="1:16">
      <c r="A20" s="12"/>
      <c r="B20" s="25">
        <v>331.2</v>
      </c>
      <c r="C20" s="20" t="s">
        <v>89</v>
      </c>
      <c r="D20" s="46">
        <v>180902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180902</v>
      </c>
      <c r="O20" s="47">
        <f t="shared" si="1"/>
        <v>10.462810873337189</v>
      </c>
      <c r="P20" s="9"/>
    </row>
    <row r="21" spans="1:16">
      <c r="A21" s="12"/>
      <c r="B21" s="25">
        <v>334.39</v>
      </c>
      <c r="C21" s="20" t="s">
        <v>23</v>
      </c>
      <c r="D21" s="46">
        <v>494927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494927</v>
      </c>
      <c r="O21" s="47">
        <f t="shared" si="1"/>
        <v>28.625043377674956</v>
      </c>
      <c r="P21" s="9"/>
    </row>
    <row r="22" spans="1:16">
      <c r="A22" s="12"/>
      <c r="B22" s="25">
        <v>334.41</v>
      </c>
      <c r="C22" s="20" t="s">
        <v>79</v>
      </c>
      <c r="D22" s="46">
        <v>0</v>
      </c>
      <c r="E22" s="46">
        <v>0</v>
      </c>
      <c r="F22" s="46">
        <v>0</v>
      </c>
      <c r="G22" s="46">
        <v>2539329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2539329</v>
      </c>
      <c r="O22" s="47">
        <f t="shared" si="1"/>
        <v>146.86691729323309</v>
      </c>
      <c r="P22" s="9"/>
    </row>
    <row r="23" spans="1:16">
      <c r="A23" s="12"/>
      <c r="B23" s="25">
        <v>334.49</v>
      </c>
      <c r="C23" s="20" t="s">
        <v>97</v>
      </c>
      <c r="D23" s="46">
        <v>40794</v>
      </c>
      <c r="E23" s="46">
        <v>0</v>
      </c>
      <c r="F23" s="46">
        <v>0</v>
      </c>
      <c r="G23" s="46">
        <v>2023240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2064034</v>
      </c>
      <c r="O23" s="47">
        <f t="shared" si="1"/>
        <v>119.37732793522267</v>
      </c>
      <c r="P23" s="9"/>
    </row>
    <row r="24" spans="1:16">
      <c r="A24" s="12"/>
      <c r="B24" s="25">
        <v>335.12</v>
      </c>
      <c r="C24" s="20" t="s">
        <v>98</v>
      </c>
      <c r="D24" s="46">
        <v>1051946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1051946</v>
      </c>
      <c r="O24" s="47">
        <f t="shared" si="1"/>
        <v>60.841295546558705</v>
      </c>
      <c r="P24" s="9"/>
    </row>
    <row r="25" spans="1:16">
      <c r="A25" s="12"/>
      <c r="B25" s="25">
        <v>335.14</v>
      </c>
      <c r="C25" s="20" t="s">
        <v>99</v>
      </c>
      <c r="D25" s="46">
        <v>12245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12245</v>
      </c>
      <c r="O25" s="47">
        <f t="shared" si="1"/>
        <v>0.70821283979178717</v>
      </c>
      <c r="P25" s="9"/>
    </row>
    <row r="26" spans="1:16">
      <c r="A26" s="12"/>
      <c r="B26" s="25">
        <v>335.15</v>
      </c>
      <c r="C26" s="20" t="s">
        <v>100</v>
      </c>
      <c r="D26" s="46">
        <v>4172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4172</v>
      </c>
      <c r="O26" s="47">
        <f t="shared" si="1"/>
        <v>0.24129554655870444</v>
      </c>
      <c r="P26" s="9"/>
    </row>
    <row r="27" spans="1:16">
      <c r="A27" s="12"/>
      <c r="B27" s="25">
        <v>335.18</v>
      </c>
      <c r="C27" s="20" t="s">
        <v>101</v>
      </c>
      <c r="D27" s="46">
        <v>1374122</v>
      </c>
      <c r="E27" s="46">
        <v>760506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2134628</v>
      </c>
      <c r="O27" s="47">
        <f t="shared" si="1"/>
        <v>123.46026604973973</v>
      </c>
      <c r="P27" s="9"/>
    </row>
    <row r="28" spans="1:16">
      <c r="A28" s="12"/>
      <c r="B28" s="25">
        <v>335.49</v>
      </c>
      <c r="C28" s="20" t="s">
        <v>29</v>
      </c>
      <c r="D28" s="46">
        <v>5235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5235</v>
      </c>
      <c r="O28" s="47">
        <f t="shared" si="1"/>
        <v>0.30277617119722383</v>
      </c>
      <c r="P28" s="9"/>
    </row>
    <row r="29" spans="1:16">
      <c r="A29" s="12"/>
      <c r="B29" s="25">
        <v>337.2</v>
      </c>
      <c r="C29" s="20" t="s">
        <v>30</v>
      </c>
      <c r="D29" s="46">
        <v>179005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179005</v>
      </c>
      <c r="O29" s="47">
        <f t="shared" si="1"/>
        <v>10.353094274146907</v>
      </c>
      <c r="P29" s="9"/>
    </row>
    <row r="30" spans="1:16">
      <c r="A30" s="12"/>
      <c r="B30" s="25">
        <v>337.3</v>
      </c>
      <c r="C30" s="20" t="s">
        <v>31</v>
      </c>
      <c r="D30" s="46">
        <v>170132</v>
      </c>
      <c r="E30" s="46">
        <v>0</v>
      </c>
      <c r="F30" s="46">
        <v>0</v>
      </c>
      <c r="G30" s="46">
        <v>0</v>
      </c>
      <c r="H30" s="46">
        <v>0</v>
      </c>
      <c r="I30" s="46">
        <v>3198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173330</v>
      </c>
      <c r="O30" s="47">
        <f t="shared" si="1"/>
        <v>10.024869866975131</v>
      </c>
      <c r="P30" s="9"/>
    </row>
    <row r="31" spans="1:16">
      <c r="A31" s="12"/>
      <c r="B31" s="25">
        <v>337.4</v>
      </c>
      <c r="C31" s="20" t="s">
        <v>32</v>
      </c>
      <c r="D31" s="46">
        <v>0</v>
      </c>
      <c r="E31" s="46">
        <v>0</v>
      </c>
      <c r="F31" s="46">
        <v>0</v>
      </c>
      <c r="G31" s="46">
        <v>407550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407550</v>
      </c>
      <c r="O31" s="47">
        <f t="shared" si="1"/>
        <v>23.571428571428573</v>
      </c>
      <c r="P31" s="9"/>
    </row>
    <row r="32" spans="1:16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32297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32297</v>
      </c>
      <c r="O32" s="47">
        <f t="shared" si="1"/>
        <v>1.8679583574320417</v>
      </c>
      <c r="P32" s="9"/>
    </row>
    <row r="33" spans="1:16">
      <c r="A33" s="12"/>
      <c r="B33" s="25">
        <v>338</v>
      </c>
      <c r="C33" s="20" t="s">
        <v>34</v>
      </c>
      <c r="D33" s="46">
        <v>38102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38102</v>
      </c>
      <c r="O33" s="47">
        <f t="shared" si="1"/>
        <v>2.2037015615962985</v>
      </c>
      <c r="P33" s="9"/>
    </row>
    <row r="34" spans="1:16" ht="15.75">
      <c r="A34" s="29" t="s">
        <v>39</v>
      </c>
      <c r="B34" s="30"/>
      <c r="C34" s="31"/>
      <c r="D34" s="32">
        <f t="shared" ref="D34:M34" si="8">SUM(D35:D41)</f>
        <v>429841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3336091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3765932</v>
      </c>
      <c r="O34" s="45">
        <f t="shared" si="1"/>
        <v>217.80983227299018</v>
      </c>
      <c r="P34" s="10"/>
    </row>
    <row r="35" spans="1:16">
      <c r="A35" s="12"/>
      <c r="B35" s="25">
        <v>341.2</v>
      </c>
      <c r="C35" s="20" t="s">
        <v>102</v>
      </c>
      <c r="D35" s="46">
        <v>17425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9">SUM(D35:M35)</f>
        <v>17425</v>
      </c>
      <c r="O35" s="47">
        <f t="shared" si="1"/>
        <v>1.0078079814921921</v>
      </c>
      <c r="P35" s="9"/>
    </row>
    <row r="36" spans="1:16">
      <c r="A36" s="12"/>
      <c r="B36" s="25">
        <v>341.9</v>
      </c>
      <c r="C36" s="20" t="s">
        <v>103</v>
      </c>
      <c r="D36" s="46">
        <v>38122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38122</v>
      </c>
      <c r="O36" s="47">
        <f t="shared" si="1"/>
        <v>2.2048582995951418</v>
      </c>
      <c r="P36" s="9"/>
    </row>
    <row r="37" spans="1:16">
      <c r="A37" s="12"/>
      <c r="B37" s="25">
        <v>342.5</v>
      </c>
      <c r="C37" s="20" t="s">
        <v>44</v>
      </c>
      <c r="D37" s="46">
        <v>203660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203660</v>
      </c>
      <c r="O37" s="47">
        <f t="shared" ref="O37:O56" si="10">(N37/O$58)</f>
        <v>11.779063042220937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2644327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2644327</v>
      </c>
      <c r="O38" s="47">
        <f t="shared" si="10"/>
        <v>152.93967611336032</v>
      </c>
      <c r="P38" s="9"/>
    </row>
    <row r="39" spans="1:16">
      <c r="A39" s="12"/>
      <c r="B39" s="25">
        <v>343.9</v>
      </c>
      <c r="C39" s="20" t="s">
        <v>47</v>
      </c>
      <c r="D39" s="46">
        <v>159154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159154</v>
      </c>
      <c r="O39" s="47">
        <f t="shared" si="10"/>
        <v>9.2049739733950258</v>
      </c>
      <c r="P39" s="9"/>
    </row>
    <row r="40" spans="1:16">
      <c r="A40" s="12"/>
      <c r="B40" s="25">
        <v>344.3</v>
      </c>
      <c r="C40" s="20" t="s">
        <v>105</v>
      </c>
      <c r="D40" s="46">
        <v>10800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10800</v>
      </c>
      <c r="O40" s="47">
        <f t="shared" si="10"/>
        <v>0.62463851937536152</v>
      </c>
      <c r="P40" s="9"/>
    </row>
    <row r="41" spans="1:16">
      <c r="A41" s="12"/>
      <c r="B41" s="25">
        <v>347.2</v>
      </c>
      <c r="C41" s="20" t="s">
        <v>49</v>
      </c>
      <c r="D41" s="46">
        <v>680</v>
      </c>
      <c r="E41" s="46">
        <v>0</v>
      </c>
      <c r="F41" s="46">
        <v>0</v>
      </c>
      <c r="G41" s="46">
        <v>0</v>
      </c>
      <c r="H41" s="46">
        <v>0</v>
      </c>
      <c r="I41" s="46">
        <v>691764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692444</v>
      </c>
      <c r="O41" s="47">
        <f t="shared" si="10"/>
        <v>40.048814343551186</v>
      </c>
      <c r="P41" s="9"/>
    </row>
    <row r="42" spans="1:16" ht="15.75">
      <c r="A42" s="29" t="s">
        <v>40</v>
      </c>
      <c r="B42" s="30"/>
      <c r="C42" s="31"/>
      <c r="D42" s="32">
        <f t="shared" ref="D42:M42" si="11">SUM(D43:D44)</f>
        <v>35543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>SUM(D42:M42)</f>
        <v>35543</v>
      </c>
      <c r="O42" s="45">
        <f t="shared" si="10"/>
        <v>2.055696934644303</v>
      </c>
      <c r="P42" s="10"/>
    </row>
    <row r="43" spans="1:16">
      <c r="A43" s="13"/>
      <c r="B43" s="39">
        <v>351.2</v>
      </c>
      <c r="C43" s="21" t="s">
        <v>52</v>
      </c>
      <c r="D43" s="46">
        <v>8953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8953</v>
      </c>
      <c r="O43" s="47">
        <f t="shared" si="10"/>
        <v>0.51781376518218625</v>
      </c>
      <c r="P43" s="9"/>
    </row>
    <row r="44" spans="1:16">
      <c r="A44" s="13"/>
      <c r="B44" s="39">
        <v>354</v>
      </c>
      <c r="C44" s="21" t="s">
        <v>53</v>
      </c>
      <c r="D44" s="46">
        <v>26590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26590</v>
      </c>
      <c r="O44" s="47">
        <f t="shared" si="10"/>
        <v>1.5378831694621169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SUM(D46:D52)</f>
        <v>585839</v>
      </c>
      <c r="E45" s="32">
        <f t="shared" si="12"/>
        <v>18825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14771</v>
      </c>
      <c r="J45" s="32">
        <f t="shared" si="12"/>
        <v>0</v>
      </c>
      <c r="K45" s="32">
        <f t="shared" si="12"/>
        <v>2357468</v>
      </c>
      <c r="L45" s="32">
        <f t="shared" si="12"/>
        <v>0</v>
      </c>
      <c r="M45" s="32">
        <f t="shared" si="12"/>
        <v>0</v>
      </c>
      <c r="N45" s="32">
        <f>SUM(D45:M45)</f>
        <v>2976903</v>
      </c>
      <c r="O45" s="45">
        <f t="shared" si="10"/>
        <v>172.17484094852517</v>
      </c>
      <c r="P45" s="10"/>
    </row>
    <row r="46" spans="1:16">
      <c r="A46" s="12"/>
      <c r="B46" s="25">
        <v>361.1</v>
      </c>
      <c r="C46" s="20" t="s">
        <v>54</v>
      </c>
      <c r="D46" s="46">
        <v>739</v>
      </c>
      <c r="E46" s="46">
        <v>18825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19564</v>
      </c>
      <c r="O46" s="47">
        <f t="shared" si="10"/>
        <v>1.1315211104684788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53</v>
      </c>
      <c r="J47" s="46">
        <v>0</v>
      </c>
      <c r="K47" s="46">
        <v>2086412</v>
      </c>
      <c r="L47" s="46">
        <v>0</v>
      </c>
      <c r="M47" s="46">
        <v>0</v>
      </c>
      <c r="N47" s="46">
        <f t="shared" ref="N47:N52" si="13">SUM(D47:M47)</f>
        <v>2086465</v>
      </c>
      <c r="O47" s="47">
        <f t="shared" si="10"/>
        <v>120.67466743782533</v>
      </c>
      <c r="P47" s="9"/>
    </row>
    <row r="48" spans="1:16">
      <c r="A48" s="12"/>
      <c r="B48" s="25">
        <v>362</v>
      </c>
      <c r="C48" s="20" t="s">
        <v>57</v>
      </c>
      <c r="D48" s="46">
        <v>107071</v>
      </c>
      <c r="E48" s="46">
        <v>0</v>
      </c>
      <c r="F48" s="46">
        <v>0</v>
      </c>
      <c r="G48" s="46">
        <v>0</v>
      </c>
      <c r="H48" s="46">
        <v>0</v>
      </c>
      <c r="I48" s="46">
        <v>4950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112021</v>
      </c>
      <c r="O48" s="47">
        <f t="shared" si="10"/>
        <v>6.4789473684210526</v>
      </c>
      <c r="P48" s="9"/>
    </row>
    <row r="49" spans="1:119">
      <c r="A49" s="12"/>
      <c r="B49" s="25">
        <v>364</v>
      </c>
      <c r="C49" s="20" t="s">
        <v>107</v>
      </c>
      <c r="D49" s="46">
        <v>14025</v>
      </c>
      <c r="E49" s="46">
        <v>0</v>
      </c>
      <c r="F49" s="46">
        <v>0</v>
      </c>
      <c r="G49" s="46">
        <v>0</v>
      </c>
      <c r="H49" s="46">
        <v>0</v>
      </c>
      <c r="I49" s="46">
        <v>5413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19438</v>
      </c>
      <c r="O49" s="47">
        <f t="shared" si="10"/>
        <v>1.1242336610757664</v>
      </c>
      <c r="P49" s="9"/>
    </row>
    <row r="50" spans="1:119">
      <c r="A50" s="12"/>
      <c r="B50" s="25">
        <v>366</v>
      </c>
      <c r="C50" s="20" t="s">
        <v>59</v>
      </c>
      <c r="D50" s="46">
        <v>46576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46576</v>
      </c>
      <c r="O50" s="47">
        <f t="shared" si="10"/>
        <v>2.6938114517061886</v>
      </c>
      <c r="P50" s="9"/>
    </row>
    <row r="51" spans="1:119">
      <c r="A51" s="12"/>
      <c r="B51" s="25">
        <v>368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271056</v>
      </c>
      <c r="L51" s="46">
        <v>0</v>
      </c>
      <c r="M51" s="46">
        <v>0</v>
      </c>
      <c r="N51" s="46">
        <f t="shared" si="13"/>
        <v>271056</v>
      </c>
      <c r="O51" s="47">
        <f t="shared" si="10"/>
        <v>15.677038750722961</v>
      </c>
      <c r="P51" s="9"/>
    </row>
    <row r="52" spans="1:119">
      <c r="A52" s="12"/>
      <c r="B52" s="25">
        <v>369.9</v>
      </c>
      <c r="C52" s="20" t="s">
        <v>62</v>
      </c>
      <c r="D52" s="46">
        <v>417428</v>
      </c>
      <c r="E52" s="46">
        <v>0</v>
      </c>
      <c r="F52" s="46">
        <v>0</v>
      </c>
      <c r="G52" s="46">
        <v>0</v>
      </c>
      <c r="H52" s="46">
        <v>0</v>
      </c>
      <c r="I52" s="46">
        <v>4355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421783</v>
      </c>
      <c r="O52" s="47">
        <f t="shared" si="10"/>
        <v>24.394621168305378</v>
      </c>
      <c r="P52" s="9"/>
    </row>
    <row r="53" spans="1:119" ht="15.75">
      <c r="A53" s="29" t="s">
        <v>41</v>
      </c>
      <c r="B53" s="30"/>
      <c r="C53" s="31"/>
      <c r="D53" s="32">
        <f t="shared" ref="D53:M53" si="14">SUM(D54:D55)</f>
        <v>515948</v>
      </c>
      <c r="E53" s="32">
        <f t="shared" si="14"/>
        <v>21506</v>
      </c>
      <c r="F53" s="32">
        <f t="shared" si="14"/>
        <v>0</v>
      </c>
      <c r="G53" s="32">
        <f t="shared" si="14"/>
        <v>150000</v>
      </c>
      <c r="H53" s="32">
        <f t="shared" si="14"/>
        <v>0</v>
      </c>
      <c r="I53" s="32">
        <f t="shared" si="14"/>
        <v>82123</v>
      </c>
      <c r="J53" s="32">
        <f t="shared" si="14"/>
        <v>0</v>
      </c>
      <c r="K53" s="32">
        <f t="shared" si="14"/>
        <v>575215</v>
      </c>
      <c r="L53" s="32">
        <f t="shared" si="14"/>
        <v>0</v>
      </c>
      <c r="M53" s="32">
        <f t="shared" si="14"/>
        <v>0</v>
      </c>
      <c r="N53" s="32">
        <f>SUM(D53:M53)</f>
        <v>1344792</v>
      </c>
      <c r="O53" s="45">
        <f t="shared" si="10"/>
        <v>77.778600347021396</v>
      </c>
      <c r="P53" s="9"/>
    </row>
    <row r="54" spans="1:119">
      <c r="A54" s="12"/>
      <c r="B54" s="25">
        <v>381</v>
      </c>
      <c r="C54" s="20" t="s">
        <v>63</v>
      </c>
      <c r="D54" s="46">
        <v>515948</v>
      </c>
      <c r="E54" s="46">
        <v>21506</v>
      </c>
      <c r="F54" s="46">
        <v>0</v>
      </c>
      <c r="G54" s="46">
        <v>150000</v>
      </c>
      <c r="H54" s="46">
        <v>0</v>
      </c>
      <c r="I54" s="46">
        <v>82123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769577</v>
      </c>
      <c r="O54" s="47">
        <f t="shared" si="10"/>
        <v>44.509947946790049</v>
      </c>
      <c r="P54" s="9"/>
    </row>
    <row r="55" spans="1:119" ht="15.75" thickBot="1">
      <c r="A55" s="12"/>
      <c r="B55" s="25">
        <v>389.1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575215</v>
      </c>
      <c r="L55" s="46">
        <v>0</v>
      </c>
      <c r="M55" s="46">
        <v>0</v>
      </c>
      <c r="N55" s="46">
        <f>SUM(D55:M55)</f>
        <v>575215</v>
      </c>
      <c r="O55" s="47">
        <f t="shared" si="10"/>
        <v>33.268652400231346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5">SUM(D5,D13,D19,D34,D42,D45,D53)</f>
        <v>10879854</v>
      </c>
      <c r="E56" s="15">
        <f t="shared" si="15"/>
        <v>816558</v>
      </c>
      <c r="F56" s="15">
        <f t="shared" si="15"/>
        <v>0</v>
      </c>
      <c r="G56" s="15">
        <f t="shared" si="15"/>
        <v>5281770</v>
      </c>
      <c r="H56" s="15">
        <f t="shared" si="15"/>
        <v>0</v>
      </c>
      <c r="I56" s="15">
        <f t="shared" si="15"/>
        <v>4196410</v>
      </c>
      <c r="J56" s="15">
        <f t="shared" si="15"/>
        <v>0</v>
      </c>
      <c r="K56" s="15">
        <f t="shared" si="15"/>
        <v>2932683</v>
      </c>
      <c r="L56" s="15">
        <f t="shared" si="15"/>
        <v>0</v>
      </c>
      <c r="M56" s="15">
        <f t="shared" si="15"/>
        <v>0</v>
      </c>
      <c r="N56" s="15">
        <f>SUM(D56:M56)</f>
        <v>24107275</v>
      </c>
      <c r="O56" s="38">
        <f t="shared" si="10"/>
        <v>1394.29005205321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124</v>
      </c>
      <c r="M58" s="118"/>
      <c r="N58" s="118"/>
      <c r="O58" s="43">
        <v>17290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3913039</v>
      </c>
      <c r="E5" s="27">
        <f t="shared" si="0"/>
        <v>11291</v>
      </c>
      <c r="F5" s="27">
        <f t="shared" si="0"/>
        <v>0</v>
      </c>
      <c r="G5" s="27">
        <f t="shared" si="0"/>
        <v>154553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4078883</v>
      </c>
      <c r="O5" s="33">
        <f t="shared" ref="O5:O36" si="1">(N5/O$59)</f>
        <v>236.1284589556559</v>
      </c>
      <c r="P5" s="6"/>
    </row>
    <row r="6" spans="1:133">
      <c r="A6" s="12"/>
      <c r="B6" s="25">
        <v>311</v>
      </c>
      <c r="C6" s="20" t="s">
        <v>2</v>
      </c>
      <c r="D6" s="46">
        <v>1926100</v>
      </c>
      <c r="E6" s="46">
        <v>11291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1937391</v>
      </c>
      <c r="O6" s="47">
        <f t="shared" si="1"/>
        <v>112.15647794373047</v>
      </c>
      <c r="P6" s="9"/>
    </row>
    <row r="7" spans="1:133">
      <c r="A7" s="12"/>
      <c r="B7" s="25">
        <v>312.41000000000003</v>
      </c>
      <c r="C7" s="20" t="s">
        <v>10</v>
      </c>
      <c r="D7" s="46">
        <v>331549</v>
      </c>
      <c r="E7" s="46">
        <v>0</v>
      </c>
      <c r="F7" s="46">
        <v>0</v>
      </c>
      <c r="G7" s="46">
        <v>154553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486102</v>
      </c>
      <c r="O7" s="47">
        <f t="shared" si="1"/>
        <v>28.1406738450851</v>
      </c>
      <c r="P7" s="9"/>
    </row>
    <row r="8" spans="1:133">
      <c r="A8" s="12"/>
      <c r="B8" s="25">
        <v>314.10000000000002</v>
      </c>
      <c r="C8" s="20" t="s">
        <v>11</v>
      </c>
      <c r="D8" s="46">
        <v>894187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894187</v>
      </c>
      <c r="O8" s="47">
        <f t="shared" si="1"/>
        <v>51.764906796341322</v>
      </c>
      <c r="P8" s="9"/>
    </row>
    <row r="9" spans="1:133">
      <c r="A9" s="12"/>
      <c r="B9" s="25">
        <v>314.3</v>
      </c>
      <c r="C9" s="20" t="s">
        <v>12</v>
      </c>
      <c r="D9" s="46">
        <v>277047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277047</v>
      </c>
      <c r="O9" s="47">
        <f t="shared" si="1"/>
        <v>16.038381382424454</v>
      </c>
      <c r="P9" s="9"/>
    </row>
    <row r="10" spans="1:133">
      <c r="A10" s="12"/>
      <c r="B10" s="25">
        <v>314.8</v>
      </c>
      <c r="C10" s="20" t="s">
        <v>13</v>
      </c>
      <c r="D10" s="46">
        <v>31888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31888</v>
      </c>
      <c r="O10" s="47">
        <f t="shared" si="1"/>
        <v>1.8460113465323609</v>
      </c>
      <c r="P10" s="9"/>
    </row>
    <row r="11" spans="1:133">
      <c r="A11" s="12"/>
      <c r="B11" s="25">
        <v>315</v>
      </c>
      <c r="C11" s="20" t="s">
        <v>95</v>
      </c>
      <c r="D11" s="46">
        <v>293746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293746</v>
      </c>
      <c r="O11" s="47">
        <f t="shared" si="1"/>
        <v>17.005094361468103</v>
      </c>
      <c r="P11" s="9"/>
    </row>
    <row r="12" spans="1:133">
      <c r="A12" s="12"/>
      <c r="B12" s="25">
        <v>316</v>
      </c>
      <c r="C12" s="20" t="s">
        <v>96</v>
      </c>
      <c r="D12" s="46">
        <v>158522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158522</v>
      </c>
      <c r="O12" s="47">
        <f t="shared" si="1"/>
        <v>9.1769132800740998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1502562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716252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2218814</v>
      </c>
      <c r="O13" s="45">
        <f t="shared" si="1"/>
        <v>128.44818802825054</v>
      </c>
      <c r="P13" s="10"/>
    </row>
    <row r="14" spans="1:133">
      <c r="A14" s="12"/>
      <c r="B14" s="25">
        <v>322</v>
      </c>
      <c r="C14" s="20" t="s">
        <v>0</v>
      </c>
      <c r="D14" s="46">
        <v>150383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150383</v>
      </c>
      <c r="O14" s="47">
        <f t="shared" si="1"/>
        <v>8.7057427347458614</v>
      </c>
      <c r="P14" s="9"/>
    </row>
    <row r="15" spans="1:133">
      <c r="A15" s="12"/>
      <c r="B15" s="25">
        <v>323.10000000000002</v>
      </c>
      <c r="C15" s="20" t="s">
        <v>17</v>
      </c>
      <c r="D15" s="46">
        <v>785012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785012</v>
      </c>
      <c r="O15" s="47">
        <f t="shared" si="1"/>
        <v>45.444714599976841</v>
      </c>
      <c r="P15" s="9"/>
    </row>
    <row r="16" spans="1:133">
      <c r="A16" s="12"/>
      <c r="B16" s="25">
        <v>323.3</v>
      </c>
      <c r="C16" s="20" t="s">
        <v>75</v>
      </c>
      <c r="D16" s="46">
        <v>561846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561846</v>
      </c>
      <c r="O16" s="47">
        <f t="shared" si="1"/>
        <v>32.525529697811741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716252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716252</v>
      </c>
      <c r="O17" s="47">
        <f t="shared" si="1"/>
        <v>41.464165798309601</v>
      </c>
      <c r="P17" s="9"/>
    </row>
    <row r="18" spans="1:16">
      <c r="A18" s="12"/>
      <c r="B18" s="25">
        <v>329</v>
      </c>
      <c r="C18" s="20" t="s">
        <v>19</v>
      </c>
      <c r="D18" s="46">
        <v>5321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5321</v>
      </c>
      <c r="O18" s="47">
        <f t="shared" si="1"/>
        <v>0.30803519740650687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SUM(D20:D33)</f>
        <v>3538957</v>
      </c>
      <c r="E19" s="32">
        <f t="shared" si="5"/>
        <v>0</v>
      </c>
      <c r="F19" s="32">
        <f t="shared" si="5"/>
        <v>0</v>
      </c>
      <c r="G19" s="32">
        <f t="shared" si="5"/>
        <v>340045</v>
      </c>
      <c r="H19" s="32">
        <f t="shared" si="5"/>
        <v>0</v>
      </c>
      <c r="I19" s="32">
        <f t="shared" si="5"/>
        <v>669236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4548238</v>
      </c>
      <c r="O19" s="45">
        <f t="shared" si="1"/>
        <v>263.29964107907836</v>
      </c>
      <c r="P19" s="10"/>
    </row>
    <row r="20" spans="1:16">
      <c r="A20" s="12"/>
      <c r="B20" s="25">
        <v>331.2</v>
      </c>
      <c r="C20" s="20" t="s">
        <v>89</v>
      </c>
      <c r="D20" s="46">
        <v>144481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144481</v>
      </c>
      <c r="O20" s="47">
        <f t="shared" si="1"/>
        <v>8.3640731735556333</v>
      </c>
      <c r="P20" s="9"/>
    </row>
    <row r="21" spans="1:16">
      <c r="A21" s="12"/>
      <c r="B21" s="25">
        <v>334.39</v>
      </c>
      <c r="C21" s="20" t="s">
        <v>23</v>
      </c>
      <c r="D21" s="46">
        <v>845817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845817</v>
      </c>
      <c r="O21" s="47">
        <f t="shared" si="1"/>
        <v>48.964744703021886</v>
      </c>
      <c r="P21" s="9"/>
    </row>
    <row r="22" spans="1:16">
      <c r="A22" s="12"/>
      <c r="B22" s="25">
        <v>334.41</v>
      </c>
      <c r="C22" s="20" t="s">
        <v>79</v>
      </c>
      <c r="D22" s="46">
        <v>0</v>
      </c>
      <c r="E22" s="46">
        <v>0</v>
      </c>
      <c r="F22" s="46">
        <v>0</v>
      </c>
      <c r="G22" s="46">
        <v>340045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340045</v>
      </c>
      <c r="O22" s="47">
        <f t="shared" si="1"/>
        <v>19.685365288873452</v>
      </c>
      <c r="P22" s="9"/>
    </row>
    <row r="23" spans="1:16">
      <c r="A23" s="12"/>
      <c r="B23" s="25">
        <v>334.49</v>
      </c>
      <c r="C23" s="20" t="s">
        <v>97</v>
      </c>
      <c r="D23" s="46">
        <v>33697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33697</v>
      </c>
      <c r="O23" s="47">
        <f t="shared" si="1"/>
        <v>1.9507352089846011</v>
      </c>
      <c r="P23" s="9"/>
    </row>
    <row r="24" spans="1:16">
      <c r="A24" s="12"/>
      <c r="B24" s="25">
        <v>334.7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250000</v>
      </c>
      <c r="O24" s="47">
        <f t="shared" si="1"/>
        <v>14.47261780710895</v>
      </c>
      <c r="P24" s="9"/>
    </row>
    <row r="25" spans="1:16">
      <c r="A25" s="12"/>
      <c r="B25" s="25">
        <v>335.12</v>
      </c>
      <c r="C25" s="20" t="s">
        <v>98</v>
      </c>
      <c r="D25" s="46">
        <v>932978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932978</v>
      </c>
      <c r="O25" s="47">
        <f t="shared" si="1"/>
        <v>54.010536065763574</v>
      </c>
      <c r="P25" s="9"/>
    </row>
    <row r="26" spans="1:16">
      <c r="A26" s="12"/>
      <c r="B26" s="25">
        <v>335.14</v>
      </c>
      <c r="C26" s="20" t="s">
        <v>99</v>
      </c>
      <c r="D26" s="46">
        <v>11933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11933</v>
      </c>
      <c r="O26" s="47">
        <f t="shared" si="1"/>
        <v>0.69080699316892435</v>
      </c>
      <c r="P26" s="9"/>
    </row>
    <row r="27" spans="1:16">
      <c r="A27" s="12"/>
      <c r="B27" s="25">
        <v>335.15</v>
      </c>
      <c r="C27" s="20" t="s">
        <v>100</v>
      </c>
      <c r="D27" s="46">
        <v>4798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4798</v>
      </c>
      <c r="O27" s="47">
        <f t="shared" si="1"/>
        <v>0.27775848095403499</v>
      </c>
      <c r="P27" s="9"/>
    </row>
    <row r="28" spans="1:16">
      <c r="A28" s="12"/>
      <c r="B28" s="25">
        <v>335.18</v>
      </c>
      <c r="C28" s="20" t="s">
        <v>101</v>
      </c>
      <c r="D28" s="46">
        <v>1383300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1383300</v>
      </c>
      <c r="O28" s="47">
        <f t="shared" si="1"/>
        <v>80.079888850295248</v>
      </c>
      <c r="P28" s="9"/>
    </row>
    <row r="29" spans="1:16">
      <c r="A29" s="12"/>
      <c r="B29" s="25">
        <v>335.49</v>
      </c>
      <c r="C29" s="20" t="s">
        <v>29</v>
      </c>
      <c r="D29" s="46">
        <v>8967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8967</v>
      </c>
      <c r="O29" s="47">
        <f t="shared" si="1"/>
        <v>0.51910385550538385</v>
      </c>
      <c r="P29" s="9"/>
    </row>
    <row r="30" spans="1:16">
      <c r="A30" s="12"/>
      <c r="B30" s="25">
        <v>337.2</v>
      </c>
      <c r="C30" s="20" t="s">
        <v>30</v>
      </c>
      <c r="D30" s="46">
        <v>139132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139132</v>
      </c>
      <c r="O30" s="47">
        <f t="shared" si="1"/>
        <v>8.0544170429547304</v>
      </c>
      <c r="P30" s="9"/>
    </row>
    <row r="31" spans="1:16">
      <c r="A31" s="12"/>
      <c r="B31" s="25">
        <v>337.3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1495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1495</v>
      </c>
      <c r="O31" s="47">
        <f t="shared" si="1"/>
        <v>8.6546254486511515E-2</v>
      </c>
      <c r="P31" s="9"/>
    </row>
    <row r="32" spans="1:16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417741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417741</v>
      </c>
      <c r="O32" s="47">
        <f t="shared" si="1"/>
        <v>24.183223341437998</v>
      </c>
      <c r="P32" s="9"/>
    </row>
    <row r="33" spans="1:16">
      <c r="A33" s="12"/>
      <c r="B33" s="25">
        <v>338</v>
      </c>
      <c r="C33" s="20" t="s">
        <v>34</v>
      </c>
      <c r="D33" s="46">
        <v>33854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33854</v>
      </c>
      <c r="O33" s="47">
        <f t="shared" si="1"/>
        <v>1.9598240129674656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SUM(D35:D41)</f>
        <v>312744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3118445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3431189</v>
      </c>
      <c r="O34" s="45">
        <f t="shared" si="1"/>
        <v>198.6331480838254</v>
      </c>
      <c r="P34" s="10"/>
    </row>
    <row r="35" spans="1:16">
      <c r="A35" s="12"/>
      <c r="B35" s="25">
        <v>341.2</v>
      </c>
      <c r="C35" s="20" t="s">
        <v>102</v>
      </c>
      <c r="D35" s="46">
        <v>16330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16330</v>
      </c>
      <c r="O35" s="47">
        <f t="shared" si="1"/>
        <v>0.9453513951603566</v>
      </c>
      <c r="P35" s="9"/>
    </row>
    <row r="36" spans="1:16">
      <c r="A36" s="12"/>
      <c r="B36" s="25">
        <v>341.9</v>
      </c>
      <c r="C36" s="20" t="s">
        <v>103</v>
      </c>
      <c r="D36" s="46">
        <v>36555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36555</v>
      </c>
      <c r="O36" s="47">
        <f t="shared" si="1"/>
        <v>2.1161861757554705</v>
      </c>
      <c r="P36" s="9"/>
    </row>
    <row r="37" spans="1:16">
      <c r="A37" s="12"/>
      <c r="B37" s="25">
        <v>342.5</v>
      </c>
      <c r="C37" s="20" t="s">
        <v>44</v>
      </c>
      <c r="D37" s="46">
        <v>83474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83474</v>
      </c>
      <c r="O37" s="47">
        <f t="shared" ref="O37:O57" si="9">(N37/O$59)</f>
        <v>4.8323491953224496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2594583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2594583</v>
      </c>
      <c r="O38" s="47">
        <f t="shared" si="9"/>
        <v>150.20163251128864</v>
      </c>
      <c r="P38" s="9"/>
    </row>
    <row r="39" spans="1:16">
      <c r="A39" s="12"/>
      <c r="B39" s="25">
        <v>343.9</v>
      </c>
      <c r="C39" s="20" t="s">
        <v>47</v>
      </c>
      <c r="D39" s="46">
        <v>152558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152558</v>
      </c>
      <c r="O39" s="47">
        <f t="shared" si="9"/>
        <v>8.8316545096677093</v>
      </c>
      <c r="P39" s="9"/>
    </row>
    <row r="40" spans="1:16">
      <c r="A40" s="12"/>
      <c r="B40" s="25">
        <v>344.3</v>
      </c>
      <c r="C40" s="20" t="s">
        <v>105</v>
      </c>
      <c r="D40" s="46">
        <v>22796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22796</v>
      </c>
      <c r="O40" s="47">
        <f t="shared" si="9"/>
        <v>1.3196711821234224</v>
      </c>
      <c r="P40" s="9"/>
    </row>
    <row r="41" spans="1:16">
      <c r="A41" s="12"/>
      <c r="B41" s="25">
        <v>347.2</v>
      </c>
      <c r="C41" s="20" t="s">
        <v>49</v>
      </c>
      <c r="D41" s="46">
        <v>1031</v>
      </c>
      <c r="E41" s="46">
        <v>0</v>
      </c>
      <c r="F41" s="46">
        <v>0</v>
      </c>
      <c r="G41" s="46">
        <v>0</v>
      </c>
      <c r="H41" s="46">
        <v>0</v>
      </c>
      <c r="I41" s="46">
        <v>523862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524893</v>
      </c>
      <c r="O41" s="47">
        <f t="shared" si="9"/>
        <v>30.386303114507353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SUM(D43:D44)</f>
        <v>19323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19323</v>
      </c>
      <c r="O42" s="45">
        <f t="shared" si="9"/>
        <v>1.1186175755470649</v>
      </c>
      <c r="P42" s="10"/>
    </row>
    <row r="43" spans="1:16">
      <c r="A43" s="13"/>
      <c r="B43" s="39">
        <v>351.2</v>
      </c>
      <c r="C43" s="21" t="s">
        <v>52</v>
      </c>
      <c r="D43" s="46">
        <v>7108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7108</v>
      </c>
      <c r="O43" s="47">
        <f t="shared" si="9"/>
        <v>0.41148546949172166</v>
      </c>
      <c r="P43" s="9"/>
    </row>
    <row r="44" spans="1:16">
      <c r="A44" s="13"/>
      <c r="B44" s="39">
        <v>354</v>
      </c>
      <c r="C44" s="21" t="s">
        <v>53</v>
      </c>
      <c r="D44" s="46">
        <v>12215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12215</v>
      </c>
      <c r="O44" s="47">
        <f t="shared" si="9"/>
        <v>0.70713210605534327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550763</v>
      </c>
      <c r="E45" s="32">
        <f t="shared" si="11"/>
        <v>19191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39507</v>
      </c>
      <c r="J45" s="32">
        <f t="shared" si="11"/>
        <v>0</v>
      </c>
      <c r="K45" s="32">
        <f t="shared" si="11"/>
        <v>1258911</v>
      </c>
      <c r="L45" s="32">
        <f t="shared" si="11"/>
        <v>0</v>
      </c>
      <c r="M45" s="32">
        <f t="shared" si="11"/>
        <v>0</v>
      </c>
      <c r="N45" s="32">
        <f>SUM(D45:M45)</f>
        <v>1868372</v>
      </c>
      <c r="O45" s="45">
        <f t="shared" si="9"/>
        <v>108.16093551001505</v>
      </c>
      <c r="P45" s="10"/>
    </row>
    <row r="46" spans="1:16">
      <c r="A46" s="12"/>
      <c r="B46" s="25">
        <v>361.1</v>
      </c>
      <c r="C46" s="20" t="s">
        <v>54</v>
      </c>
      <c r="D46" s="46">
        <v>15250</v>
      </c>
      <c r="E46" s="46">
        <v>19191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34441</v>
      </c>
      <c r="O46" s="47">
        <f t="shared" si="9"/>
        <v>1.9938057195785575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</v>
      </c>
      <c r="J47" s="46">
        <v>0</v>
      </c>
      <c r="K47" s="46">
        <v>1002019</v>
      </c>
      <c r="L47" s="46">
        <v>0</v>
      </c>
      <c r="M47" s="46">
        <v>0</v>
      </c>
      <c r="N47" s="46">
        <f t="shared" ref="N47:N53" si="12">SUM(D47:M47)</f>
        <v>1002036</v>
      </c>
      <c r="O47" s="47">
        <f t="shared" si="9"/>
        <v>58.008336227856894</v>
      </c>
      <c r="P47" s="9"/>
    </row>
    <row r="48" spans="1:16">
      <c r="A48" s="12"/>
      <c r="B48" s="25">
        <v>362</v>
      </c>
      <c r="C48" s="20" t="s">
        <v>57</v>
      </c>
      <c r="D48" s="46">
        <v>104684</v>
      </c>
      <c r="E48" s="46">
        <v>0</v>
      </c>
      <c r="F48" s="46">
        <v>0</v>
      </c>
      <c r="G48" s="46">
        <v>0</v>
      </c>
      <c r="H48" s="46">
        <v>0</v>
      </c>
      <c r="I48" s="46">
        <v>3400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108084</v>
      </c>
      <c r="O48" s="47">
        <f t="shared" si="9"/>
        <v>6.2570336922542547</v>
      </c>
      <c r="P48" s="9"/>
    </row>
    <row r="49" spans="1:119">
      <c r="A49" s="12"/>
      <c r="B49" s="25">
        <v>364</v>
      </c>
      <c r="C49" s="20" t="s">
        <v>107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30643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30643</v>
      </c>
      <c r="O49" s="47">
        <f t="shared" si="9"/>
        <v>1.7739377098529583</v>
      </c>
      <c r="P49" s="9"/>
    </row>
    <row r="50" spans="1:119">
      <c r="A50" s="12"/>
      <c r="B50" s="25">
        <v>366</v>
      </c>
      <c r="C50" s="20" t="s">
        <v>59</v>
      </c>
      <c r="D50" s="46">
        <v>57600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57600</v>
      </c>
      <c r="O50" s="47">
        <f t="shared" si="9"/>
        <v>3.3344911427579023</v>
      </c>
      <c r="P50" s="9"/>
    </row>
    <row r="51" spans="1:119">
      <c r="A51" s="12"/>
      <c r="B51" s="25">
        <v>368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256892</v>
      </c>
      <c r="L51" s="46">
        <v>0</v>
      </c>
      <c r="M51" s="46">
        <v>0</v>
      </c>
      <c r="N51" s="46">
        <f t="shared" si="12"/>
        <v>256892</v>
      </c>
      <c r="O51" s="47">
        <f t="shared" si="9"/>
        <v>14.87159893481533</v>
      </c>
      <c r="P51" s="9"/>
    </row>
    <row r="52" spans="1:119">
      <c r="A52" s="12"/>
      <c r="B52" s="25">
        <v>369.3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3345</v>
      </c>
      <c r="O52" s="47">
        <f t="shared" si="9"/>
        <v>0.19364362625911774</v>
      </c>
      <c r="P52" s="9"/>
    </row>
    <row r="53" spans="1:119">
      <c r="A53" s="12"/>
      <c r="B53" s="25">
        <v>369.9</v>
      </c>
      <c r="C53" s="20" t="s">
        <v>62</v>
      </c>
      <c r="D53" s="46">
        <v>373229</v>
      </c>
      <c r="E53" s="46">
        <v>0</v>
      </c>
      <c r="F53" s="46">
        <v>0</v>
      </c>
      <c r="G53" s="46">
        <v>0</v>
      </c>
      <c r="H53" s="46">
        <v>0</v>
      </c>
      <c r="I53" s="46">
        <v>2102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375331</v>
      </c>
      <c r="O53" s="47">
        <f t="shared" si="9"/>
        <v>21.728088456640037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SUM(D55:D56)</f>
        <v>405000</v>
      </c>
      <c r="E54" s="32">
        <f t="shared" si="13"/>
        <v>15449</v>
      </c>
      <c r="F54" s="32">
        <f t="shared" si="13"/>
        <v>0</v>
      </c>
      <c r="G54" s="32">
        <f t="shared" si="13"/>
        <v>861</v>
      </c>
      <c r="H54" s="32">
        <f t="shared" si="13"/>
        <v>0</v>
      </c>
      <c r="I54" s="32">
        <f t="shared" si="13"/>
        <v>82608</v>
      </c>
      <c r="J54" s="32">
        <f t="shared" si="13"/>
        <v>0</v>
      </c>
      <c r="K54" s="32">
        <f t="shared" si="13"/>
        <v>504933</v>
      </c>
      <c r="L54" s="32">
        <f t="shared" si="13"/>
        <v>0</v>
      </c>
      <c r="M54" s="32">
        <f t="shared" si="13"/>
        <v>0</v>
      </c>
      <c r="N54" s="32">
        <f>SUM(D54:M54)</f>
        <v>1008851</v>
      </c>
      <c r="O54" s="45">
        <f t="shared" si="9"/>
        <v>58.402859789278686</v>
      </c>
      <c r="P54" s="9"/>
    </row>
    <row r="55" spans="1:119">
      <c r="A55" s="12"/>
      <c r="B55" s="25">
        <v>381</v>
      </c>
      <c r="C55" s="20" t="s">
        <v>63</v>
      </c>
      <c r="D55" s="46">
        <v>405000</v>
      </c>
      <c r="E55" s="46">
        <v>15449</v>
      </c>
      <c r="F55" s="46">
        <v>0</v>
      </c>
      <c r="G55" s="46">
        <v>861</v>
      </c>
      <c r="H55" s="46">
        <v>0</v>
      </c>
      <c r="I55" s="46">
        <v>82608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503918</v>
      </c>
      <c r="O55" s="47">
        <f t="shared" si="9"/>
        <v>29.17205048049091</v>
      </c>
      <c r="P55" s="9"/>
    </row>
    <row r="56" spans="1:119" ht="15.75" thickBot="1">
      <c r="A56" s="12"/>
      <c r="B56" s="25">
        <v>389.1</v>
      </c>
      <c r="C56" s="20" t="s">
        <v>109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504933</v>
      </c>
      <c r="L56" s="46">
        <v>0</v>
      </c>
      <c r="M56" s="46">
        <v>0</v>
      </c>
      <c r="N56" s="46">
        <f>SUM(D56:M56)</f>
        <v>504933</v>
      </c>
      <c r="O56" s="47">
        <f t="shared" si="9"/>
        <v>29.230809308787773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4">SUM(D5,D13,D19,D34,D42,D45,D54)</f>
        <v>10242388</v>
      </c>
      <c r="E57" s="15">
        <f t="shared" si="14"/>
        <v>45931</v>
      </c>
      <c r="F57" s="15">
        <f t="shared" si="14"/>
        <v>0</v>
      </c>
      <c r="G57" s="15">
        <f t="shared" si="14"/>
        <v>495459</v>
      </c>
      <c r="H57" s="15">
        <f t="shared" si="14"/>
        <v>0</v>
      </c>
      <c r="I57" s="15">
        <f t="shared" si="14"/>
        <v>4626048</v>
      </c>
      <c r="J57" s="15">
        <f t="shared" si="14"/>
        <v>0</v>
      </c>
      <c r="K57" s="15">
        <f t="shared" si="14"/>
        <v>1763844</v>
      </c>
      <c r="L57" s="15">
        <f t="shared" si="14"/>
        <v>0</v>
      </c>
      <c r="M57" s="15">
        <f t="shared" si="14"/>
        <v>0</v>
      </c>
      <c r="N57" s="15">
        <f>SUM(D57:M57)</f>
        <v>17173670</v>
      </c>
      <c r="O57" s="38">
        <f t="shared" si="9"/>
        <v>994.19184902165102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122</v>
      </c>
      <c r="M59" s="118"/>
      <c r="N59" s="118"/>
      <c r="O59" s="43">
        <v>17274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85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3674052</v>
      </c>
      <c r="E5" s="27">
        <f t="shared" si="0"/>
        <v>6776</v>
      </c>
      <c r="F5" s="27">
        <f t="shared" si="0"/>
        <v>0</v>
      </c>
      <c r="G5" s="27">
        <f t="shared" si="0"/>
        <v>151885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3832713</v>
      </c>
      <c r="O5" s="33">
        <f t="shared" ref="O5:O36" si="1">(N5/O$58)</f>
        <v>219.66488995873453</v>
      </c>
      <c r="P5" s="6"/>
    </row>
    <row r="6" spans="1:133">
      <c r="A6" s="12"/>
      <c r="B6" s="25">
        <v>311</v>
      </c>
      <c r="C6" s="20" t="s">
        <v>2</v>
      </c>
      <c r="D6" s="46">
        <v>1694542</v>
      </c>
      <c r="E6" s="46">
        <v>6776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1701318</v>
      </c>
      <c r="O6" s="47">
        <f t="shared" si="1"/>
        <v>97.507909215955991</v>
      </c>
      <c r="P6" s="9"/>
    </row>
    <row r="7" spans="1:133">
      <c r="A7" s="12"/>
      <c r="B7" s="25">
        <v>312.41000000000003</v>
      </c>
      <c r="C7" s="20" t="s">
        <v>10</v>
      </c>
      <c r="D7" s="46">
        <v>324041</v>
      </c>
      <c r="E7" s="46">
        <v>0</v>
      </c>
      <c r="F7" s="46">
        <v>0</v>
      </c>
      <c r="G7" s="46">
        <v>151885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475926</v>
      </c>
      <c r="O7" s="47">
        <f t="shared" si="1"/>
        <v>27.276822558459422</v>
      </c>
      <c r="P7" s="9"/>
    </row>
    <row r="8" spans="1:133">
      <c r="A8" s="12"/>
      <c r="B8" s="25">
        <v>314.10000000000002</v>
      </c>
      <c r="C8" s="20" t="s">
        <v>11</v>
      </c>
      <c r="D8" s="46">
        <v>881283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881283</v>
      </c>
      <c r="O8" s="47">
        <f t="shared" si="1"/>
        <v>50.50911279229711</v>
      </c>
      <c r="P8" s="9"/>
    </row>
    <row r="9" spans="1:133">
      <c r="A9" s="12"/>
      <c r="B9" s="25">
        <v>314.3</v>
      </c>
      <c r="C9" s="20" t="s">
        <v>12</v>
      </c>
      <c r="D9" s="46">
        <v>268958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268958</v>
      </c>
      <c r="O9" s="47">
        <f t="shared" si="1"/>
        <v>15.414832645575425</v>
      </c>
      <c r="P9" s="9"/>
    </row>
    <row r="10" spans="1:133">
      <c r="A10" s="12"/>
      <c r="B10" s="25">
        <v>314.8</v>
      </c>
      <c r="C10" s="20" t="s">
        <v>13</v>
      </c>
      <c r="D10" s="46">
        <v>44968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44968</v>
      </c>
      <c r="O10" s="47">
        <f t="shared" si="1"/>
        <v>2.5772581384685922</v>
      </c>
      <c r="P10" s="9"/>
    </row>
    <row r="11" spans="1:133">
      <c r="A11" s="12"/>
      <c r="B11" s="25">
        <v>315</v>
      </c>
      <c r="C11" s="20" t="s">
        <v>95</v>
      </c>
      <c r="D11" s="46">
        <v>324713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324713</v>
      </c>
      <c r="O11" s="47">
        <f t="shared" si="1"/>
        <v>18.610327831270059</v>
      </c>
      <c r="P11" s="9"/>
    </row>
    <row r="12" spans="1:133">
      <c r="A12" s="12"/>
      <c r="B12" s="25">
        <v>316</v>
      </c>
      <c r="C12" s="20" t="s">
        <v>96</v>
      </c>
      <c r="D12" s="46">
        <v>135547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135547</v>
      </c>
      <c r="O12" s="47">
        <f t="shared" si="1"/>
        <v>7.768626776707932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1559113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724603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2283716</v>
      </c>
      <c r="O13" s="45">
        <f t="shared" si="1"/>
        <v>130.88697845025217</v>
      </c>
      <c r="P13" s="10"/>
    </row>
    <row r="14" spans="1:133">
      <c r="A14" s="12"/>
      <c r="B14" s="25">
        <v>322</v>
      </c>
      <c r="C14" s="20" t="s">
        <v>0</v>
      </c>
      <c r="D14" s="46">
        <v>95680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95680</v>
      </c>
      <c r="O14" s="47">
        <f t="shared" si="1"/>
        <v>5.4837230628152227</v>
      </c>
      <c r="P14" s="9"/>
    </row>
    <row r="15" spans="1:133">
      <c r="A15" s="12"/>
      <c r="B15" s="25">
        <v>323.10000000000002</v>
      </c>
      <c r="C15" s="20" t="s">
        <v>17</v>
      </c>
      <c r="D15" s="46">
        <v>829135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829135</v>
      </c>
      <c r="O15" s="47">
        <f t="shared" si="1"/>
        <v>47.520346171480973</v>
      </c>
      <c r="P15" s="9"/>
    </row>
    <row r="16" spans="1:133">
      <c r="A16" s="12"/>
      <c r="B16" s="25">
        <v>323.3</v>
      </c>
      <c r="C16" s="20" t="s">
        <v>75</v>
      </c>
      <c r="D16" s="46">
        <v>582966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582966</v>
      </c>
      <c r="O16" s="47">
        <f t="shared" si="1"/>
        <v>33.411623108665751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724603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724603</v>
      </c>
      <c r="O17" s="47">
        <f t="shared" si="1"/>
        <v>41.529287024300778</v>
      </c>
      <c r="P17" s="9"/>
    </row>
    <row r="18" spans="1:16">
      <c r="A18" s="12"/>
      <c r="B18" s="25">
        <v>329</v>
      </c>
      <c r="C18" s="20" t="s">
        <v>19</v>
      </c>
      <c r="D18" s="46">
        <v>51332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51332</v>
      </c>
      <c r="O18" s="47">
        <f t="shared" si="1"/>
        <v>2.9419990829894545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SUM(D20:D33)</f>
        <v>3307243</v>
      </c>
      <c r="E19" s="32">
        <f t="shared" si="5"/>
        <v>0</v>
      </c>
      <c r="F19" s="32">
        <f t="shared" si="5"/>
        <v>0</v>
      </c>
      <c r="G19" s="32">
        <f t="shared" si="5"/>
        <v>703797</v>
      </c>
      <c r="H19" s="32">
        <f t="shared" si="5"/>
        <v>0</v>
      </c>
      <c r="I19" s="32">
        <f t="shared" si="5"/>
        <v>681041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4692081</v>
      </c>
      <c r="O19" s="45">
        <f t="shared" si="1"/>
        <v>268.91798486932601</v>
      </c>
      <c r="P19" s="10"/>
    </row>
    <row r="20" spans="1:16">
      <c r="A20" s="12"/>
      <c r="B20" s="25">
        <v>331.2</v>
      </c>
      <c r="C20" s="20" t="s">
        <v>89</v>
      </c>
      <c r="D20" s="46">
        <v>152448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152448</v>
      </c>
      <c r="O20" s="47">
        <f t="shared" si="1"/>
        <v>8.7372764786795045</v>
      </c>
      <c r="P20" s="9"/>
    </row>
    <row r="21" spans="1:16">
      <c r="A21" s="12"/>
      <c r="B21" s="25">
        <v>334.39</v>
      </c>
      <c r="C21" s="20" t="s">
        <v>23</v>
      </c>
      <c r="D21" s="46">
        <v>481368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481368</v>
      </c>
      <c r="O21" s="47">
        <f t="shared" si="1"/>
        <v>27.588720770288859</v>
      </c>
      <c r="P21" s="9"/>
    </row>
    <row r="22" spans="1:16">
      <c r="A22" s="12"/>
      <c r="B22" s="25">
        <v>334.41</v>
      </c>
      <c r="C22" s="20" t="s">
        <v>79</v>
      </c>
      <c r="D22" s="46">
        <v>0</v>
      </c>
      <c r="E22" s="46">
        <v>0</v>
      </c>
      <c r="F22" s="46">
        <v>0</v>
      </c>
      <c r="G22" s="46">
        <v>84172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84172</v>
      </c>
      <c r="O22" s="47">
        <f t="shared" si="1"/>
        <v>4.8241632278771203</v>
      </c>
      <c r="P22" s="9"/>
    </row>
    <row r="23" spans="1:16">
      <c r="A23" s="12"/>
      <c r="B23" s="25">
        <v>334.49</v>
      </c>
      <c r="C23" s="20" t="s">
        <v>97</v>
      </c>
      <c r="D23" s="46">
        <v>32716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32716</v>
      </c>
      <c r="O23" s="47">
        <f t="shared" si="1"/>
        <v>1.8750573131591013</v>
      </c>
      <c r="P23" s="9"/>
    </row>
    <row r="24" spans="1:16">
      <c r="A24" s="12"/>
      <c r="B24" s="25">
        <v>335.12</v>
      </c>
      <c r="C24" s="20" t="s">
        <v>98</v>
      </c>
      <c r="D24" s="46">
        <v>1077761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1077761</v>
      </c>
      <c r="O24" s="47">
        <f t="shared" si="1"/>
        <v>61.769887666208163</v>
      </c>
      <c r="P24" s="9"/>
    </row>
    <row r="25" spans="1:16">
      <c r="A25" s="12"/>
      <c r="B25" s="25">
        <v>335.14</v>
      </c>
      <c r="C25" s="20" t="s">
        <v>99</v>
      </c>
      <c r="D25" s="46">
        <v>12354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12354</v>
      </c>
      <c r="O25" s="47">
        <f t="shared" si="1"/>
        <v>0.70804676753782669</v>
      </c>
      <c r="P25" s="9"/>
    </row>
    <row r="26" spans="1:16">
      <c r="A26" s="12"/>
      <c r="B26" s="25">
        <v>335.15</v>
      </c>
      <c r="C26" s="20" t="s">
        <v>100</v>
      </c>
      <c r="D26" s="46">
        <v>5074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5074</v>
      </c>
      <c r="O26" s="47">
        <f t="shared" si="1"/>
        <v>0.29080696928014671</v>
      </c>
      <c r="P26" s="9"/>
    </row>
    <row r="27" spans="1:16">
      <c r="A27" s="12"/>
      <c r="B27" s="25">
        <v>335.18</v>
      </c>
      <c r="C27" s="20" t="s">
        <v>101</v>
      </c>
      <c r="D27" s="46">
        <v>1344396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1344396</v>
      </c>
      <c r="O27" s="47">
        <f t="shared" si="1"/>
        <v>77.051581843191201</v>
      </c>
      <c r="P27" s="9"/>
    </row>
    <row r="28" spans="1:16">
      <c r="A28" s="12"/>
      <c r="B28" s="25">
        <v>335.49</v>
      </c>
      <c r="C28" s="20" t="s">
        <v>29</v>
      </c>
      <c r="D28" s="46">
        <v>5202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5202</v>
      </c>
      <c r="O28" s="47">
        <f t="shared" si="1"/>
        <v>0.2981430536451169</v>
      </c>
      <c r="P28" s="9"/>
    </row>
    <row r="29" spans="1:16">
      <c r="A29" s="12"/>
      <c r="B29" s="25">
        <v>337.2</v>
      </c>
      <c r="C29" s="20" t="s">
        <v>30</v>
      </c>
      <c r="D29" s="46">
        <v>149981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149981</v>
      </c>
      <c r="O29" s="47">
        <f t="shared" si="1"/>
        <v>8.5958849151765246</v>
      </c>
      <c r="P29" s="9"/>
    </row>
    <row r="30" spans="1:16">
      <c r="A30" s="12"/>
      <c r="B30" s="25">
        <v>337.3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2156</v>
      </c>
      <c r="O30" s="47">
        <f t="shared" si="1"/>
        <v>0.12356717102246675</v>
      </c>
      <c r="P30" s="9"/>
    </row>
    <row r="31" spans="1:16">
      <c r="A31" s="12"/>
      <c r="B31" s="25">
        <v>337.4</v>
      </c>
      <c r="C31" s="20" t="s">
        <v>32</v>
      </c>
      <c r="D31" s="46">
        <v>0</v>
      </c>
      <c r="E31" s="46">
        <v>0</v>
      </c>
      <c r="F31" s="46">
        <v>0</v>
      </c>
      <c r="G31" s="46">
        <v>619625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619625</v>
      </c>
      <c r="O31" s="47">
        <f t="shared" si="1"/>
        <v>35.512666208161392</v>
      </c>
      <c r="P31" s="9"/>
    </row>
    <row r="32" spans="1:16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678885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678885</v>
      </c>
      <c r="O32" s="47">
        <f t="shared" si="1"/>
        <v>38.909044016506186</v>
      </c>
      <c r="P32" s="9"/>
    </row>
    <row r="33" spans="1:16">
      <c r="A33" s="12"/>
      <c r="B33" s="25">
        <v>338</v>
      </c>
      <c r="C33" s="20" t="s">
        <v>34</v>
      </c>
      <c r="D33" s="46">
        <v>45943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45943</v>
      </c>
      <c r="O33" s="47">
        <f t="shared" si="1"/>
        <v>2.6331384685923886</v>
      </c>
      <c r="P33" s="9"/>
    </row>
    <row r="34" spans="1:16" ht="15.75">
      <c r="A34" s="29" t="s">
        <v>39</v>
      </c>
      <c r="B34" s="30"/>
      <c r="C34" s="31"/>
      <c r="D34" s="32">
        <f t="shared" ref="D34:M34" si="8">SUM(D35:D41)</f>
        <v>281005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2879813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3160818</v>
      </c>
      <c r="O34" s="45">
        <f t="shared" si="1"/>
        <v>181.15646492434664</v>
      </c>
      <c r="P34" s="10"/>
    </row>
    <row r="35" spans="1:16">
      <c r="A35" s="12"/>
      <c r="B35" s="25">
        <v>341.2</v>
      </c>
      <c r="C35" s="20" t="s">
        <v>102</v>
      </c>
      <c r="D35" s="46">
        <v>15666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9">SUM(D35:M35)</f>
        <v>15666</v>
      </c>
      <c r="O35" s="47">
        <f t="shared" si="1"/>
        <v>0.89786795048143053</v>
      </c>
      <c r="P35" s="9"/>
    </row>
    <row r="36" spans="1:16">
      <c r="A36" s="12"/>
      <c r="B36" s="25">
        <v>341.9</v>
      </c>
      <c r="C36" s="20" t="s">
        <v>103</v>
      </c>
      <c r="D36" s="46">
        <v>46741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46741</v>
      </c>
      <c r="O36" s="47">
        <f t="shared" si="1"/>
        <v>2.6788743695552499</v>
      </c>
      <c r="P36" s="9"/>
    </row>
    <row r="37" spans="1:16">
      <c r="A37" s="12"/>
      <c r="B37" s="25">
        <v>342.5</v>
      </c>
      <c r="C37" s="20" t="s">
        <v>44</v>
      </c>
      <c r="D37" s="46">
        <v>55714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55714</v>
      </c>
      <c r="O37" s="47">
        <f t="shared" ref="O37:O56" si="10">(N37/O$58)</f>
        <v>3.1931453461714812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2460253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2460253</v>
      </c>
      <c r="O38" s="47">
        <f t="shared" si="10"/>
        <v>141.00487161852362</v>
      </c>
      <c r="P38" s="9"/>
    </row>
    <row r="39" spans="1:16">
      <c r="A39" s="12"/>
      <c r="B39" s="25">
        <v>343.9</v>
      </c>
      <c r="C39" s="20" t="s">
        <v>47</v>
      </c>
      <c r="D39" s="46">
        <v>147018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147018</v>
      </c>
      <c r="O39" s="47">
        <f t="shared" si="10"/>
        <v>8.4260660247592849</v>
      </c>
      <c r="P39" s="9"/>
    </row>
    <row r="40" spans="1:16">
      <c r="A40" s="12"/>
      <c r="B40" s="25">
        <v>344.3</v>
      </c>
      <c r="C40" s="20" t="s">
        <v>105</v>
      </c>
      <c r="D40" s="46">
        <v>14787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14787</v>
      </c>
      <c r="O40" s="47">
        <f t="shared" si="10"/>
        <v>0.84748968363136179</v>
      </c>
      <c r="P40" s="9"/>
    </row>
    <row r="41" spans="1:16">
      <c r="A41" s="12"/>
      <c r="B41" s="25">
        <v>347.2</v>
      </c>
      <c r="C41" s="20" t="s">
        <v>49</v>
      </c>
      <c r="D41" s="46">
        <v>1079</v>
      </c>
      <c r="E41" s="46">
        <v>0</v>
      </c>
      <c r="F41" s="46">
        <v>0</v>
      </c>
      <c r="G41" s="46">
        <v>0</v>
      </c>
      <c r="H41" s="46">
        <v>0</v>
      </c>
      <c r="I41" s="46">
        <v>419560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420639</v>
      </c>
      <c r="O41" s="47">
        <f t="shared" si="10"/>
        <v>24.108149931224208</v>
      </c>
      <c r="P41" s="9"/>
    </row>
    <row r="42" spans="1:16" ht="15.75">
      <c r="A42" s="29" t="s">
        <v>40</v>
      </c>
      <c r="B42" s="30"/>
      <c r="C42" s="31"/>
      <c r="D42" s="32">
        <f t="shared" ref="D42:M42" si="11">SUM(D43:D44)</f>
        <v>52459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>SUM(D42:M42)</f>
        <v>52459</v>
      </c>
      <c r="O42" s="45">
        <f t="shared" si="10"/>
        <v>3.0065910132966529</v>
      </c>
      <c r="P42" s="10"/>
    </row>
    <row r="43" spans="1:16">
      <c r="A43" s="13"/>
      <c r="B43" s="39">
        <v>351.2</v>
      </c>
      <c r="C43" s="21" t="s">
        <v>52</v>
      </c>
      <c r="D43" s="46">
        <v>11545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11545</v>
      </c>
      <c r="O43" s="47">
        <f t="shared" si="10"/>
        <v>0.66168042182485098</v>
      </c>
      <c r="P43" s="9"/>
    </row>
    <row r="44" spans="1:16">
      <c r="A44" s="13"/>
      <c r="B44" s="39">
        <v>354</v>
      </c>
      <c r="C44" s="21" t="s">
        <v>53</v>
      </c>
      <c r="D44" s="46">
        <v>40914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40914</v>
      </c>
      <c r="O44" s="47">
        <f t="shared" si="10"/>
        <v>2.3449105914718018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SUM(D46:D52)</f>
        <v>715819</v>
      </c>
      <c r="E45" s="32">
        <f t="shared" si="12"/>
        <v>13797</v>
      </c>
      <c r="F45" s="32">
        <f t="shared" si="12"/>
        <v>0</v>
      </c>
      <c r="G45" s="32">
        <f t="shared" si="12"/>
        <v>6950</v>
      </c>
      <c r="H45" s="32">
        <f t="shared" si="12"/>
        <v>0</v>
      </c>
      <c r="I45" s="32">
        <f t="shared" si="12"/>
        <v>111024</v>
      </c>
      <c r="J45" s="32">
        <f t="shared" si="12"/>
        <v>0</v>
      </c>
      <c r="K45" s="32">
        <f t="shared" si="12"/>
        <v>-218420</v>
      </c>
      <c r="L45" s="32">
        <f t="shared" si="12"/>
        <v>0</v>
      </c>
      <c r="M45" s="32">
        <f t="shared" si="12"/>
        <v>0</v>
      </c>
      <c r="N45" s="32">
        <f>SUM(D45:M45)</f>
        <v>629170</v>
      </c>
      <c r="O45" s="45">
        <f t="shared" si="10"/>
        <v>36.059720311783586</v>
      </c>
      <c r="P45" s="10"/>
    </row>
    <row r="46" spans="1:16">
      <c r="A46" s="12"/>
      <c r="B46" s="25">
        <v>361.1</v>
      </c>
      <c r="C46" s="20" t="s">
        <v>54</v>
      </c>
      <c r="D46" s="46">
        <v>69211</v>
      </c>
      <c r="E46" s="46">
        <v>13797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83008</v>
      </c>
      <c r="O46" s="47">
        <f t="shared" si="10"/>
        <v>4.7574507106831732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6950</v>
      </c>
      <c r="H47" s="46">
        <v>0</v>
      </c>
      <c r="I47" s="46">
        <v>18</v>
      </c>
      <c r="J47" s="46">
        <v>0</v>
      </c>
      <c r="K47" s="46">
        <v>-462523</v>
      </c>
      <c r="L47" s="46">
        <v>0</v>
      </c>
      <c r="M47" s="46">
        <v>0</v>
      </c>
      <c r="N47" s="46">
        <f t="shared" ref="N47:N52" si="13">SUM(D47:M47)</f>
        <v>-455555</v>
      </c>
      <c r="O47" s="47">
        <f t="shared" si="10"/>
        <v>-26.109296194406237</v>
      </c>
      <c r="P47" s="9"/>
    </row>
    <row r="48" spans="1:16">
      <c r="A48" s="12"/>
      <c r="B48" s="25">
        <v>362</v>
      </c>
      <c r="C48" s="20" t="s">
        <v>57</v>
      </c>
      <c r="D48" s="46">
        <v>102960</v>
      </c>
      <c r="E48" s="46">
        <v>0</v>
      </c>
      <c r="F48" s="46">
        <v>0</v>
      </c>
      <c r="G48" s="46">
        <v>0</v>
      </c>
      <c r="H48" s="46">
        <v>0</v>
      </c>
      <c r="I48" s="46">
        <v>2350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105310</v>
      </c>
      <c r="O48" s="47">
        <f t="shared" si="10"/>
        <v>6.035648784961027</v>
      </c>
      <c r="P48" s="9"/>
    </row>
    <row r="49" spans="1:119">
      <c r="A49" s="12"/>
      <c r="B49" s="25">
        <v>364</v>
      </c>
      <c r="C49" s="20" t="s">
        <v>107</v>
      </c>
      <c r="D49" s="46">
        <v>30149</v>
      </c>
      <c r="E49" s="46">
        <v>0</v>
      </c>
      <c r="F49" s="46">
        <v>0</v>
      </c>
      <c r="G49" s="46">
        <v>0</v>
      </c>
      <c r="H49" s="46">
        <v>0</v>
      </c>
      <c r="I49" s="46">
        <v>108656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138805</v>
      </c>
      <c r="O49" s="47">
        <f t="shared" si="10"/>
        <v>7.9553530490600641</v>
      </c>
      <c r="P49" s="9"/>
    </row>
    <row r="50" spans="1:119">
      <c r="A50" s="12"/>
      <c r="B50" s="25">
        <v>366</v>
      </c>
      <c r="C50" s="20" t="s">
        <v>59</v>
      </c>
      <c r="D50" s="46">
        <v>25000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25000</v>
      </c>
      <c r="O50" s="47">
        <f t="shared" si="10"/>
        <v>1.4328289775332417</v>
      </c>
      <c r="P50" s="9"/>
    </row>
    <row r="51" spans="1:119">
      <c r="A51" s="12"/>
      <c r="B51" s="25">
        <v>368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244103</v>
      </c>
      <c r="L51" s="46">
        <v>0</v>
      </c>
      <c r="M51" s="46">
        <v>0</v>
      </c>
      <c r="N51" s="46">
        <f t="shared" si="13"/>
        <v>244103</v>
      </c>
      <c r="O51" s="47">
        <f t="shared" si="10"/>
        <v>13.990314076111876</v>
      </c>
      <c r="P51" s="9"/>
    </row>
    <row r="52" spans="1:119">
      <c r="A52" s="12"/>
      <c r="B52" s="25">
        <v>369.9</v>
      </c>
      <c r="C52" s="20" t="s">
        <v>62</v>
      </c>
      <c r="D52" s="46">
        <v>488499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488499</v>
      </c>
      <c r="O52" s="47">
        <f t="shared" si="10"/>
        <v>27.997420907840439</v>
      </c>
      <c r="P52" s="9"/>
    </row>
    <row r="53" spans="1:119" ht="15.75">
      <c r="A53" s="29" t="s">
        <v>41</v>
      </c>
      <c r="B53" s="30"/>
      <c r="C53" s="31"/>
      <c r="D53" s="32">
        <f t="shared" ref="D53:M53" si="14">SUM(D54:D55)</f>
        <v>405000</v>
      </c>
      <c r="E53" s="32">
        <f t="shared" si="14"/>
        <v>9889</v>
      </c>
      <c r="F53" s="32">
        <f t="shared" si="14"/>
        <v>0</v>
      </c>
      <c r="G53" s="32">
        <f t="shared" si="14"/>
        <v>104500</v>
      </c>
      <c r="H53" s="32">
        <f t="shared" si="14"/>
        <v>0</v>
      </c>
      <c r="I53" s="32">
        <f t="shared" si="14"/>
        <v>129845</v>
      </c>
      <c r="J53" s="32">
        <f t="shared" si="14"/>
        <v>0</v>
      </c>
      <c r="K53" s="32">
        <f t="shared" si="14"/>
        <v>515187</v>
      </c>
      <c r="L53" s="32">
        <f t="shared" si="14"/>
        <v>0</v>
      </c>
      <c r="M53" s="32">
        <f t="shared" si="14"/>
        <v>0</v>
      </c>
      <c r="N53" s="32">
        <f>SUM(D53:M53)</f>
        <v>1164421</v>
      </c>
      <c r="O53" s="45">
        <f t="shared" si="10"/>
        <v>66.736646033929389</v>
      </c>
      <c r="P53" s="9"/>
    </row>
    <row r="54" spans="1:119">
      <c r="A54" s="12"/>
      <c r="B54" s="25">
        <v>381</v>
      </c>
      <c r="C54" s="20" t="s">
        <v>63</v>
      </c>
      <c r="D54" s="46">
        <v>405000</v>
      </c>
      <c r="E54" s="46">
        <v>9889</v>
      </c>
      <c r="F54" s="46">
        <v>0</v>
      </c>
      <c r="G54" s="46">
        <v>104500</v>
      </c>
      <c r="H54" s="46">
        <v>0</v>
      </c>
      <c r="I54" s="46">
        <v>129845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649234</v>
      </c>
      <c r="O54" s="47">
        <f t="shared" si="10"/>
        <v>37.209651535992663</v>
      </c>
      <c r="P54" s="9"/>
    </row>
    <row r="55" spans="1:119" ht="15.75" thickBot="1">
      <c r="A55" s="12"/>
      <c r="B55" s="25">
        <v>389.1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515187</v>
      </c>
      <c r="L55" s="46">
        <v>0</v>
      </c>
      <c r="M55" s="46">
        <v>0</v>
      </c>
      <c r="N55" s="46">
        <f>SUM(D55:M55)</f>
        <v>515187</v>
      </c>
      <c r="O55" s="47">
        <f t="shared" si="10"/>
        <v>29.526994497936727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5">SUM(D5,D13,D19,D34,D42,D45,D53)</f>
        <v>9994691</v>
      </c>
      <c r="E56" s="15">
        <f t="shared" si="15"/>
        <v>30462</v>
      </c>
      <c r="F56" s="15">
        <f t="shared" si="15"/>
        <v>0</v>
      </c>
      <c r="G56" s="15">
        <f t="shared" si="15"/>
        <v>967132</v>
      </c>
      <c r="H56" s="15">
        <f t="shared" si="15"/>
        <v>0</v>
      </c>
      <c r="I56" s="15">
        <f t="shared" si="15"/>
        <v>4526326</v>
      </c>
      <c r="J56" s="15">
        <f t="shared" si="15"/>
        <v>0</v>
      </c>
      <c r="K56" s="15">
        <f t="shared" si="15"/>
        <v>296767</v>
      </c>
      <c r="L56" s="15">
        <f t="shared" si="15"/>
        <v>0</v>
      </c>
      <c r="M56" s="15">
        <f t="shared" si="15"/>
        <v>0</v>
      </c>
      <c r="N56" s="15">
        <f>SUM(D56:M56)</f>
        <v>15815378</v>
      </c>
      <c r="O56" s="38">
        <f t="shared" si="10"/>
        <v>906.42927556166899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120</v>
      </c>
      <c r="M58" s="118"/>
      <c r="N58" s="118"/>
      <c r="O58" s="43">
        <v>17448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2024-10-14T18:28:45Z</cp:lastPrinted>
  <dcterms:created xsi:type="dcterms:W3CDTF">2000-08-31T21:26:31Z</dcterms:created>
  <dcterms:modified xsi:type="dcterms:W3CDTF">2024-10-16T20:26:01Z</dcterms:modified>
</cp:coreProperties>
</file>