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'2008'!$A$1:$O$22</definedName>
    <definedName name="_xlnm.Print_Area" localSheetId="14">'2009'!$A$1:$O$22</definedName>
    <definedName name="_xlnm.Print_Area" localSheetId="13">'2010'!$A$1:$O$22</definedName>
    <definedName name="_xlnm.Print_Area" localSheetId="12">'2011'!$A$1:$O$21</definedName>
    <definedName name="_xlnm.Print_Area" localSheetId="11">'2012'!$A$1:$O$21</definedName>
    <definedName name="_xlnm.Print_Area" localSheetId="10">'2013'!$A$1:$O$21</definedName>
    <definedName name="_xlnm.Print_Area" localSheetId="9">'2014'!$A$1:$O$18</definedName>
    <definedName name="_xlnm.Print_Area" localSheetId="8">'2015'!$A$1:$O$18</definedName>
    <definedName name="_xlnm.Print_Area" localSheetId="7">'2016'!$A$1:$O$16</definedName>
    <definedName name="_xlnm.Print_Area" localSheetId="6">'2017'!$A$1:$O$19</definedName>
    <definedName name="_xlnm.Print_Area" localSheetId="5">'2018'!$A$1:$O$22</definedName>
    <definedName name="_xlnm.Print_Area" localSheetId="4">'2019'!$A$1:$O$22</definedName>
    <definedName name="_xlnm.Print_Area" localSheetId="3">'2020'!$A$1:$O$21</definedName>
    <definedName name="_xlnm.Print_Area" localSheetId="2">'2021'!$A$1:$P$21</definedName>
    <definedName name="_xlnm.Print_Area" localSheetId="1">'2022'!$A$1:$P$22</definedName>
    <definedName name="_xlnm.Print_Area" localSheetId="0">'2023'!$A$1:$P$24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0" i="48" l="1"/>
  <c r="F20" i="48"/>
  <c r="G20" i="48"/>
  <c r="H20" i="48"/>
  <c r="I20" i="48"/>
  <c r="J20" i="48"/>
  <c r="K20" i="48"/>
  <c r="L20" i="48"/>
  <c r="M20" i="48"/>
  <c r="N20" i="48"/>
  <c r="D20" i="48"/>
  <c r="O19" i="48" l="1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2" i="48"/>
  <c r="P12" i="48" s="1"/>
  <c r="O10" i="48"/>
  <c r="P10" i="48" s="1"/>
  <c r="O5" i="48"/>
  <c r="P5" i="48" s="1"/>
  <c r="E18" i="47"/>
  <c r="F18" i="47"/>
  <c r="G18" i="47"/>
  <c r="H18" i="47"/>
  <c r="I18" i="47"/>
  <c r="J18" i="47"/>
  <c r="K18" i="47"/>
  <c r="L18" i="47"/>
  <c r="M18" i="47"/>
  <c r="N18" i="47"/>
  <c r="D18" i="47"/>
  <c r="O20" i="48" l="1"/>
  <c r="P20" i="48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16" i="47" l="1"/>
  <c r="P16" i="47" s="1"/>
  <c r="O14" i="47"/>
  <c r="P14" i="47" s="1"/>
  <c r="O10" i="47"/>
  <c r="P10" i="47" s="1"/>
  <c r="O5" i="47"/>
  <c r="P5" i="47" s="1"/>
  <c r="O18" i="47" l="1"/>
  <c r="P18" i="47" s="1"/>
  <c r="O16" i="46"/>
  <c r="P16" i="46"/>
  <c r="N15" i="46"/>
  <c r="O15" i="46" s="1"/>
  <c r="P15" i="46" s="1"/>
  <c r="M15" i="46"/>
  <c r="L15" i="46"/>
  <c r="K15" i="46"/>
  <c r="J15" i="46"/>
  <c r="J17" i="46" s="1"/>
  <c r="I15" i="46"/>
  <c r="H15" i="46"/>
  <c r="G15" i="46"/>
  <c r="F15" i="46"/>
  <c r="E15" i="46"/>
  <c r="E17" i="46" s="1"/>
  <c r="D15" i="46"/>
  <c r="O14" i="46"/>
  <c r="P14" i="46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 s="1"/>
  <c r="N10" i="46"/>
  <c r="M10" i="46"/>
  <c r="L10" i="46"/>
  <c r="L17" i="46" s="1"/>
  <c r="K10" i="46"/>
  <c r="J10" i="46"/>
  <c r="I10" i="46"/>
  <c r="H10" i="46"/>
  <c r="H17" i="46" s="1"/>
  <c r="G10" i="46"/>
  <c r="F10" i="46"/>
  <c r="O10" i="46" s="1"/>
  <c r="P10" i="46" s="1"/>
  <c r="E10" i="46"/>
  <c r="D10" i="46"/>
  <c r="O9" i="46"/>
  <c r="P9" i="46"/>
  <c r="O8" i="46"/>
  <c r="P8" i="46"/>
  <c r="O7" i="46"/>
  <c r="P7" i="46" s="1"/>
  <c r="O6" i="46"/>
  <c r="P6" i="46" s="1"/>
  <c r="N5" i="46"/>
  <c r="N17" i="46" s="1"/>
  <c r="M5" i="46"/>
  <c r="M17" i="46" s="1"/>
  <c r="L5" i="46"/>
  <c r="K5" i="46"/>
  <c r="K17" i="46" s="1"/>
  <c r="J5" i="46"/>
  <c r="I5" i="46"/>
  <c r="I17" i="46" s="1"/>
  <c r="H5" i="46"/>
  <c r="G5" i="46"/>
  <c r="G17" i="46" s="1"/>
  <c r="F5" i="46"/>
  <c r="E5" i="46"/>
  <c r="D5" i="46"/>
  <c r="D17" i="46" s="1"/>
  <c r="F17" i="45"/>
  <c r="N16" i="45"/>
  <c r="O16" i="45"/>
  <c r="M15" i="45"/>
  <c r="L15" i="45"/>
  <c r="K15" i="45"/>
  <c r="N15" i="45" s="1"/>
  <c r="O15" i="45" s="1"/>
  <c r="J15" i="45"/>
  <c r="I15" i="45"/>
  <c r="H15" i="45"/>
  <c r="G15" i="45"/>
  <c r="F15" i="45"/>
  <c r="E15" i="45"/>
  <c r="D15" i="45"/>
  <c r="N14" i="45"/>
  <c r="O14" i="45"/>
  <c r="M13" i="45"/>
  <c r="L13" i="45"/>
  <c r="K13" i="45"/>
  <c r="N13" i="45" s="1"/>
  <c r="O13" i="45" s="1"/>
  <c r="J13" i="45"/>
  <c r="I13" i="45"/>
  <c r="H13" i="45"/>
  <c r="G13" i="45"/>
  <c r="F13" i="45"/>
  <c r="E13" i="45"/>
  <c r="E17" i="45" s="1"/>
  <c r="D13" i="45"/>
  <c r="N12" i="45"/>
  <c r="O12" i="45"/>
  <c r="N11" i="45"/>
  <c r="O11" i="45"/>
  <c r="M10" i="45"/>
  <c r="N10" i="45" s="1"/>
  <c r="O10" i="45" s="1"/>
  <c r="L10" i="45"/>
  <c r="L17" i="45" s="1"/>
  <c r="K10" i="45"/>
  <c r="J10" i="45"/>
  <c r="I10" i="45"/>
  <c r="H10" i="45"/>
  <c r="G10" i="45"/>
  <c r="F10" i="45"/>
  <c r="E10" i="45"/>
  <c r="D10" i="45"/>
  <c r="N9" i="45"/>
  <c r="O9" i="45"/>
  <c r="N8" i="45"/>
  <c r="O8" i="45" s="1"/>
  <c r="N7" i="45"/>
  <c r="O7" i="45" s="1"/>
  <c r="N6" i="45"/>
  <c r="O6" i="45" s="1"/>
  <c r="M5" i="45"/>
  <c r="M17" i="45" s="1"/>
  <c r="L5" i="45"/>
  <c r="K5" i="45"/>
  <c r="J5" i="45"/>
  <c r="J17" i="45" s="1"/>
  <c r="I5" i="45"/>
  <c r="I17" i="45" s="1"/>
  <c r="H5" i="45"/>
  <c r="H17" i="45" s="1"/>
  <c r="G5" i="45"/>
  <c r="G17" i="45" s="1"/>
  <c r="F5" i="45"/>
  <c r="E5" i="45"/>
  <c r="D5" i="45"/>
  <c r="D17" i="45" s="1"/>
  <c r="M18" i="44"/>
  <c r="N17" i="44"/>
  <c r="O17" i="44" s="1"/>
  <c r="N16" i="44"/>
  <c r="O16" i="44" s="1"/>
  <c r="M15" i="44"/>
  <c r="L15" i="44"/>
  <c r="K15" i="44"/>
  <c r="J15" i="44"/>
  <c r="I15" i="44"/>
  <c r="H15" i="44"/>
  <c r="G15" i="44"/>
  <c r="N15" i="44" s="1"/>
  <c r="O15" i="44" s="1"/>
  <c r="F15" i="44"/>
  <c r="E15" i="44"/>
  <c r="D15" i="44"/>
  <c r="N14" i="44"/>
  <c r="O14" i="44" s="1"/>
  <c r="M13" i="44"/>
  <c r="L13" i="44"/>
  <c r="K13" i="44"/>
  <c r="J13" i="44"/>
  <c r="J18" i="44" s="1"/>
  <c r="I13" i="44"/>
  <c r="H13" i="44"/>
  <c r="G13" i="44"/>
  <c r="N13" i="44" s="1"/>
  <c r="O13" i="44" s="1"/>
  <c r="F13" i="44"/>
  <c r="E13" i="44"/>
  <c r="D13" i="44"/>
  <c r="N12" i="44"/>
  <c r="O12" i="44" s="1"/>
  <c r="N11" i="44"/>
  <c r="O11" i="44" s="1"/>
  <c r="M10" i="44"/>
  <c r="L10" i="44"/>
  <c r="L18" i="44" s="1"/>
  <c r="K10" i="44"/>
  <c r="J10" i="44"/>
  <c r="I10" i="44"/>
  <c r="N10" i="44" s="1"/>
  <c r="O10" i="44" s="1"/>
  <c r="H10" i="44"/>
  <c r="G10" i="44"/>
  <c r="F10" i="44"/>
  <c r="E10" i="44"/>
  <c r="D10" i="44"/>
  <c r="N9" i="44"/>
  <c r="O9" i="44" s="1"/>
  <c r="N8" i="44"/>
  <c r="O8" i="44"/>
  <c r="N7" i="44"/>
  <c r="O7" i="44"/>
  <c r="N6" i="44"/>
  <c r="O6" i="44" s="1"/>
  <c r="M5" i="44"/>
  <c r="L5" i="44"/>
  <c r="K5" i="44"/>
  <c r="K18" i="44" s="1"/>
  <c r="J5" i="44"/>
  <c r="I5" i="44"/>
  <c r="I18" i="44" s="1"/>
  <c r="H5" i="44"/>
  <c r="H18" i="44" s="1"/>
  <c r="G5" i="44"/>
  <c r="F5" i="44"/>
  <c r="F18" i="44" s="1"/>
  <c r="E5" i="44"/>
  <c r="E18" i="44" s="1"/>
  <c r="D5" i="44"/>
  <c r="D18" i="44" s="1"/>
  <c r="D18" i="43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I18" i="43" s="1"/>
  <c r="H13" i="43"/>
  <c r="G13" i="43"/>
  <c r="F13" i="43"/>
  <c r="N13" i="43" s="1"/>
  <c r="O13" i="43" s="1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F18" i="43" s="1"/>
  <c r="E10" i="43"/>
  <c r="N10" i="43" s="1"/>
  <c r="O10" i="43" s="1"/>
  <c r="D10" i="43"/>
  <c r="N9" i="43"/>
  <c r="O9" i="43" s="1"/>
  <c r="N8" i="43"/>
  <c r="O8" i="43" s="1"/>
  <c r="N7" i="43"/>
  <c r="O7" i="43" s="1"/>
  <c r="N6" i="43"/>
  <c r="O6" i="43"/>
  <c r="M5" i="43"/>
  <c r="M18" i="43" s="1"/>
  <c r="L5" i="43"/>
  <c r="L18" i="43" s="1"/>
  <c r="K5" i="43"/>
  <c r="K18" i="43" s="1"/>
  <c r="J5" i="43"/>
  <c r="J18" i="43" s="1"/>
  <c r="I5" i="43"/>
  <c r="H5" i="43"/>
  <c r="H18" i="43" s="1"/>
  <c r="G5" i="43"/>
  <c r="G18" i="43" s="1"/>
  <c r="F5" i="43"/>
  <c r="E5" i="43"/>
  <c r="D5" i="43"/>
  <c r="F15" i="42"/>
  <c r="I15" i="42"/>
  <c r="N14" i="42"/>
  <c r="O14" i="42" s="1"/>
  <c r="M13" i="42"/>
  <c r="L13" i="42"/>
  <c r="K13" i="42"/>
  <c r="J13" i="42"/>
  <c r="I13" i="42"/>
  <c r="N13" i="42" s="1"/>
  <c r="O13" i="42" s="1"/>
  <c r="H13" i="42"/>
  <c r="G13" i="42"/>
  <c r="F13" i="42"/>
  <c r="E13" i="42"/>
  <c r="D13" i="42"/>
  <c r="N12" i="42"/>
  <c r="O12" i="42" s="1"/>
  <c r="N11" i="42"/>
  <c r="O11" i="42"/>
  <c r="M10" i="42"/>
  <c r="L10" i="42"/>
  <c r="L15" i="42" s="1"/>
  <c r="K10" i="42"/>
  <c r="J10" i="42"/>
  <c r="J15" i="42" s="1"/>
  <c r="I10" i="42"/>
  <c r="H10" i="42"/>
  <c r="G10" i="42"/>
  <c r="F10" i="42"/>
  <c r="E10" i="42"/>
  <c r="D10" i="42"/>
  <c r="N9" i="42"/>
  <c r="O9" i="42"/>
  <c r="N8" i="42"/>
  <c r="O8" i="42"/>
  <c r="N7" i="42"/>
  <c r="O7" i="42" s="1"/>
  <c r="N6" i="42"/>
  <c r="O6" i="42" s="1"/>
  <c r="M5" i="42"/>
  <c r="M15" i="42" s="1"/>
  <c r="L5" i="42"/>
  <c r="K5" i="42"/>
  <c r="K15" i="42" s="1"/>
  <c r="J5" i="42"/>
  <c r="I5" i="42"/>
  <c r="H5" i="42"/>
  <c r="H15" i="42" s="1"/>
  <c r="G5" i="42"/>
  <c r="G15" i="42" s="1"/>
  <c r="F5" i="42"/>
  <c r="E5" i="42"/>
  <c r="N5" i="42" s="1"/>
  <c r="O5" i="42" s="1"/>
  <c r="D5" i="42"/>
  <c r="D15" i="42" s="1"/>
  <c r="I12" i="41"/>
  <c r="L12" i="41"/>
  <c r="D12" i="41"/>
  <c r="N11" i="41"/>
  <c r="O11" i="41" s="1"/>
  <c r="N10" i="41"/>
  <c r="O10" i="41" s="1"/>
  <c r="M9" i="41"/>
  <c r="L9" i="41"/>
  <c r="K9" i="41"/>
  <c r="J9" i="41"/>
  <c r="I9" i="41"/>
  <c r="H9" i="41"/>
  <c r="G9" i="41"/>
  <c r="F9" i="41"/>
  <c r="E9" i="41"/>
  <c r="N9" i="41" s="1"/>
  <c r="O9" i="41" s="1"/>
  <c r="D9" i="41"/>
  <c r="N8" i="41"/>
  <c r="O8" i="41" s="1"/>
  <c r="M7" i="41"/>
  <c r="L7" i="41"/>
  <c r="K7" i="41"/>
  <c r="J7" i="41"/>
  <c r="I7" i="41"/>
  <c r="H7" i="41"/>
  <c r="G7" i="41"/>
  <c r="F7" i="41"/>
  <c r="E7" i="41"/>
  <c r="N7" i="41" s="1"/>
  <c r="O7" i="41" s="1"/>
  <c r="D7" i="41"/>
  <c r="N6" i="41"/>
  <c r="O6" i="41" s="1"/>
  <c r="M5" i="41"/>
  <c r="M12" i="41" s="1"/>
  <c r="L5" i="41"/>
  <c r="K5" i="41"/>
  <c r="K12" i="41" s="1"/>
  <c r="J5" i="41"/>
  <c r="J12" i="41" s="1"/>
  <c r="I5" i="41"/>
  <c r="H5" i="41"/>
  <c r="H12" i="41" s="1"/>
  <c r="G5" i="41"/>
  <c r="G12" i="41" s="1"/>
  <c r="F5" i="41"/>
  <c r="F12" i="41" s="1"/>
  <c r="E5" i="41"/>
  <c r="E12" i="41" s="1"/>
  <c r="N12" i="41" s="1"/>
  <c r="O12" i="41" s="1"/>
  <c r="D5" i="41"/>
  <c r="K14" i="40"/>
  <c r="L14" i="40"/>
  <c r="M14" i="40"/>
  <c r="D14" i="40"/>
  <c r="N13" i="40"/>
  <c r="O13" i="40" s="1"/>
  <c r="N12" i="40"/>
  <c r="O12" i="40" s="1"/>
  <c r="M11" i="40"/>
  <c r="L11" i="40"/>
  <c r="K11" i="40"/>
  <c r="J11" i="40"/>
  <c r="I11" i="40"/>
  <c r="H11" i="40"/>
  <c r="G11" i="40"/>
  <c r="N11" i="40" s="1"/>
  <c r="O11" i="40" s="1"/>
  <c r="F11" i="40"/>
  <c r="E11" i="40"/>
  <c r="D11" i="40"/>
  <c r="N10" i="40"/>
  <c r="O10" i="40" s="1"/>
  <c r="M9" i="40"/>
  <c r="L9" i="40"/>
  <c r="K9" i="40"/>
  <c r="J9" i="40"/>
  <c r="I9" i="40"/>
  <c r="H9" i="40"/>
  <c r="G9" i="40"/>
  <c r="N9" i="40" s="1"/>
  <c r="O9" i="40" s="1"/>
  <c r="F9" i="40"/>
  <c r="E9" i="40"/>
  <c r="D9" i="40"/>
  <c r="N8" i="40"/>
  <c r="O8" i="40" s="1"/>
  <c r="M7" i="40"/>
  <c r="L7" i="40"/>
  <c r="K7" i="40"/>
  <c r="J7" i="40"/>
  <c r="I7" i="40"/>
  <c r="H7" i="40"/>
  <c r="G7" i="40"/>
  <c r="N7" i="40" s="1"/>
  <c r="O7" i="40" s="1"/>
  <c r="F7" i="40"/>
  <c r="E7" i="40"/>
  <c r="D7" i="40"/>
  <c r="N6" i="40"/>
  <c r="O6" i="40" s="1"/>
  <c r="M5" i="40"/>
  <c r="L5" i="40"/>
  <c r="K5" i="40"/>
  <c r="J5" i="40"/>
  <c r="J14" i="40" s="1"/>
  <c r="I5" i="40"/>
  <c r="I14" i="40" s="1"/>
  <c r="H5" i="40"/>
  <c r="H14" i="40" s="1"/>
  <c r="G5" i="40"/>
  <c r="G14" i="40" s="1"/>
  <c r="F5" i="40"/>
  <c r="F14" i="40" s="1"/>
  <c r="E5" i="40"/>
  <c r="E14" i="40" s="1"/>
  <c r="D5" i="40"/>
  <c r="N13" i="39"/>
  <c r="O13" i="39" s="1"/>
  <c r="N12" i="39"/>
  <c r="O12" i="39"/>
  <c r="M11" i="39"/>
  <c r="L11" i="39"/>
  <c r="K11" i="39"/>
  <c r="K14" i="39" s="1"/>
  <c r="J11" i="39"/>
  <c r="I11" i="39"/>
  <c r="H11" i="39"/>
  <c r="G11" i="39"/>
  <c r="F11" i="39"/>
  <c r="E11" i="39"/>
  <c r="N11" i="39" s="1"/>
  <c r="O11" i="39" s="1"/>
  <c r="D11" i="39"/>
  <c r="N10" i="39"/>
  <c r="O10" i="39"/>
  <c r="M9" i="39"/>
  <c r="L9" i="39"/>
  <c r="K9" i="39"/>
  <c r="J9" i="39"/>
  <c r="I9" i="39"/>
  <c r="H9" i="39"/>
  <c r="G9" i="39"/>
  <c r="G14" i="39" s="1"/>
  <c r="F9" i="39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G7" i="39"/>
  <c r="F7" i="39"/>
  <c r="F14" i="39" s="1"/>
  <c r="E7" i="39"/>
  <c r="D7" i="39"/>
  <c r="N7" i="39"/>
  <c r="O7" i="39" s="1"/>
  <c r="N6" i="39"/>
  <c r="O6" i="39" s="1"/>
  <c r="M5" i="39"/>
  <c r="M14" i="39" s="1"/>
  <c r="L5" i="39"/>
  <c r="L14" i="39" s="1"/>
  <c r="K5" i="39"/>
  <c r="J5" i="39"/>
  <c r="J14" i="39" s="1"/>
  <c r="I5" i="39"/>
  <c r="I14" i="39"/>
  <c r="H5" i="39"/>
  <c r="H14" i="39" s="1"/>
  <c r="G5" i="39"/>
  <c r="F5" i="39"/>
  <c r="E5" i="39"/>
  <c r="E14" i="39" s="1"/>
  <c r="N14" i="39" s="1"/>
  <c r="O14" i="39" s="1"/>
  <c r="D5" i="39"/>
  <c r="N5" i="39"/>
  <c r="O5" i="39" s="1"/>
  <c r="N17" i="38"/>
  <c r="O17" i="38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M13" i="38"/>
  <c r="L13" i="38"/>
  <c r="K13" i="38"/>
  <c r="J13" i="38"/>
  <c r="I13" i="38"/>
  <c r="H13" i="38"/>
  <c r="H18" i="38" s="1"/>
  <c r="G13" i="38"/>
  <c r="N13" i="38" s="1"/>
  <c r="O13" i="38" s="1"/>
  <c r="F13" i="38"/>
  <c r="E13" i="38"/>
  <c r="E18" i="38" s="1"/>
  <c r="D13" i="38"/>
  <c r="N12" i="38"/>
  <c r="O12" i="38"/>
  <c r="N11" i="38"/>
  <c r="O11" i="38" s="1"/>
  <c r="M10" i="38"/>
  <c r="L10" i="38"/>
  <c r="K10" i="38"/>
  <c r="J10" i="38"/>
  <c r="N10" i="38" s="1"/>
  <c r="O10" i="38" s="1"/>
  <c r="I10" i="38"/>
  <c r="H10" i="38"/>
  <c r="G10" i="38"/>
  <c r="F10" i="38"/>
  <c r="E10" i="38"/>
  <c r="D10" i="38"/>
  <c r="N9" i="38"/>
  <c r="O9" i="38" s="1"/>
  <c r="N8" i="38"/>
  <c r="O8" i="38"/>
  <c r="N7" i="38"/>
  <c r="O7" i="38" s="1"/>
  <c r="N6" i="38"/>
  <c r="O6" i="38"/>
  <c r="M5" i="38"/>
  <c r="M18" i="38"/>
  <c r="L5" i="38"/>
  <c r="L18" i="38" s="1"/>
  <c r="K5" i="38"/>
  <c r="K18" i="38" s="1"/>
  <c r="J5" i="38"/>
  <c r="J18" i="38"/>
  <c r="I5" i="38"/>
  <c r="I18" i="38" s="1"/>
  <c r="H5" i="38"/>
  <c r="G5" i="38"/>
  <c r="F5" i="38"/>
  <c r="F18" i="38" s="1"/>
  <c r="E5" i="38"/>
  <c r="D5" i="38"/>
  <c r="N5" i="38" s="1"/>
  <c r="O5" i="38" s="1"/>
  <c r="N16" i="37"/>
  <c r="O16" i="37"/>
  <c r="M15" i="37"/>
  <c r="L15" i="37"/>
  <c r="K15" i="37"/>
  <c r="J15" i="37"/>
  <c r="I15" i="37"/>
  <c r="H15" i="37"/>
  <c r="G15" i="37"/>
  <c r="F15" i="37"/>
  <c r="E15" i="37"/>
  <c r="N15" i="37" s="1"/>
  <c r="O15" i="37" s="1"/>
  <c r="D15" i="37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/>
  <c r="N11" i="37"/>
  <c r="O11" i="37"/>
  <c r="M10" i="37"/>
  <c r="L10" i="37"/>
  <c r="K10" i="37"/>
  <c r="J10" i="37"/>
  <c r="I10" i="37"/>
  <c r="H10" i="37"/>
  <c r="G10" i="37"/>
  <c r="G17" i="37" s="1"/>
  <c r="F10" i="37"/>
  <c r="E10" i="37"/>
  <c r="D10" i="37"/>
  <c r="N10" i="37" s="1"/>
  <c r="O10" i="37" s="1"/>
  <c r="N9" i="37"/>
  <c r="O9" i="37" s="1"/>
  <c r="N8" i="37"/>
  <c r="O8" i="37" s="1"/>
  <c r="N7" i="37"/>
  <c r="O7" i="37"/>
  <c r="N6" i="37"/>
  <c r="O6" i="37" s="1"/>
  <c r="M5" i="37"/>
  <c r="M17" i="37"/>
  <c r="L5" i="37"/>
  <c r="L17" i="37"/>
  <c r="K5" i="37"/>
  <c r="K17" i="37" s="1"/>
  <c r="J5" i="37"/>
  <c r="J17" i="37" s="1"/>
  <c r="I5" i="37"/>
  <c r="I17" i="37"/>
  <c r="H5" i="37"/>
  <c r="H17" i="37" s="1"/>
  <c r="G5" i="37"/>
  <c r="F5" i="37"/>
  <c r="F17" i="37"/>
  <c r="E5" i="37"/>
  <c r="E17" i="37" s="1"/>
  <c r="D5" i="37"/>
  <c r="N5" i="37" s="1"/>
  <c r="O5" i="37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5" i="36" s="1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/>
  <c r="O13" i="36" s="1"/>
  <c r="N12" i="36"/>
  <c r="O12" i="36" s="1"/>
  <c r="N11" i="36"/>
  <c r="O11" i="36" s="1"/>
  <c r="M10" i="36"/>
  <c r="L10" i="36"/>
  <c r="K10" i="36"/>
  <c r="J10" i="36"/>
  <c r="I10" i="36"/>
  <c r="H10" i="36"/>
  <c r="G10" i="36"/>
  <c r="N10" i="36" s="1"/>
  <c r="O10" i="36" s="1"/>
  <c r="F10" i="36"/>
  <c r="E10" i="36"/>
  <c r="E17" i="36" s="1"/>
  <c r="D10" i="36"/>
  <c r="N9" i="36"/>
  <c r="O9" i="36" s="1"/>
  <c r="N8" i="36"/>
  <c r="O8" i="36"/>
  <c r="N7" i="36"/>
  <c r="O7" i="36"/>
  <c r="N6" i="36"/>
  <c r="O6" i="36" s="1"/>
  <c r="M5" i="36"/>
  <c r="M17" i="36" s="1"/>
  <c r="L5" i="36"/>
  <c r="L17" i="36" s="1"/>
  <c r="K5" i="36"/>
  <c r="K17" i="36" s="1"/>
  <c r="J5" i="36"/>
  <c r="J17" i="36"/>
  <c r="I5" i="36"/>
  <c r="I17" i="36"/>
  <c r="H5" i="36"/>
  <c r="H17" i="36" s="1"/>
  <c r="G5" i="36"/>
  <c r="F5" i="36"/>
  <c r="F17" i="36"/>
  <c r="E5" i="36"/>
  <c r="D5" i="36"/>
  <c r="N5" i="36" s="1"/>
  <c r="O5" i="36" s="1"/>
  <c r="N16" i="35"/>
  <c r="O16" i="35" s="1"/>
  <c r="M15" i="35"/>
  <c r="L15" i="35"/>
  <c r="K15" i="35"/>
  <c r="J15" i="35"/>
  <c r="I15" i="35"/>
  <c r="H15" i="35"/>
  <c r="G15" i="35"/>
  <c r="F15" i="35"/>
  <c r="N15" i="35" s="1"/>
  <c r="O15" i="35" s="1"/>
  <c r="E15" i="35"/>
  <c r="D15" i="35"/>
  <c r="N14" i="35"/>
  <c r="O14" i="35" s="1"/>
  <c r="M13" i="35"/>
  <c r="L13" i="35"/>
  <c r="K13" i="35"/>
  <c r="K17" i="35" s="1"/>
  <c r="J13" i="35"/>
  <c r="I13" i="35"/>
  <c r="H13" i="35"/>
  <c r="G13" i="35"/>
  <c r="F13" i="35"/>
  <c r="E13" i="35"/>
  <c r="E17" i="35" s="1"/>
  <c r="D13" i="35"/>
  <c r="N13" i="35" s="1"/>
  <c r="O13" i="35" s="1"/>
  <c r="N12" i="35"/>
  <c r="O12" i="35" s="1"/>
  <c r="N11" i="35"/>
  <c r="O11" i="35" s="1"/>
  <c r="M10" i="35"/>
  <c r="L10" i="35"/>
  <c r="K10" i="35"/>
  <c r="J10" i="35"/>
  <c r="I10" i="35"/>
  <c r="N10" i="35" s="1"/>
  <c r="O10" i="35" s="1"/>
  <c r="H10" i="35"/>
  <c r="G10" i="35"/>
  <c r="F10" i="35"/>
  <c r="E10" i="35"/>
  <c r="D10" i="35"/>
  <c r="N9" i="35"/>
  <c r="O9" i="35"/>
  <c r="N8" i="35"/>
  <c r="O8" i="35"/>
  <c r="N7" i="35"/>
  <c r="O7" i="35" s="1"/>
  <c r="N6" i="35"/>
  <c r="O6" i="35" s="1"/>
  <c r="M5" i="35"/>
  <c r="M17" i="35" s="1"/>
  <c r="L5" i="35"/>
  <c r="L17" i="35" s="1"/>
  <c r="K5" i="35"/>
  <c r="J5" i="35"/>
  <c r="J17" i="35"/>
  <c r="I5" i="35"/>
  <c r="I17" i="35" s="1"/>
  <c r="H5" i="35"/>
  <c r="H17" i="35" s="1"/>
  <c r="G5" i="35"/>
  <c r="G17" i="35" s="1"/>
  <c r="F5" i="35"/>
  <c r="F17" i="35" s="1"/>
  <c r="E5" i="35"/>
  <c r="D5" i="35"/>
  <c r="D17" i="35" s="1"/>
  <c r="N17" i="34"/>
  <c r="O17" i="34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5" i="34" s="1"/>
  <c r="O15" i="34" s="1"/>
  <c r="N14" i="34"/>
  <c r="O14" i="34"/>
  <c r="M13" i="34"/>
  <c r="L13" i="34"/>
  <c r="K13" i="34"/>
  <c r="J13" i="34"/>
  <c r="I13" i="34"/>
  <c r="I18" i="34" s="1"/>
  <c r="H13" i="34"/>
  <c r="H18" i="34" s="1"/>
  <c r="G13" i="34"/>
  <c r="F13" i="34"/>
  <c r="E13" i="34"/>
  <c r="D13" i="34"/>
  <c r="N13" i="34" s="1"/>
  <c r="O13" i="34" s="1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/>
  <c r="N8" i="34"/>
  <c r="O8" i="34" s="1"/>
  <c r="N7" i="34"/>
  <c r="O7" i="34"/>
  <c r="N6" i="34"/>
  <c r="O6" i="34"/>
  <c r="M5" i="34"/>
  <c r="M18" i="34" s="1"/>
  <c r="L5" i="34"/>
  <c r="L18" i="34" s="1"/>
  <c r="K5" i="34"/>
  <c r="K18" i="34"/>
  <c r="J5" i="34"/>
  <c r="J18" i="34" s="1"/>
  <c r="I5" i="34"/>
  <c r="H5" i="34"/>
  <c r="G5" i="34"/>
  <c r="G18" i="34" s="1"/>
  <c r="F5" i="34"/>
  <c r="F18" i="34" s="1"/>
  <c r="E5" i="34"/>
  <c r="E18" i="34"/>
  <c r="D5" i="34"/>
  <c r="D18" i="34" s="1"/>
  <c r="N18" i="34" s="1"/>
  <c r="O18" i="34" s="1"/>
  <c r="N11" i="33"/>
  <c r="O11" i="33"/>
  <c r="N12" i="33"/>
  <c r="O12" i="33"/>
  <c r="E10" i="33"/>
  <c r="F10" i="33"/>
  <c r="G10" i="33"/>
  <c r="H10" i="33"/>
  <c r="I10" i="33"/>
  <c r="N10" i="33" s="1"/>
  <c r="O10" i="33" s="1"/>
  <c r="J10" i="33"/>
  <c r="K10" i="33"/>
  <c r="L10" i="33"/>
  <c r="M10" i="33"/>
  <c r="D10" i="33"/>
  <c r="E5" i="33"/>
  <c r="F5" i="33"/>
  <c r="N5" i="33" s="1"/>
  <c r="O5" i="33" s="1"/>
  <c r="G5" i="33"/>
  <c r="G18" i="33" s="1"/>
  <c r="H5" i="33"/>
  <c r="H18" i="33" s="1"/>
  <c r="I5" i="33"/>
  <c r="I18" i="33" s="1"/>
  <c r="J5" i="33"/>
  <c r="K5" i="33"/>
  <c r="K18" i="33" s="1"/>
  <c r="L5" i="33"/>
  <c r="M5" i="33"/>
  <c r="M18" i="33" s="1"/>
  <c r="D5" i="33"/>
  <c r="N17" i="33"/>
  <c r="N16" i="33"/>
  <c r="O16" i="33"/>
  <c r="E15" i="33"/>
  <c r="N15" i="33" s="1"/>
  <c r="O15" i="33" s="1"/>
  <c r="F15" i="33"/>
  <c r="G15" i="33"/>
  <c r="H15" i="33"/>
  <c r="I15" i="33"/>
  <c r="J15" i="33"/>
  <c r="J18" i="33"/>
  <c r="K15" i="33"/>
  <c r="L15" i="33"/>
  <c r="M15" i="33"/>
  <c r="D15" i="33"/>
  <c r="D18" i="33" s="1"/>
  <c r="E13" i="33"/>
  <c r="N13" i="33" s="1"/>
  <c r="O13" i="33" s="1"/>
  <c r="F13" i="33"/>
  <c r="G13" i="33"/>
  <c r="H13" i="33"/>
  <c r="I13" i="33"/>
  <c r="J13" i="33"/>
  <c r="K13" i="33"/>
  <c r="L13" i="33"/>
  <c r="L18" i="33"/>
  <c r="M13" i="33"/>
  <c r="D13" i="33"/>
  <c r="N14" i="33"/>
  <c r="O14" i="33" s="1"/>
  <c r="O17" i="33"/>
  <c r="N7" i="33"/>
  <c r="O7" i="33" s="1"/>
  <c r="N8" i="33"/>
  <c r="O8" i="33" s="1"/>
  <c r="N9" i="33"/>
  <c r="O9" i="33"/>
  <c r="N6" i="33"/>
  <c r="O6" i="33" s="1"/>
  <c r="N5" i="34"/>
  <c r="O5" i="34" s="1"/>
  <c r="D14" i="39"/>
  <c r="N5" i="40"/>
  <c r="O5" i="40" s="1"/>
  <c r="N10" i="42"/>
  <c r="O10" i="42" s="1"/>
  <c r="N15" i="43"/>
  <c r="O15" i="43" s="1"/>
  <c r="N5" i="44"/>
  <c r="O5" i="44" s="1"/>
  <c r="O13" i="46"/>
  <c r="P13" i="46"/>
  <c r="N17" i="45" l="1"/>
  <c r="O17" i="45" s="1"/>
  <c r="N18" i="44"/>
  <c r="O18" i="44" s="1"/>
  <c r="N17" i="35"/>
  <c r="O17" i="35" s="1"/>
  <c r="N14" i="40"/>
  <c r="O14" i="40" s="1"/>
  <c r="F17" i="46"/>
  <c r="O17" i="46" s="1"/>
  <c r="P17" i="46" s="1"/>
  <c r="N5" i="43"/>
  <c r="O5" i="43" s="1"/>
  <c r="D17" i="37"/>
  <c r="N17" i="37" s="1"/>
  <c r="O17" i="37" s="1"/>
  <c r="D18" i="38"/>
  <c r="G18" i="38"/>
  <c r="E18" i="33"/>
  <c r="N18" i="33" s="1"/>
  <c r="O18" i="33" s="1"/>
  <c r="O5" i="46"/>
  <c r="P5" i="46" s="1"/>
  <c r="N5" i="45"/>
  <c r="O5" i="45" s="1"/>
  <c r="E15" i="42"/>
  <c r="N15" i="42" s="1"/>
  <c r="O15" i="42" s="1"/>
  <c r="E18" i="43"/>
  <c r="N18" i="43" s="1"/>
  <c r="O18" i="43" s="1"/>
  <c r="D17" i="36"/>
  <c r="N5" i="35"/>
  <c r="O5" i="35" s="1"/>
  <c r="G18" i="44"/>
  <c r="K17" i="45"/>
  <c r="N5" i="41"/>
  <c r="O5" i="41" s="1"/>
  <c r="F18" i="33"/>
  <c r="G17" i="36"/>
  <c r="N18" i="38" l="1"/>
  <c r="O18" i="38" s="1"/>
  <c r="N17" i="36"/>
  <c r="O17" i="36" s="1"/>
</calcChain>
</file>

<file path=xl/sharedStrings.xml><?xml version="1.0" encoding="utf-8"?>
<sst xmlns="http://schemas.openxmlformats.org/spreadsheetml/2006/main" count="527" uniqueCount="84">
  <si>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</si>
  <si>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</si>
  <si>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</si>
  <si>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</si>
  <si>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</si>
  <si>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</si>
  <si>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</si>
  <si>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</si>
  <si>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</si>
  <si>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</si>
  <si>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</si>
  <si>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</si>
  <si>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Intergovernmental Revenue</t>
  </si>
  <si>
    <t>State Shared Revenues - General Gov't - Revenue Sharing Proceeds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</si>
  <si>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</si>
  <si>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</si>
  <si>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</si>
  <si>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</si>
  <si>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</si>
  <si>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Judgments, Fines, and Forfeits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</si>
  <si>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</si>
  <si>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</si>
  <si>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</si>
  <si>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</si>
  <si>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</si>
  <si>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</si>
  <si>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</si>
  <si>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</si>
  <si>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</si>
  <si>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</si>
  <si>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</si>
  <si>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</si>
  <si>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Belleair Shore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</si>
  <si>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</si>
  <si>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</si>
  <si>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</si>
  <si>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</si>
  <si>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</si>
  <si>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</si>
  <si>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Local Option Taxes</t>
  </si>
  <si>
    <t>2012 Municipal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</si>
  <si>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</si>
  <si>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</si>
  <si>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</si>
  <si>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Local Government Half-Cent Sales Tax</t>
  </si>
  <si>
    <t>2013 Municipal Population:</t>
  </si>
  <si>
    <t>Local Fiscal Year Ended September 30, 2008</t>
  </si>
  <si>
    <t>2008 Municipal Population:</t>
  </si>
  <si>
    <t>Local Fiscal Year Ended September 30, 2014</t>
  </si>
  <si>
    <t>State Shared Revenues - Other</t>
  </si>
  <si>
    <t>Fines - Local Ordinance Violations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</si>
  <si>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</si>
  <si>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</si>
  <si>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</si>
  <si>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</si>
  <si>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</si>
  <si>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</si>
  <si>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</si>
  <si>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</si>
  <si>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</si>
  <si>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</si>
  <si>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</si>
  <si>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</si>
  <si>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</si>
  <si>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</si>
  <si>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</si>
  <si>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</si>
  <si>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</si>
  <si>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</si>
  <si>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</si>
  <si>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</si>
  <si>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</si>
  <si>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</si>
  <si>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</si>
  <si>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</si>
  <si>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</si>
  <si>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</si>
  <si>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</si>
  <si>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</si>
  <si>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</si>
  <si>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Other General Taxes</t>
  </si>
  <si>
    <t>Permits, Fees, and Special Assessments</t>
  </si>
  <si>
    <t>Building Permits (Buildling Permit Fees)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</si>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</sst>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79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8"/>
      <c r="M3" s="69"/>
      <c r="N3" s="36"/>
      <c r="O3" s="37"/>
      <c r="P3" s="70" t="s">
        <v>65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66</v>
      </c>
      <c r="N4" s="35" t="s">
        <v>8</v>
      </c>
      <c r="O4" s="35" t="s">
        <v>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68</v>
      </c>
      <c r="B5" s="26"/>
      <c r="C5" s="26"/>
      <c r="D5" s="27">
        <f t="shared" ref="D5:N5" si="0">SUM(D6:D9)</f>
        <v>144562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144562</v>
      </c>
      <c r="P5" s="33">
        <f t="shared" ref="P5:P20" si="1">(O5/P$22)</f>
        <v>1953.5405405405406</v>
      </c>
      <c r="Q5" s="6"/>
    </row>
    <row r="6" spans="1:134">
      <c r="A6" s="12"/>
      <c r="B6" s="25">
        <v>311</v>
      </c>
      <c r="C6" s="20" t="s">
        <v>1</v>
      </c>
      <c r="D6" s="46">
        <v>122582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122582</v>
      </c>
      <c r="P6" s="47">
        <f t="shared" si="1"/>
        <v>1656.5135135135135</v>
      </c>
      <c r="Q6" s="9"/>
    </row>
    <row r="7" spans="1:134">
      <c r="A7" s="12"/>
      <c r="B7" s="25">
        <v>312.41000000000003</v>
      </c>
      <c r="C7" s="20" t="s">
        <v>69</v>
      </c>
      <c r="D7" s="46">
        <v>1788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8" si="2">SUM(D7:N7)</f>
        <v>1788</v>
      </c>
      <c r="P7" s="47">
        <f t="shared" si="1"/>
        <v>24.162162162162161</v>
      </c>
      <c r="Q7" s="9"/>
    </row>
    <row r="8" spans="1:134">
      <c r="A8" s="12"/>
      <c r="B8" s="25">
        <v>315.10000000000002</v>
      </c>
      <c r="C8" s="20" t="s">
        <v>71</v>
      </c>
      <c r="D8" s="46">
        <v>2835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2835</v>
      </c>
      <c r="P8" s="47">
        <f t="shared" si="1"/>
        <v>38.310810810810814</v>
      </c>
      <c r="Q8" s="9"/>
    </row>
    <row r="9" spans="1:134">
      <c r="A9" s="12"/>
      <c r="B9" s="25">
        <v>319.89999999999998</v>
      </c>
      <c r="C9" s="20" t="s">
        <v>80</v>
      </c>
      <c r="D9" s="46">
        <v>17357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>SUM(D9:N9)</f>
        <v>17357</v>
      </c>
      <c r="P9" s="47">
        <f t="shared" si="1"/>
        <v>234.55405405405406</v>
      </c>
      <c r="Q9" s="9"/>
    </row>
    <row r="10" spans="1:134" ht="15.75">
      <c r="A10" s="29" t="s">
        <v>81</v>
      </c>
      <c r="B10" s="30"/>
      <c r="C10" s="31"/>
      <c r="D10" s="32">
        <f t="shared" ref="D10:N10" si="3">SUM(D11:D11)</f>
        <v>4000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4000</v>
      </c>
      <c r="P10" s="45">
        <f t="shared" si="1"/>
        <v>54.054054054054056</v>
      </c>
      <c r="Q10" s="10"/>
    </row>
    <row r="11" spans="1:134">
      <c r="A11" s="12"/>
      <c r="B11" s="25">
        <v>322</v>
      </c>
      <c r="C11" s="20" t="s">
        <v>82</v>
      </c>
      <c r="D11" s="46">
        <v>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4000</v>
      </c>
      <c r="P11" s="47">
        <f t="shared" si="1"/>
        <v>54.054054054054056</v>
      </c>
      <c r="Q11" s="9"/>
    </row>
    <row r="12" spans="1:134" ht="15.75">
      <c r="A12" s="29" t="s">
        <v>72</v>
      </c>
      <c r="B12" s="30"/>
      <c r="C12" s="31"/>
      <c r="D12" s="32">
        <f t="shared" ref="D12:N12" si="4">SUM(D13:D14)</f>
        <v>8590</v>
      </c>
      <c r="E12" s="32">
        <f t="shared" si="4"/>
        <v>0</v>
      </c>
      <c r="F12" s="32">
        <f t="shared" si="4"/>
        <v>0</v>
      </c>
      <c r="G12" s="32">
        <f t="shared" si="4"/>
        <v>0</v>
      </c>
      <c r="H12" s="32">
        <f t="shared" si="4"/>
        <v>0</v>
      </c>
      <c r="I12" s="32">
        <f t="shared" si="4"/>
        <v>0</v>
      </c>
      <c r="J12" s="32">
        <f t="shared" si="4"/>
        <v>0</v>
      </c>
      <c r="K12" s="32">
        <f t="shared" si="4"/>
        <v>0</v>
      </c>
      <c r="L12" s="32">
        <f t="shared" si="4"/>
        <v>0</v>
      </c>
      <c r="M12" s="32">
        <f t="shared" si="4"/>
        <v>0</v>
      </c>
      <c r="N12" s="32">
        <f t="shared" si="4"/>
        <v>0</v>
      </c>
      <c r="O12" s="44">
        <f>SUM(D12:N12)</f>
        <v>8590</v>
      </c>
      <c r="P12" s="45">
        <f t="shared" si="1"/>
        <v>116.08108108108108</v>
      </c>
      <c r="Q12" s="10"/>
    </row>
    <row r="13" spans="1:134">
      <c r="A13" s="12"/>
      <c r="B13" s="25">
        <v>335.125</v>
      </c>
      <c r="C13" s="20" t="s">
        <v>73</v>
      </c>
      <c r="D13" s="46">
        <v>2349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4" si="5">SUM(D13:N13)</f>
        <v>2349</v>
      </c>
      <c r="P13" s="47">
        <f t="shared" si="1"/>
        <v>31.743243243243242</v>
      </c>
      <c r="Q13" s="9"/>
    </row>
    <row r="14" spans="1:134">
      <c r="A14" s="12"/>
      <c r="B14" s="25">
        <v>335.18</v>
      </c>
      <c r="C14" s="20" t="s">
        <v>74</v>
      </c>
      <c r="D14" s="46">
        <v>6241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5"/>
        <v>6241</v>
      </c>
      <c r="P14" s="47">
        <f t="shared" si="1"/>
        <v>84.337837837837839</v>
      </c>
      <c r="Q14" s="9"/>
    </row>
    <row r="15" spans="1:134" ht="15.75">
      <c r="A15" s="29" t="s">
        <v>19</v>
      </c>
      <c r="B15" s="30"/>
      <c r="C15" s="31"/>
      <c r="D15" s="32">
        <f t="shared" ref="D15:N15" si="6">SUM(D16:D16)</f>
        <v>11165</v>
      </c>
      <c r="E15" s="32">
        <f t="shared" si="6"/>
        <v>0</v>
      </c>
      <c r="F15" s="32">
        <f t="shared" si="6"/>
        <v>0</v>
      </c>
      <c r="G15" s="32">
        <f t="shared" si="6"/>
        <v>0</v>
      </c>
      <c r="H15" s="32">
        <f t="shared" si="6"/>
        <v>0</v>
      </c>
      <c r="I15" s="32">
        <f t="shared" si="6"/>
        <v>0</v>
      </c>
      <c r="J15" s="32">
        <f t="shared" si="6"/>
        <v>0</v>
      </c>
      <c r="K15" s="32">
        <f t="shared" si="6"/>
        <v>0</v>
      </c>
      <c r="L15" s="32">
        <f t="shared" si="6"/>
        <v>0</v>
      </c>
      <c r="M15" s="32">
        <f t="shared" si="6"/>
        <v>0</v>
      </c>
      <c r="N15" s="32">
        <f t="shared" si="6"/>
        <v>0</v>
      </c>
      <c r="O15" s="32">
        <f>SUM(D15:N15)</f>
        <v>11165</v>
      </c>
      <c r="P15" s="45">
        <f t="shared" si="1"/>
        <v>150.87837837837839</v>
      </c>
      <c r="Q15" s="10"/>
    </row>
    <row r="16" spans="1:134">
      <c r="A16" s="13"/>
      <c r="B16" s="39">
        <v>351.1</v>
      </c>
      <c r="C16" s="21" t="s">
        <v>22</v>
      </c>
      <c r="D16" s="46">
        <v>11165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11165</v>
      </c>
      <c r="P16" s="47">
        <f t="shared" si="1"/>
        <v>150.87837837837839</v>
      </c>
      <c r="Q16" s="9"/>
    </row>
    <row r="17" spans="1:120" ht="15.75">
      <c r="A17" s="29" t="s">
        <v>2</v>
      </c>
      <c r="B17" s="30"/>
      <c r="C17" s="31"/>
      <c r="D17" s="32">
        <f t="shared" ref="D17:N17" si="7">SUM(D18:D19)</f>
        <v>19780</v>
      </c>
      <c r="E17" s="32">
        <f t="shared" si="7"/>
        <v>0</v>
      </c>
      <c r="F17" s="32">
        <f t="shared" si="7"/>
        <v>0</v>
      </c>
      <c r="G17" s="32">
        <f t="shared" si="7"/>
        <v>0</v>
      </c>
      <c r="H17" s="32">
        <f t="shared" si="7"/>
        <v>0</v>
      </c>
      <c r="I17" s="32">
        <f t="shared" si="7"/>
        <v>0</v>
      </c>
      <c r="J17" s="32">
        <f t="shared" si="7"/>
        <v>0</v>
      </c>
      <c r="K17" s="32">
        <f t="shared" si="7"/>
        <v>0</v>
      </c>
      <c r="L17" s="32">
        <f t="shared" si="7"/>
        <v>0</v>
      </c>
      <c r="M17" s="32">
        <f t="shared" si="7"/>
        <v>0</v>
      </c>
      <c r="N17" s="32">
        <f t="shared" si="7"/>
        <v>0</v>
      </c>
      <c r="O17" s="32">
        <f>SUM(D17:N17)</f>
        <v>19780</v>
      </c>
      <c r="P17" s="45">
        <f t="shared" si="1"/>
        <v>267.29729729729729</v>
      </c>
      <c r="Q17" s="10"/>
    </row>
    <row r="18" spans="1:120">
      <c r="A18" s="12"/>
      <c r="B18" s="25">
        <v>361.1</v>
      </c>
      <c r="C18" s="20" t="s">
        <v>23</v>
      </c>
      <c r="D18" s="46">
        <v>19529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19529</v>
      </c>
      <c r="P18" s="47">
        <f t="shared" si="1"/>
        <v>263.90540540540542</v>
      </c>
      <c r="Q18" s="9"/>
    </row>
    <row r="19" spans="1:120" ht="15.75" thickBot="1">
      <c r="A19" s="12"/>
      <c r="B19" s="25">
        <v>369.9</v>
      </c>
      <c r="C19" s="20" t="s">
        <v>24</v>
      </c>
      <c r="D19" s="46">
        <v>251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" si="8">SUM(D19:N19)</f>
        <v>251</v>
      </c>
      <c r="P19" s="47">
        <f t="shared" si="1"/>
        <v>3.3918918918918921</v>
      </c>
      <c r="Q19" s="9"/>
    </row>
    <row r="20" spans="1:120" ht="16.5" thickBot="1">
      <c r="A20" s="14" t="s">
        <v>20</v>
      </c>
      <c r="B20" s="23"/>
      <c r="C20" s="22"/>
      <c r="D20" s="15">
        <f>SUM(D5,D10,D12,D15,D17)</f>
        <v>188097</v>
      </c>
      <c r="E20" s="15">
        <f t="shared" ref="E20:N20" si="9">SUM(E5,E10,E12,E15,E17)</f>
        <v>0</v>
      </c>
      <c r="F20" s="15">
        <f t="shared" si="9"/>
        <v>0</v>
      </c>
      <c r="G20" s="15">
        <f t="shared" si="9"/>
        <v>0</v>
      </c>
      <c r="H20" s="15">
        <f t="shared" si="9"/>
        <v>0</v>
      </c>
      <c r="I20" s="15">
        <f t="shared" si="9"/>
        <v>0</v>
      </c>
      <c r="J20" s="15">
        <f t="shared" si="9"/>
        <v>0</v>
      </c>
      <c r="K20" s="15">
        <f t="shared" si="9"/>
        <v>0</v>
      </c>
      <c r="L20" s="15">
        <f t="shared" si="9"/>
        <v>0</v>
      </c>
      <c r="M20" s="15">
        <f t="shared" si="9"/>
        <v>0</v>
      </c>
      <c r="N20" s="15">
        <f t="shared" si="9"/>
        <v>0</v>
      </c>
      <c r="O20" s="15">
        <f>SUM(D20:N20)</f>
        <v>188097</v>
      </c>
      <c r="P20" s="38">
        <f t="shared" si="1"/>
        <v>2541.8513513513512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6"/>
      <c r="B21" s="18"/>
      <c r="C21" s="18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9"/>
    </row>
    <row r="22" spans="1:120">
      <c r="A22" s="40"/>
      <c r="B22" s="41"/>
      <c r="C22" s="41"/>
      <c r="D22" s="42"/>
      <c r="E22" s="42"/>
      <c r="F22" s="42"/>
      <c r="G22" s="42"/>
      <c r="H22" s="42"/>
      <c r="I22" s="42"/>
      <c r="J22" s="42"/>
      <c r="K22" s="42"/>
      <c r="L22" s="42"/>
      <c r="M22" s="48" t="s">
        <v>83</v>
      </c>
      <c r="N22" s="48"/>
      <c r="O22" s="48"/>
      <c r="P22" s="43">
        <v>74</v>
      </c>
    </row>
    <row r="23" spans="1:120">
      <c r="A23" s="49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1"/>
    </row>
    <row r="24" spans="1:120" ht="15.75" customHeight="1" thickBot="1">
      <c r="A24" s="52" t="s">
        <v>35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4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SUM(D6:D6)</f>
        <v>61172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61172</v>
      </c>
      <c r="O5" s="33">
        <f t="shared" ref="O5:O14" si="2">(N5/O$16)</f>
        <v>571.70093457943926</v>
      </c>
      <c r="P5" s="6"/>
    </row>
    <row r="6" spans="1:133">
      <c r="A6" s="12"/>
      <c r="B6" s="25">
        <v>311</v>
      </c>
      <c r="C6" s="20" t="s">
        <v>1</v>
      </c>
      <c r="D6" s="46">
        <v>61172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61172</v>
      </c>
      <c r="O6" s="47">
        <f t="shared" si="2"/>
        <v>571.70093457943926</v>
      </c>
      <c r="P6" s="9"/>
    </row>
    <row r="7" spans="1:133" ht="15.75">
      <c r="A7" s="29" t="s">
        <v>12</v>
      </c>
      <c r="B7" s="30"/>
      <c r="C7" s="31"/>
      <c r="D7" s="32">
        <f t="shared" ref="D7:M7" si="3">SUM(D8:D8)</f>
        <v>18273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18273</v>
      </c>
      <c r="O7" s="45">
        <f t="shared" si="2"/>
        <v>170.77570093457945</v>
      </c>
      <c r="P7" s="10"/>
    </row>
    <row r="8" spans="1:133">
      <c r="A8" s="12"/>
      <c r="B8" s="25">
        <v>335.9</v>
      </c>
      <c r="C8" s="20" t="s">
        <v>49</v>
      </c>
      <c r="D8" s="46">
        <v>18273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18273</v>
      </c>
      <c r="O8" s="47">
        <f t="shared" si="2"/>
        <v>170.77570093457945</v>
      </c>
      <c r="P8" s="9"/>
    </row>
    <row r="9" spans="1:133" ht="15.75">
      <c r="A9" s="29" t="s">
        <v>19</v>
      </c>
      <c r="B9" s="30"/>
      <c r="C9" s="31"/>
      <c r="D9" s="32">
        <f t="shared" ref="D9:M9" si="4">SUM(D10:D10)</f>
        <v>161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1"/>
        <v>161</v>
      </c>
      <c r="O9" s="45">
        <f t="shared" si="2"/>
        <v>1.5046728971962617</v>
      </c>
      <c r="P9" s="10"/>
    </row>
    <row r="10" spans="1:133">
      <c r="A10" s="13"/>
      <c r="B10" s="39">
        <v>354</v>
      </c>
      <c r="C10" s="21" t="s">
        <v>50</v>
      </c>
      <c r="D10" s="46">
        <v>161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</v>
      </c>
      <c r="O10" s="47">
        <f t="shared" si="2"/>
        <v>1.5046728971962617</v>
      </c>
      <c r="P10" s="9"/>
    </row>
    <row r="11" spans="1:133" ht="15.75">
      <c r="A11" s="29" t="s">
        <v>2</v>
      </c>
      <c r="B11" s="30"/>
      <c r="C11" s="31"/>
      <c r="D11" s="32">
        <f t="shared" ref="D11:M11" si="5">SUM(D12:D13)</f>
        <v>723</v>
      </c>
      <c r="E11" s="32">
        <f t="shared" si="5"/>
        <v>0</v>
      </c>
      <c r="F11" s="32">
        <f t="shared" si="5"/>
        <v>0</v>
      </c>
      <c r="G11" s="32">
        <f t="shared" si="5"/>
        <v>0</v>
      </c>
      <c r="H11" s="32">
        <f t="shared" si="5"/>
        <v>0</v>
      </c>
      <c r="I11" s="32">
        <f t="shared" si="5"/>
        <v>0</v>
      </c>
      <c r="J11" s="32">
        <f t="shared" si="5"/>
        <v>0</v>
      </c>
      <c r="K11" s="32">
        <f t="shared" si="5"/>
        <v>0</v>
      </c>
      <c r="L11" s="32">
        <f t="shared" si="5"/>
        <v>0</v>
      </c>
      <c r="M11" s="32">
        <f t="shared" si="5"/>
        <v>0</v>
      </c>
      <c r="N11" s="32">
        <f t="shared" si="1"/>
        <v>723</v>
      </c>
      <c r="O11" s="45">
        <f t="shared" si="2"/>
        <v>6.7570093457943923</v>
      </c>
      <c r="P11" s="10"/>
    </row>
    <row r="12" spans="1:133">
      <c r="A12" s="12"/>
      <c r="B12" s="25">
        <v>361.1</v>
      </c>
      <c r="C12" s="20" t="s">
        <v>23</v>
      </c>
      <c r="D12" s="46">
        <v>596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596</v>
      </c>
      <c r="O12" s="47">
        <f t="shared" si="2"/>
        <v>5.5700934579439254</v>
      </c>
      <c r="P12" s="9"/>
    </row>
    <row r="13" spans="1:133" ht="15.75" thickBot="1">
      <c r="A13" s="12"/>
      <c r="B13" s="25">
        <v>369.9</v>
      </c>
      <c r="C13" s="20" t="s">
        <v>24</v>
      </c>
      <c r="D13" s="46">
        <v>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127</v>
      </c>
      <c r="O13" s="47">
        <f t="shared" si="2"/>
        <v>1.1869158878504673</v>
      </c>
      <c r="P13" s="9"/>
    </row>
    <row r="14" spans="1:133" ht="16.5" thickBot="1">
      <c r="A14" s="14" t="s">
        <v>20</v>
      </c>
      <c r="B14" s="23"/>
      <c r="C14" s="22"/>
      <c r="D14" s="15">
        <f>SUM(D5,D7,D9,D11)</f>
        <v>80329</v>
      </c>
      <c r="E14" s="15">
        <f t="shared" ref="E14:M14" si="6">SUM(E5,E7,E9,E11)</f>
        <v>0</v>
      </c>
      <c r="F14" s="15">
        <f t="shared" si="6"/>
        <v>0</v>
      </c>
      <c r="G14" s="15">
        <f t="shared" si="6"/>
        <v>0</v>
      </c>
      <c r="H14" s="15">
        <f t="shared" si="6"/>
        <v>0</v>
      </c>
      <c r="I14" s="15">
        <f t="shared" si="6"/>
        <v>0</v>
      </c>
      <c r="J14" s="15">
        <f t="shared" si="6"/>
        <v>0</v>
      </c>
      <c r="K14" s="15">
        <f t="shared" si="6"/>
        <v>0</v>
      </c>
      <c r="L14" s="15">
        <f t="shared" si="6"/>
        <v>0</v>
      </c>
      <c r="M14" s="15">
        <f t="shared" si="6"/>
        <v>0</v>
      </c>
      <c r="N14" s="15">
        <f t="shared" si="1"/>
        <v>80329</v>
      </c>
      <c r="O14" s="38">
        <f t="shared" si="2"/>
        <v>750.73831775700933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6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9"/>
    </row>
    <row r="16" spans="1:133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8" t="s">
        <v>51</v>
      </c>
      <c r="M16" s="48"/>
      <c r="N16" s="48"/>
      <c r="O16" s="43">
        <v>107</v>
      </c>
    </row>
    <row r="17" spans="1: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ht="15.75" customHeight="1" thickBot="1">
      <c r="A18" s="52" t="s">
        <v>35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71995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71995</v>
      </c>
      <c r="O5" s="33">
        <f t="shared" ref="O5:O17" si="2">(N5/O$19)</f>
        <v>672.85046728971963</v>
      </c>
      <c r="P5" s="6"/>
    </row>
    <row r="6" spans="1:133">
      <c r="A6" s="12"/>
      <c r="B6" s="25">
        <v>311</v>
      </c>
      <c r="C6" s="20" t="s">
        <v>1</v>
      </c>
      <c r="D6" s="46">
        <v>61308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61308</v>
      </c>
      <c r="O6" s="47">
        <f t="shared" si="2"/>
        <v>572.97196261682245</v>
      </c>
      <c r="P6" s="9"/>
    </row>
    <row r="7" spans="1:133">
      <c r="A7" s="12"/>
      <c r="B7" s="25">
        <v>312.41000000000003</v>
      </c>
      <c r="C7" s="20" t="s">
        <v>9</v>
      </c>
      <c r="D7" s="46">
        <v>995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995</v>
      </c>
      <c r="O7" s="47">
        <f t="shared" si="2"/>
        <v>9.2990654205607477</v>
      </c>
      <c r="P7" s="9"/>
    </row>
    <row r="8" spans="1:133">
      <c r="A8" s="12"/>
      <c r="B8" s="25">
        <v>312.60000000000002</v>
      </c>
      <c r="C8" s="20" t="s">
        <v>10</v>
      </c>
      <c r="D8" s="46">
        <v>6685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6685</v>
      </c>
      <c r="O8" s="47">
        <f t="shared" si="2"/>
        <v>62.476635514018689</v>
      </c>
      <c r="P8" s="9"/>
    </row>
    <row r="9" spans="1:133">
      <c r="A9" s="12"/>
      <c r="B9" s="25">
        <v>315</v>
      </c>
      <c r="C9" s="20" t="s">
        <v>42</v>
      </c>
      <c r="D9" s="46">
        <v>3007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3007</v>
      </c>
      <c r="O9" s="47">
        <f t="shared" si="2"/>
        <v>28.102803738317757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8021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8021</v>
      </c>
      <c r="O10" s="45">
        <f t="shared" si="2"/>
        <v>74.962616822429908</v>
      </c>
      <c r="P10" s="10"/>
    </row>
    <row r="11" spans="1:133">
      <c r="A11" s="12"/>
      <c r="B11" s="25">
        <v>335.12</v>
      </c>
      <c r="C11" s="20" t="s">
        <v>43</v>
      </c>
      <c r="D11" s="46">
        <v>1550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1550</v>
      </c>
      <c r="O11" s="47">
        <f t="shared" si="2"/>
        <v>14.485981308411215</v>
      </c>
      <c r="P11" s="9"/>
    </row>
    <row r="12" spans="1:133">
      <c r="A12" s="12"/>
      <c r="B12" s="25">
        <v>335.18</v>
      </c>
      <c r="C12" s="20" t="s">
        <v>44</v>
      </c>
      <c r="D12" s="46">
        <v>6471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6471</v>
      </c>
      <c r="O12" s="47">
        <f t="shared" si="2"/>
        <v>60.476635514018689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540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540</v>
      </c>
      <c r="O13" s="45">
        <f t="shared" si="2"/>
        <v>5.0467289719626169</v>
      </c>
      <c r="P13" s="10"/>
    </row>
    <row r="14" spans="1:133">
      <c r="A14" s="13"/>
      <c r="B14" s="39">
        <v>351.1</v>
      </c>
      <c r="C14" s="21" t="s">
        <v>22</v>
      </c>
      <c r="D14" s="46">
        <v>540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540</v>
      </c>
      <c r="O14" s="47">
        <f t="shared" si="2"/>
        <v>5.0467289719626169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SUM(D16:D16)</f>
        <v>795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795</v>
      </c>
      <c r="O15" s="45">
        <f t="shared" si="2"/>
        <v>7.4299065420560746</v>
      </c>
      <c r="P15" s="10"/>
    </row>
    <row r="16" spans="1:133" ht="15.75" thickBot="1">
      <c r="A16" s="12"/>
      <c r="B16" s="25">
        <v>361.1</v>
      </c>
      <c r="C16" s="20" t="s">
        <v>23</v>
      </c>
      <c r="D16" s="46">
        <v>795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795</v>
      </c>
      <c r="O16" s="47">
        <f t="shared" si="2"/>
        <v>7.4299065420560746</v>
      </c>
      <c r="P16" s="9"/>
    </row>
    <row r="17" spans="1:119" ht="16.5" thickBot="1">
      <c r="A17" s="14" t="s">
        <v>20</v>
      </c>
      <c r="B17" s="23"/>
      <c r="C17" s="22"/>
      <c r="D17" s="15">
        <f>SUM(D5,D10,D13,D15)</f>
        <v>81351</v>
      </c>
      <c r="E17" s="15">
        <f t="shared" ref="E17:M17" si="6">SUM(E5,E10,E13,E15)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N17" s="15">
        <f t="shared" si="1"/>
        <v>81351</v>
      </c>
      <c r="O17" s="38">
        <f t="shared" si="2"/>
        <v>760.28971962616822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1:119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8" t="s">
        <v>45</v>
      </c>
      <c r="M19" s="48"/>
      <c r="N19" s="48"/>
      <c r="O19" s="43">
        <v>107</v>
      </c>
    </row>
    <row r="20" spans="1:119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19" ht="15.75" customHeight="1" thickBot="1">
      <c r="A21" s="52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68479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68479</v>
      </c>
      <c r="O5" s="33">
        <f t="shared" ref="O5:O17" si="2">(N5/O$19)</f>
        <v>628.24770642201838</v>
      </c>
      <c r="P5" s="6"/>
    </row>
    <row r="6" spans="1:133">
      <c r="A6" s="12"/>
      <c r="B6" s="25">
        <v>311</v>
      </c>
      <c r="C6" s="20" t="s">
        <v>1</v>
      </c>
      <c r="D6" s="46">
        <v>59382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59382</v>
      </c>
      <c r="O6" s="47">
        <f t="shared" si="2"/>
        <v>544.78899082568807</v>
      </c>
      <c r="P6" s="9"/>
    </row>
    <row r="7" spans="1:133">
      <c r="A7" s="12"/>
      <c r="B7" s="25">
        <v>312.10000000000002</v>
      </c>
      <c r="C7" s="20" t="s">
        <v>39</v>
      </c>
      <c r="D7" s="46">
        <v>835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835</v>
      </c>
      <c r="O7" s="47">
        <f t="shared" si="2"/>
        <v>7.6605504587155959</v>
      </c>
      <c r="P7" s="9"/>
    </row>
    <row r="8" spans="1:133">
      <c r="A8" s="12"/>
      <c r="B8" s="25">
        <v>312.60000000000002</v>
      </c>
      <c r="C8" s="20" t="s">
        <v>10</v>
      </c>
      <c r="D8" s="46">
        <v>5463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5463</v>
      </c>
      <c r="O8" s="47">
        <f t="shared" si="2"/>
        <v>50.11926605504587</v>
      </c>
      <c r="P8" s="9"/>
    </row>
    <row r="9" spans="1:133">
      <c r="A9" s="12"/>
      <c r="B9" s="25">
        <v>315</v>
      </c>
      <c r="C9" s="20" t="s">
        <v>11</v>
      </c>
      <c r="D9" s="46">
        <v>2799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2799</v>
      </c>
      <c r="O9" s="47">
        <f t="shared" si="2"/>
        <v>25.678899082568808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7024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7024</v>
      </c>
      <c r="O10" s="45">
        <f t="shared" si="2"/>
        <v>64.440366972477065</v>
      </c>
      <c r="P10" s="10"/>
    </row>
    <row r="11" spans="1:133">
      <c r="A11" s="12"/>
      <c r="B11" s="25">
        <v>335.12</v>
      </c>
      <c r="C11" s="20" t="s">
        <v>13</v>
      </c>
      <c r="D11" s="46">
        <v>1304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1304</v>
      </c>
      <c r="O11" s="47">
        <f t="shared" si="2"/>
        <v>11.963302752293577</v>
      </c>
      <c r="P11" s="9"/>
    </row>
    <row r="12" spans="1:133">
      <c r="A12" s="12"/>
      <c r="B12" s="25">
        <v>335.18</v>
      </c>
      <c r="C12" s="20" t="s">
        <v>14</v>
      </c>
      <c r="D12" s="46">
        <v>5720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5720</v>
      </c>
      <c r="O12" s="47">
        <f t="shared" si="2"/>
        <v>52.477064220183486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260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260</v>
      </c>
      <c r="O13" s="45">
        <f t="shared" si="2"/>
        <v>2.3853211009174311</v>
      </c>
      <c r="P13" s="10"/>
    </row>
    <row r="14" spans="1:133">
      <c r="A14" s="13"/>
      <c r="B14" s="39">
        <v>351.1</v>
      </c>
      <c r="C14" s="21" t="s">
        <v>22</v>
      </c>
      <c r="D14" s="46">
        <v>260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260</v>
      </c>
      <c r="O14" s="47">
        <f t="shared" si="2"/>
        <v>2.3853211009174311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SUM(D16:D16)</f>
        <v>1077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1077</v>
      </c>
      <c r="O15" s="45">
        <f t="shared" si="2"/>
        <v>9.8807339449541285</v>
      </c>
      <c r="P15" s="10"/>
    </row>
    <row r="16" spans="1:133" ht="15.75" thickBot="1">
      <c r="A16" s="12"/>
      <c r="B16" s="25">
        <v>361.1</v>
      </c>
      <c r="C16" s="20" t="s">
        <v>23</v>
      </c>
      <c r="D16" s="46">
        <v>1077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1077</v>
      </c>
      <c r="O16" s="47">
        <f t="shared" si="2"/>
        <v>9.8807339449541285</v>
      </c>
      <c r="P16" s="9"/>
    </row>
    <row r="17" spans="1:119" ht="16.5" thickBot="1">
      <c r="A17" s="14" t="s">
        <v>20</v>
      </c>
      <c r="B17" s="23"/>
      <c r="C17" s="22"/>
      <c r="D17" s="15">
        <f>SUM(D5,D10,D13,D15)</f>
        <v>76840</v>
      </c>
      <c r="E17" s="15">
        <f t="shared" ref="E17:M17" si="6">SUM(E5,E10,E13,E15)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N17" s="15">
        <f t="shared" si="1"/>
        <v>76840</v>
      </c>
      <c r="O17" s="38">
        <f t="shared" si="2"/>
        <v>704.95412844036696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1:119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8" t="s">
        <v>40</v>
      </c>
      <c r="M19" s="48"/>
      <c r="N19" s="48"/>
      <c r="O19" s="43">
        <v>109</v>
      </c>
    </row>
    <row r="20" spans="1:119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19" ht="15.75" customHeight="1" thickBot="1">
      <c r="A21" s="52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70052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70052</v>
      </c>
      <c r="O5" s="33">
        <f t="shared" ref="O5:O17" si="2">(N5/O$19)</f>
        <v>642.67889908256882</v>
      </c>
      <c r="P5" s="6"/>
    </row>
    <row r="6" spans="1:133">
      <c r="A6" s="12"/>
      <c r="B6" s="25">
        <v>311</v>
      </c>
      <c r="C6" s="20" t="s">
        <v>1</v>
      </c>
      <c r="D6" s="46">
        <v>61364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61364</v>
      </c>
      <c r="O6" s="47">
        <f t="shared" si="2"/>
        <v>562.97247706422013</v>
      </c>
      <c r="P6" s="9"/>
    </row>
    <row r="7" spans="1:133">
      <c r="A7" s="12"/>
      <c r="B7" s="25">
        <v>312.41000000000003</v>
      </c>
      <c r="C7" s="20" t="s">
        <v>9</v>
      </c>
      <c r="D7" s="46">
        <v>834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834</v>
      </c>
      <c r="O7" s="47">
        <f t="shared" si="2"/>
        <v>7.6513761467889907</v>
      </c>
      <c r="P7" s="9"/>
    </row>
    <row r="8" spans="1:133">
      <c r="A8" s="12"/>
      <c r="B8" s="25">
        <v>312.60000000000002</v>
      </c>
      <c r="C8" s="20" t="s">
        <v>10</v>
      </c>
      <c r="D8" s="46">
        <v>5129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5129</v>
      </c>
      <c r="O8" s="47">
        <f t="shared" si="2"/>
        <v>47.055045871559635</v>
      </c>
      <c r="P8" s="9"/>
    </row>
    <row r="9" spans="1:133">
      <c r="A9" s="12"/>
      <c r="B9" s="25">
        <v>315</v>
      </c>
      <c r="C9" s="20" t="s">
        <v>11</v>
      </c>
      <c r="D9" s="46">
        <v>2725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2725</v>
      </c>
      <c r="O9" s="47">
        <f t="shared" si="2"/>
        <v>25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4783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4783</v>
      </c>
      <c r="O10" s="45">
        <f t="shared" si="2"/>
        <v>43.88073394495413</v>
      </c>
      <c r="P10" s="10"/>
    </row>
    <row r="11" spans="1:133">
      <c r="A11" s="12"/>
      <c r="B11" s="25">
        <v>335.12</v>
      </c>
      <c r="C11" s="20" t="s">
        <v>13</v>
      </c>
      <c r="D11" s="46">
        <v>1204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1204</v>
      </c>
      <c r="O11" s="47">
        <f t="shared" si="2"/>
        <v>11.045871559633028</v>
      </c>
      <c r="P11" s="9"/>
    </row>
    <row r="12" spans="1:133">
      <c r="A12" s="12"/>
      <c r="B12" s="25">
        <v>335.18</v>
      </c>
      <c r="C12" s="20" t="s">
        <v>14</v>
      </c>
      <c r="D12" s="46">
        <v>3579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3579</v>
      </c>
      <c r="O12" s="47">
        <f t="shared" si="2"/>
        <v>32.834862385321102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209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209</v>
      </c>
      <c r="O13" s="45">
        <f t="shared" si="2"/>
        <v>1.9174311926605505</v>
      </c>
      <c r="P13" s="10"/>
    </row>
    <row r="14" spans="1:133">
      <c r="A14" s="13"/>
      <c r="B14" s="39">
        <v>351.1</v>
      </c>
      <c r="C14" s="21" t="s">
        <v>22</v>
      </c>
      <c r="D14" s="46">
        <v>209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209</v>
      </c>
      <c r="O14" s="47">
        <f t="shared" si="2"/>
        <v>1.9174311926605505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SUM(D16:D16)</f>
        <v>899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899</v>
      </c>
      <c r="O15" s="45">
        <f t="shared" si="2"/>
        <v>8.2477064220183482</v>
      </c>
      <c r="P15" s="10"/>
    </row>
    <row r="16" spans="1:133" ht="15.75" thickBot="1">
      <c r="A16" s="12"/>
      <c r="B16" s="25">
        <v>361.1</v>
      </c>
      <c r="C16" s="20" t="s">
        <v>23</v>
      </c>
      <c r="D16" s="46">
        <v>899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899</v>
      </c>
      <c r="O16" s="47">
        <f t="shared" si="2"/>
        <v>8.2477064220183482</v>
      </c>
      <c r="P16" s="9"/>
    </row>
    <row r="17" spans="1:119" ht="16.5" thickBot="1">
      <c r="A17" s="14" t="s">
        <v>20</v>
      </c>
      <c r="B17" s="23"/>
      <c r="C17" s="22"/>
      <c r="D17" s="15">
        <f>SUM(D5,D10,D13,D15)</f>
        <v>75943</v>
      </c>
      <c r="E17" s="15">
        <f t="shared" ref="E17:M17" si="6">SUM(E5,E10,E13,E15)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N17" s="15">
        <f t="shared" si="1"/>
        <v>75943</v>
      </c>
      <c r="O17" s="38">
        <f t="shared" si="2"/>
        <v>696.72477064220186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1:119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8" t="s">
        <v>37</v>
      </c>
      <c r="M19" s="48"/>
      <c r="N19" s="48"/>
      <c r="O19" s="43">
        <v>109</v>
      </c>
    </row>
    <row r="20" spans="1:119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19" ht="15.75" customHeight="1" thickBot="1">
      <c r="A21" s="52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70282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70282</v>
      </c>
      <c r="O5" s="33">
        <f t="shared" ref="O5:O18" si="2">(N5/O$20)</f>
        <v>644.78899082568807</v>
      </c>
      <c r="P5" s="6"/>
    </row>
    <row r="6" spans="1:133">
      <c r="A6" s="12"/>
      <c r="B6" s="25">
        <v>311</v>
      </c>
      <c r="C6" s="20" t="s">
        <v>1</v>
      </c>
      <c r="D6" s="46">
        <v>61024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61024</v>
      </c>
      <c r="O6" s="47">
        <f t="shared" si="2"/>
        <v>559.85321100917429</v>
      </c>
      <c r="P6" s="9"/>
    </row>
    <row r="7" spans="1:133">
      <c r="A7" s="12"/>
      <c r="B7" s="25">
        <v>312.41000000000003</v>
      </c>
      <c r="C7" s="20" t="s">
        <v>9</v>
      </c>
      <c r="D7" s="46">
        <v>966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966</v>
      </c>
      <c r="O7" s="47">
        <f t="shared" si="2"/>
        <v>8.862385321100918</v>
      </c>
      <c r="P7" s="9"/>
    </row>
    <row r="8" spans="1:133">
      <c r="A8" s="12"/>
      <c r="B8" s="25">
        <v>312.60000000000002</v>
      </c>
      <c r="C8" s="20" t="s">
        <v>10</v>
      </c>
      <c r="D8" s="46">
        <v>5402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5402</v>
      </c>
      <c r="O8" s="47">
        <f t="shared" si="2"/>
        <v>49.559633027522935</v>
      </c>
      <c r="P8" s="9"/>
    </row>
    <row r="9" spans="1:133">
      <c r="A9" s="12"/>
      <c r="B9" s="25">
        <v>315</v>
      </c>
      <c r="C9" s="20" t="s">
        <v>11</v>
      </c>
      <c r="D9" s="46">
        <v>2890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2890</v>
      </c>
      <c r="O9" s="47">
        <f t="shared" si="2"/>
        <v>26.513761467889907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4713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4713</v>
      </c>
      <c r="O10" s="45">
        <f t="shared" si="2"/>
        <v>43.238532110091747</v>
      </c>
      <c r="P10" s="10"/>
    </row>
    <row r="11" spans="1:133">
      <c r="A11" s="12"/>
      <c r="B11" s="25">
        <v>335.12</v>
      </c>
      <c r="C11" s="20" t="s">
        <v>13</v>
      </c>
      <c r="D11" s="46">
        <v>1168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1168</v>
      </c>
      <c r="O11" s="47">
        <f t="shared" si="2"/>
        <v>10.715596330275229</v>
      </c>
      <c r="P11" s="9"/>
    </row>
    <row r="12" spans="1:133">
      <c r="A12" s="12"/>
      <c r="B12" s="25">
        <v>335.18</v>
      </c>
      <c r="C12" s="20" t="s">
        <v>14</v>
      </c>
      <c r="D12" s="46">
        <v>3545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3545</v>
      </c>
      <c r="O12" s="47">
        <f t="shared" si="2"/>
        <v>32.522935779816514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300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300</v>
      </c>
      <c r="O13" s="45">
        <f t="shared" si="2"/>
        <v>2.7522935779816513</v>
      </c>
      <c r="P13" s="10"/>
    </row>
    <row r="14" spans="1:133">
      <c r="A14" s="13"/>
      <c r="B14" s="39">
        <v>351.1</v>
      </c>
      <c r="C14" s="21" t="s">
        <v>22</v>
      </c>
      <c r="D14" s="46">
        <v>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300</v>
      </c>
      <c r="O14" s="47">
        <f t="shared" si="2"/>
        <v>2.7522935779816513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SUM(D16:D17)</f>
        <v>1041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1041</v>
      </c>
      <c r="O15" s="45">
        <f t="shared" si="2"/>
        <v>9.5504587155963296</v>
      </c>
      <c r="P15" s="10"/>
    </row>
    <row r="16" spans="1:133">
      <c r="A16" s="12"/>
      <c r="B16" s="25">
        <v>361.1</v>
      </c>
      <c r="C16" s="20" t="s">
        <v>23</v>
      </c>
      <c r="D16" s="46">
        <v>936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936</v>
      </c>
      <c r="O16" s="47">
        <f t="shared" si="2"/>
        <v>8.5871559633027523</v>
      </c>
      <c r="P16" s="9"/>
    </row>
    <row r="17" spans="1:119" ht="15.75" thickBot="1">
      <c r="A17" s="12"/>
      <c r="B17" s="25">
        <v>369.9</v>
      </c>
      <c r="C17" s="20" t="s">
        <v>24</v>
      </c>
      <c r="D17" s="46">
        <v>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105</v>
      </c>
      <c r="O17" s="47">
        <f t="shared" si="2"/>
        <v>0.96330275229357798</v>
      </c>
      <c r="P17" s="9"/>
    </row>
    <row r="18" spans="1:119" ht="16.5" thickBot="1">
      <c r="A18" s="14" t="s">
        <v>20</v>
      </c>
      <c r="B18" s="23"/>
      <c r="C18" s="22"/>
      <c r="D18" s="15">
        <f>SUM(D5,D10,D13,D15)</f>
        <v>76336</v>
      </c>
      <c r="E18" s="15">
        <f t="shared" ref="E18:M18" si="6">SUM(E5,E10,E13,E15)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76336</v>
      </c>
      <c r="O18" s="38">
        <f t="shared" si="2"/>
        <v>700.33027522935777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8" t="s">
        <v>34</v>
      </c>
      <c r="M20" s="48"/>
      <c r="N20" s="48"/>
      <c r="O20" s="43">
        <v>109</v>
      </c>
    </row>
    <row r="21" spans="1:119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19" ht="15.75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70267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70267</v>
      </c>
      <c r="O5" s="33">
        <f t="shared" ref="O5:O18" si="2">(N5/O$20)</f>
        <v>975.93055555555554</v>
      </c>
      <c r="P5" s="6"/>
    </row>
    <row r="6" spans="1:133">
      <c r="A6" s="12"/>
      <c r="B6" s="25">
        <v>311</v>
      </c>
      <c r="C6" s="20" t="s">
        <v>1</v>
      </c>
      <c r="D6" s="46">
        <v>59953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59953</v>
      </c>
      <c r="O6" s="47">
        <f t="shared" si="2"/>
        <v>832.68055555555554</v>
      </c>
      <c r="P6" s="9"/>
    </row>
    <row r="7" spans="1:133">
      <c r="A7" s="12"/>
      <c r="B7" s="25">
        <v>312.41000000000003</v>
      </c>
      <c r="C7" s="20" t="s">
        <v>9</v>
      </c>
      <c r="D7" s="46">
        <v>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913</v>
      </c>
      <c r="O7" s="47">
        <f t="shared" si="2"/>
        <v>12.680555555555555</v>
      </c>
      <c r="P7" s="9"/>
    </row>
    <row r="8" spans="1:133">
      <c r="A8" s="12"/>
      <c r="B8" s="25">
        <v>312.60000000000002</v>
      </c>
      <c r="C8" s="20" t="s">
        <v>10</v>
      </c>
      <c r="D8" s="46">
        <v>5252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5252</v>
      </c>
      <c r="O8" s="47">
        <f t="shared" si="2"/>
        <v>72.944444444444443</v>
      </c>
      <c r="P8" s="9"/>
    </row>
    <row r="9" spans="1:133">
      <c r="A9" s="12"/>
      <c r="B9" s="25">
        <v>315</v>
      </c>
      <c r="C9" s="20" t="s">
        <v>11</v>
      </c>
      <c r="D9" s="46">
        <v>4149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4149</v>
      </c>
      <c r="O9" s="47">
        <f t="shared" si="2"/>
        <v>57.625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4709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4709</v>
      </c>
      <c r="O10" s="45">
        <f t="shared" si="2"/>
        <v>65.402777777777771</v>
      </c>
      <c r="P10" s="10"/>
    </row>
    <row r="11" spans="1:133">
      <c r="A11" s="12"/>
      <c r="B11" s="25">
        <v>335.12</v>
      </c>
      <c r="C11" s="20" t="s">
        <v>13</v>
      </c>
      <c r="D11" s="46">
        <v>1154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1154</v>
      </c>
      <c r="O11" s="47">
        <f t="shared" si="2"/>
        <v>16.027777777777779</v>
      </c>
      <c r="P11" s="9"/>
    </row>
    <row r="12" spans="1:133">
      <c r="A12" s="12"/>
      <c r="B12" s="25">
        <v>335.18</v>
      </c>
      <c r="C12" s="20" t="s">
        <v>14</v>
      </c>
      <c r="D12" s="46">
        <v>3555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3555</v>
      </c>
      <c r="O12" s="47">
        <f t="shared" si="2"/>
        <v>49.375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1177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1177</v>
      </c>
      <c r="O13" s="45">
        <f t="shared" si="2"/>
        <v>16.347222222222221</v>
      </c>
      <c r="P13" s="10"/>
    </row>
    <row r="14" spans="1:133">
      <c r="A14" s="13"/>
      <c r="B14" s="39">
        <v>351.1</v>
      </c>
      <c r="C14" s="21" t="s">
        <v>22</v>
      </c>
      <c r="D14" s="46">
        <v>1177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1177</v>
      </c>
      <c r="O14" s="47">
        <f t="shared" si="2"/>
        <v>16.347222222222221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SUM(D16:D17)</f>
        <v>4227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4227</v>
      </c>
      <c r="O15" s="45">
        <f t="shared" si="2"/>
        <v>58.708333333333336</v>
      </c>
      <c r="P15" s="10"/>
    </row>
    <row r="16" spans="1:133">
      <c r="A16" s="12"/>
      <c r="B16" s="25">
        <v>361.1</v>
      </c>
      <c r="C16" s="20" t="s">
        <v>23</v>
      </c>
      <c r="D16" s="46">
        <v>3001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3001</v>
      </c>
      <c r="O16" s="47">
        <f t="shared" si="2"/>
        <v>41.680555555555557</v>
      </c>
      <c r="P16" s="9"/>
    </row>
    <row r="17" spans="1:119" ht="15.75" thickBot="1">
      <c r="A17" s="12"/>
      <c r="B17" s="25">
        <v>369.9</v>
      </c>
      <c r="C17" s="20" t="s">
        <v>24</v>
      </c>
      <c r="D17" s="46">
        <v>1226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1226</v>
      </c>
      <c r="O17" s="47">
        <f t="shared" si="2"/>
        <v>17.027777777777779</v>
      </c>
      <c r="P17" s="9"/>
    </row>
    <row r="18" spans="1:119" ht="16.5" thickBot="1">
      <c r="A18" s="14" t="s">
        <v>20</v>
      </c>
      <c r="B18" s="23"/>
      <c r="C18" s="22"/>
      <c r="D18" s="15">
        <f>SUM(D5,D10,D13,D15)</f>
        <v>80380</v>
      </c>
      <c r="E18" s="15">
        <f t="shared" ref="E18:M18" si="6">SUM(E5,E10,E13,E15)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80380</v>
      </c>
      <c r="O18" s="38">
        <f t="shared" si="2"/>
        <v>1116.3888888888889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8" t="s">
        <v>31</v>
      </c>
      <c r="M20" s="48"/>
      <c r="N20" s="48"/>
      <c r="O20" s="43">
        <v>72</v>
      </c>
    </row>
    <row r="21" spans="1:119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19" ht="15.75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</sheetData>
  <mergeCells count="10">
    <mergeCell ref="A22:O22"/>
    <mergeCell ref="A21:O21"/>
    <mergeCell ref="L20:N2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70102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70102</v>
      </c>
      <c r="O5" s="33">
        <f t="shared" ref="O5:O18" si="2">(N5/O$20)</f>
        <v>947.32432432432438</v>
      </c>
      <c r="P5" s="6"/>
    </row>
    <row r="6" spans="1:133">
      <c r="A6" s="12"/>
      <c r="B6" s="25">
        <v>311</v>
      </c>
      <c r="C6" s="20" t="s">
        <v>1</v>
      </c>
      <c r="D6" s="46">
        <v>61813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61813</v>
      </c>
      <c r="O6" s="47">
        <f t="shared" si="2"/>
        <v>835.31081081081084</v>
      </c>
      <c r="P6" s="9"/>
    </row>
    <row r="7" spans="1:133">
      <c r="A7" s="12"/>
      <c r="B7" s="25">
        <v>312.41000000000003</v>
      </c>
      <c r="C7" s="20" t="s">
        <v>9</v>
      </c>
      <c r="D7" s="46">
        <v>717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717</v>
      </c>
      <c r="O7" s="47">
        <f t="shared" si="2"/>
        <v>9.6891891891891895</v>
      </c>
      <c r="P7" s="9"/>
    </row>
    <row r="8" spans="1:133">
      <c r="A8" s="12"/>
      <c r="B8" s="25">
        <v>312.60000000000002</v>
      </c>
      <c r="C8" s="20" t="s">
        <v>10</v>
      </c>
      <c r="D8" s="46">
        <v>4766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4766</v>
      </c>
      <c r="O8" s="47">
        <f t="shared" si="2"/>
        <v>64.405405405405403</v>
      </c>
      <c r="P8" s="9"/>
    </row>
    <row r="9" spans="1:133">
      <c r="A9" s="12"/>
      <c r="B9" s="25">
        <v>315</v>
      </c>
      <c r="C9" s="20" t="s">
        <v>11</v>
      </c>
      <c r="D9" s="46">
        <v>2806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2806</v>
      </c>
      <c r="O9" s="47">
        <f t="shared" si="2"/>
        <v>37.918918918918919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5060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5060</v>
      </c>
      <c r="O10" s="45">
        <f t="shared" si="2"/>
        <v>68.378378378378372</v>
      </c>
      <c r="P10" s="10"/>
    </row>
    <row r="11" spans="1:133">
      <c r="A11" s="12"/>
      <c r="B11" s="25">
        <v>335.12</v>
      </c>
      <c r="C11" s="20" t="s">
        <v>13</v>
      </c>
      <c r="D11" s="46">
        <v>1308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1308</v>
      </c>
      <c r="O11" s="47">
        <f t="shared" si="2"/>
        <v>17.675675675675677</v>
      </c>
      <c r="P11" s="9"/>
    </row>
    <row r="12" spans="1:133">
      <c r="A12" s="12"/>
      <c r="B12" s="25">
        <v>335.18</v>
      </c>
      <c r="C12" s="20" t="s">
        <v>14</v>
      </c>
      <c r="D12" s="46">
        <v>3752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3752</v>
      </c>
      <c r="O12" s="47">
        <f t="shared" si="2"/>
        <v>50.702702702702702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840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840</v>
      </c>
      <c r="O13" s="45">
        <f t="shared" si="2"/>
        <v>11.351351351351351</v>
      </c>
      <c r="P13" s="10"/>
    </row>
    <row r="14" spans="1:133">
      <c r="A14" s="13"/>
      <c r="B14" s="39">
        <v>351.1</v>
      </c>
      <c r="C14" s="21" t="s">
        <v>22</v>
      </c>
      <c r="D14" s="46">
        <v>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840</v>
      </c>
      <c r="O14" s="47">
        <f t="shared" si="2"/>
        <v>11.351351351351351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SUM(D16:D17)</f>
        <v>10085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10085</v>
      </c>
      <c r="O15" s="45">
        <f t="shared" si="2"/>
        <v>136.28378378378378</v>
      </c>
      <c r="P15" s="10"/>
    </row>
    <row r="16" spans="1:133">
      <c r="A16" s="12"/>
      <c r="B16" s="25">
        <v>361.1</v>
      </c>
      <c r="C16" s="20" t="s">
        <v>23</v>
      </c>
      <c r="D16" s="46">
        <v>10010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10010</v>
      </c>
      <c r="O16" s="47">
        <f t="shared" si="2"/>
        <v>135.27027027027026</v>
      </c>
      <c r="P16" s="9"/>
    </row>
    <row r="17" spans="1:119" ht="15.75" thickBot="1">
      <c r="A17" s="12"/>
      <c r="B17" s="25">
        <v>369.9</v>
      </c>
      <c r="C17" s="20" t="s">
        <v>24</v>
      </c>
      <c r="D17" s="46">
        <v>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</v>
      </c>
      <c r="O17" s="47">
        <f t="shared" si="2"/>
        <v>1.0135135135135136</v>
      </c>
      <c r="P17" s="9"/>
    </row>
    <row r="18" spans="1:119" ht="16.5" thickBot="1">
      <c r="A18" s="14" t="s">
        <v>20</v>
      </c>
      <c r="B18" s="23"/>
      <c r="C18" s="22"/>
      <c r="D18" s="15">
        <f>SUM(D5,D10,D13,D15)</f>
        <v>86087</v>
      </c>
      <c r="E18" s="15">
        <f t="shared" ref="E18:M18" si="6">SUM(E5,E10,E13,E15)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86087</v>
      </c>
      <c r="O18" s="38">
        <f t="shared" si="2"/>
        <v>1163.3378378378379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8" t="s">
        <v>47</v>
      </c>
      <c r="M20" s="48"/>
      <c r="N20" s="48"/>
      <c r="O20" s="43">
        <v>74</v>
      </c>
    </row>
    <row r="21" spans="1:119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19" ht="15.75" customHeight="1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8"/>
      <c r="M3" s="69"/>
      <c r="N3" s="36"/>
      <c r="O3" s="37"/>
      <c r="P3" s="70" t="s">
        <v>65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66</v>
      </c>
      <c r="N4" s="35" t="s">
        <v>8</v>
      </c>
      <c r="O4" s="35" t="s">
        <v>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68</v>
      </c>
      <c r="B5" s="26"/>
      <c r="C5" s="26"/>
      <c r="D5" s="27">
        <f t="shared" ref="D5:N5" si="0">SUM(D6:D9)</f>
        <v>121905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121905</v>
      </c>
      <c r="P5" s="33">
        <f t="shared" ref="P5:P18" si="1">(O5/P$20)</f>
        <v>1647.3648648648648</v>
      </c>
      <c r="Q5" s="6"/>
    </row>
    <row r="6" spans="1:134">
      <c r="A6" s="12"/>
      <c r="B6" s="25">
        <v>311</v>
      </c>
      <c r="C6" s="20" t="s">
        <v>1</v>
      </c>
      <c r="D6" s="46">
        <v>102976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102976</v>
      </c>
      <c r="P6" s="47">
        <f t="shared" si="1"/>
        <v>1391.5675675675675</v>
      </c>
      <c r="Q6" s="9"/>
    </row>
    <row r="7" spans="1:134">
      <c r="A7" s="12"/>
      <c r="B7" s="25">
        <v>312.41000000000003</v>
      </c>
      <c r="C7" s="20" t="s">
        <v>69</v>
      </c>
      <c r="D7" s="46">
        <v>1628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1628</v>
      </c>
      <c r="P7" s="47">
        <f t="shared" si="1"/>
        <v>22</v>
      </c>
      <c r="Q7" s="9"/>
    </row>
    <row r="8" spans="1:134">
      <c r="A8" s="12"/>
      <c r="B8" s="25">
        <v>312.63</v>
      </c>
      <c r="C8" s="20" t="s">
        <v>70</v>
      </c>
      <c r="D8" s="46">
        <v>14691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14691</v>
      </c>
      <c r="P8" s="47">
        <f t="shared" si="1"/>
        <v>198.52702702702703</v>
      </c>
      <c r="Q8" s="9"/>
    </row>
    <row r="9" spans="1:134">
      <c r="A9" s="12"/>
      <c r="B9" s="25">
        <v>315.10000000000002</v>
      </c>
      <c r="C9" s="20" t="s">
        <v>71</v>
      </c>
      <c r="D9" s="46">
        <v>2610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2610</v>
      </c>
      <c r="P9" s="47">
        <f t="shared" si="1"/>
        <v>35.270270270270274</v>
      </c>
      <c r="Q9" s="9"/>
    </row>
    <row r="10" spans="1:134" ht="15.75">
      <c r="A10" s="29" t="s">
        <v>72</v>
      </c>
      <c r="B10" s="30"/>
      <c r="C10" s="31"/>
      <c r="D10" s="32">
        <f t="shared" ref="D10:N10" si="3">SUM(D11:D13)</f>
        <v>68689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68689</v>
      </c>
      <c r="P10" s="45">
        <f t="shared" si="1"/>
        <v>928.22972972972968</v>
      </c>
      <c r="Q10" s="10"/>
    </row>
    <row r="11" spans="1:134">
      <c r="A11" s="12"/>
      <c r="B11" s="25">
        <v>331.51</v>
      </c>
      <c r="C11" s="20" t="s">
        <v>77</v>
      </c>
      <c r="D11" s="46">
        <v>57098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ref="O11:O13" si="4">SUM(D11:N11)</f>
        <v>57098</v>
      </c>
      <c r="P11" s="47">
        <f t="shared" si="1"/>
        <v>771.59459459459458</v>
      </c>
      <c r="Q11" s="9"/>
    </row>
    <row r="12" spans="1:134">
      <c r="A12" s="12"/>
      <c r="B12" s="25">
        <v>335.125</v>
      </c>
      <c r="C12" s="20" t="s">
        <v>73</v>
      </c>
      <c r="D12" s="46">
        <v>3063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4"/>
        <v>3063</v>
      </c>
      <c r="P12" s="47">
        <f t="shared" si="1"/>
        <v>41.391891891891895</v>
      </c>
      <c r="Q12" s="9"/>
    </row>
    <row r="13" spans="1:134">
      <c r="A13" s="12"/>
      <c r="B13" s="25">
        <v>335.18</v>
      </c>
      <c r="C13" s="20" t="s">
        <v>74</v>
      </c>
      <c r="D13" s="46">
        <v>8528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8528</v>
      </c>
      <c r="P13" s="47">
        <f t="shared" si="1"/>
        <v>115.24324324324324</v>
      </c>
      <c r="Q13" s="9"/>
    </row>
    <row r="14" spans="1:134" ht="15.75">
      <c r="A14" s="29" t="s">
        <v>19</v>
      </c>
      <c r="B14" s="30"/>
      <c r="C14" s="31"/>
      <c r="D14" s="32">
        <f t="shared" ref="D14:N14" si="5">SUM(D15:D15)</f>
        <v>9575</v>
      </c>
      <c r="E14" s="32">
        <f t="shared" si="5"/>
        <v>0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32">
        <f>SUM(D14:N14)</f>
        <v>9575</v>
      </c>
      <c r="P14" s="45">
        <f t="shared" si="1"/>
        <v>129.3918918918919</v>
      </c>
      <c r="Q14" s="10"/>
    </row>
    <row r="15" spans="1:134">
      <c r="A15" s="13"/>
      <c r="B15" s="39">
        <v>351.1</v>
      </c>
      <c r="C15" s="21" t="s">
        <v>22</v>
      </c>
      <c r="D15" s="46">
        <v>9575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9575</v>
      </c>
      <c r="P15" s="47">
        <f t="shared" si="1"/>
        <v>129.3918918918919</v>
      </c>
      <c r="Q15" s="9"/>
    </row>
    <row r="16" spans="1:134" ht="15.75">
      <c r="A16" s="29" t="s">
        <v>2</v>
      </c>
      <c r="B16" s="30"/>
      <c r="C16" s="31"/>
      <c r="D16" s="32">
        <f t="shared" ref="D16:N16" si="6">SUM(D17:D17)</f>
        <v>3120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0</v>
      </c>
      <c r="I16" s="32">
        <f t="shared" si="6"/>
        <v>0</v>
      </c>
      <c r="J16" s="32">
        <f t="shared" si="6"/>
        <v>0</v>
      </c>
      <c r="K16" s="32">
        <f t="shared" si="6"/>
        <v>0</v>
      </c>
      <c r="L16" s="32">
        <f t="shared" si="6"/>
        <v>0</v>
      </c>
      <c r="M16" s="32">
        <f t="shared" si="6"/>
        <v>0</v>
      </c>
      <c r="N16" s="32">
        <f t="shared" si="6"/>
        <v>0</v>
      </c>
      <c r="O16" s="32">
        <f>SUM(D16:N16)</f>
        <v>3120</v>
      </c>
      <c r="P16" s="45">
        <f t="shared" si="1"/>
        <v>42.162162162162161</v>
      </c>
      <c r="Q16" s="10"/>
    </row>
    <row r="17" spans="1:120" ht="15.75" thickBot="1">
      <c r="A17" s="12"/>
      <c r="B17" s="25">
        <v>361.1</v>
      </c>
      <c r="C17" s="20" t="s">
        <v>23</v>
      </c>
      <c r="D17" s="46">
        <v>3120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3120</v>
      </c>
      <c r="P17" s="47">
        <f t="shared" si="1"/>
        <v>42.162162162162161</v>
      </c>
      <c r="Q17" s="9"/>
    </row>
    <row r="18" spans="1:120" ht="16.5" thickBot="1">
      <c r="A18" s="14" t="s">
        <v>20</v>
      </c>
      <c r="B18" s="23"/>
      <c r="C18" s="22"/>
      <c r="D18" s="15">
        <f>SUM(D5,D10,D14,D16)</f>
        <v>203289</v>
      </c>
      <c r="E18" s="15">
        <f t="shared" ref="E18:N18" si="7">SUM(E5,E10,E14,E16)</f>
        <v>0</v>
      </c>
      <c r="F18" s="15">
        <f t="shared" si="7"/>
        <v>0</v>
      </c>
      <c r="G18" s="15">
        <f t="shared" si="7"/>
        <v>0</v>
      </c>
      <c r="H18" s="15">
        <f t="shared" si="7"/>
        <v>0</v>
      </c>
      <c r="I18" s="15">
        <f t="shared" si="7"/>
        <v>0</v>
      </c>
      <c r="J18" s="15">
        <f t="shared" si="7"/>
        <v>0</v>
      </c>
      <c r="K18" s="15">
        <f t="shared" si="7"/>
        <v>0</v>
      </c>
      <c r="L18" s="15">
        <f t="shared" si="7"/>
        <v>0</v>
      </c>
      <c r="M18" s="15">
        <f t="shared" si="7"/>
        <v>0</v>
      </c>
      <c r="N18" s="15">
        <f t="shared" si="7"/>
        <v>0</v>
      </c>
      <c r="O18" s="15">
        <f>SUM(D18:N18)</f>
        <v>203289</v>
      </c>
      <c r="P18" s="38">
        <f t="shared" si="1"/>
        <v>2747.1486486486488</v>
      </c>
      <c r="Q18" s="6"/>
      <c r="R18" s="2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</row>
    <row r="19" spans="1:120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9"/>
    </row>
    <row r="20" spans="1:120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2"/>
      <c r="M20" s="48" t="s">
        <v>78</v>
      </c>
      <c r="N20" s="48"/>
      <c r="O20" s="48"/>
      <c r="P20" s="43">
        <v>74</v>
      </c>
    </row>
    <row r="21" spans="1:120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1"/>
    </row>
    <row r="22" spans="1:120" ht="15.75" customHeight="1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4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8"/>
      <c r="M3" s="69"/>
      <c r="N3" s="36"/>
      <c r="O3" s="37"/>
      <c r="P3" s="70" t="s">
        <v>65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66</v>
      </c>
      <c r="N4" s="35" t="s">
        <v>8</v>
      </c>
      <c r="O4" s="35" t="s">
        <v>67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68</v>
      </c>
      <c r="B5" s="26"/>
      <c r="C5" s="26"/>
      <c r="D5" s="27">
        <f t="shared" ref="D5:N5" si="0">SUM(D6:D9)</f>
        <v>128422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128422</v>
      </c>
      <c r="P5" s="33">
        <f t="shared" ref="P5:P17" si="2">(O5/P$19)</f>
        <v>1735.4324324324325</v>
      </c>
      <c r="Q5" s="6"/>
    </row>
    <row r="6" spans="1:134">
      <c r="A6" s="12"/>
      <c r="B6" s="25">
        <v>311</v>
      </c>
      <c r="C6" s="20" t="s">
        <v>1</v>
      </c>
      <c r="D6" s="46">
        <v>108436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108436</v>
      </c>
      <c r="P6" s="47">
        <f t="shared" si="2"/>
        <v>1465.3513513513512</v>
      </c>
      <c r="Q6" s="9"/>
    </row>
    <row r="7" spans="1:134">
      <c r="A7" s="12"/>
      <c r="B7" s="25">
        <v>312.41000000000003</v>
      </c>
      <c r="C7" s="20" t="s">
        <v>69</v>
      </c>
      <c r="D7" s="46">
        <v>1879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1879</v>
      </c>
      <c r="P7" s="47">
        <f t="shared" si="2"/>
        <v>25.391891891891891</v>
      </c>
      <c r="Q7" s="9"/>
    </row>
    <row r="8" spans="1:134">
      <c r="A8" s="12"/>
      <c r="B8" s="25">
        <v>312.63</v>
      </c>
      <c r="C8" s="20" t="s">
        <v>70</v>
      </c>
      <c r="D8" s="46">
        <v>15410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15410</v>
      </c>
      <c r="P8" s="47">
        <f t="shared" si="2"/>
        <v>208.24324324324326</v>
      </c>
      <c r="Q8" s="9"/>
    </row>
    <row r="9" spans="1:134">
      <c r="A9" s="12"/>
      <c r="B9" s="25">
        <v>315.10000000000002</v>
      </c>
      <c r="C9" s="20" t="s">
        <v>71</v>
      </c>
      <c r="D9" s="46">
        <v>2697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2697</v>
      </c>
      <c r="P9" s="47">
        <f t="shared" si="2"/>
        <v>36.445945945945944</v>
      </c>
      <c r="Q9" s="9"/>
    </row>
    <row r="10" spans="1:134" ht="15.75">
      <c r="A10" s="29" t="s">
        <v>72</v>
      </c>
      <c r="B10" s="30"/>
      <c r="C10" s="31"/>
      <c r="D10" s="32">
        <f t="shared" ref="D10:N10" si="3">SUM(D11:D12)</f>
        <v>11122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 t="shared" si="1"/>
        <v>11122</v>
      </c>
      <c r="P10" s="45">
        <f t="shared" si="2"/>
        <v>150.29729729729729</v>
      </c>
      <c r="Q10" s="10"/>
    </row>
    <row r="11" spans="1:134">
      <c r="A11" s="12"/>
      <c r="B11" s="25">
        <v>335.125</v>
      </c>
      <c r="C11" s="20" t="s">
        <v>73</v>
      </c>
      <c r="D11" s="46">
        <v>3371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3371</v>
      </c>
      <c r="P11" s="47">
        <f t="shared" si="2"/>
        <v>45.554054054054056</v>
      </c>
      <c r="Q11" s="9"/>
    </row>
    <row r="12" spans="1:134">
      <c r="A12" s="12"/>
      <c r="B12" s="25">
        <v>335.18</v>
      </c>
      <c r="C12" s="20" t="s">
        <v>74</v>
      </c>
      <c r="D12" s="46">
        <v>7751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7751</v>
      </c>
      <c r="P12" s="47">
        <f t="shared" si="2"/>
        <v>104.74324324324324</v>
      </c>
      <c r="Q12" s="9"/>
    </row>
    <row r="13" spans="1:134" ht="15.75">
      <c r="A13" s="29" t="s">
        <v>19</v>
      </c>
      <c r="B13" s="30"/>
      <c r="C13" s="31"/>
      <c r="D13" s="32">
        <f t="shared" ref="D13:N13" si="4">SUM(D14:D14)</f>
        <v>10481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32">
        <f t="shared" si="1"/>
        <v>10481</v>
      </c>
      <c r="P13" s="45">
        <f t="shared" si="2"/>
        <v>141.63513513513513</v>
      </c>
      <c r="Q13" s="10"/>
    </row>
    <row r="14" spans="1:134">
      <c r="A14" s="13"/>
      <c r="B14" s="39">
        <v>351.1</v>
      </c>
      <c r="C14" s="21" t="s">
        <v>22</v>
      </c>
      <c r="D14" s="46">
        <v>10481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10481</v>
      </c>
      <c r="P14" s="47">
        <f t="shared" si="2"/>
        <v>141.63513513513513</v>
      </c>
      <c r="Q14" s="9"/>
    </row>
    <row r="15" spans="1:134" ht="15.75">
      <c r="A15" s="29" t="s">
        <v>2</v>
      </c>
      <c r="B15" s="30"/>
      <c r="C15" s="31"/>
      <c r="D15" s="32">
        <f t="shared" ref="D15:N15" si="5">SUM(D16:D16)</f>
        <v>594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32">
        <f t="shared" si="1"/>
        <v>594</v>
      </c>
      <c r="P15" s="45">
        <f t="shared" si="2"/>
        <v>8.0270270270270263</v>
      </c>
      <c r="Q15" s="10"/>
    </row>
    <row r="16" spans="1:134" ht="15.75" thickBot="1">
      <c r="A16" s="12"/>
      <c r="B16" s="25">
        <v>361.1</v>
      </c>
      <c r="C16" s="20" t="s">
        <v>23</v>
      </c>
      <c r="D16" s="46">
        <v>594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594</v>
      </c>
      <c r="P16" s="47">
        <f t="shared" si="2"/>
        <v>8.0270270270270263</v>
      </c>
      <c r="Q16" s="9"/>
    </row>
    <row r="17" spans="1:120" ht="16.5" thickBot="1">
      <c r="A17" s="14" t="s">
        <v>20</v>
      </c>
      <c r="B17" s="23"/>
      <c r="C17" s="22"/>
      <c r="D17" s="15">
        <f>SUM(D5,D10,D13,D15)</f>
        <v>150619</v>
      </c>
      <c r="E17" s="15">
        <f t="shared" ref="E17:N17" si="6">SUM(E5,E10,E13,E15)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N17" s="15">
        <f t="shared" si="6"/>
        <v>0</v>
      </c>
      <c r="O17" s="15">
        <f t="shared" si="1"/>
        <v>150619</v>
      </c>
      <c r="P17" s="38">
        <f t="shared" si="2"/>
        <v>2035.3918918918919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9"/>
    </row>
    <row r="19" spans="1:120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2"/>
      <c r="M19" s="48" t="s">
        <v>75</v>
      </c>
      <c r="N19" s="48"/>
      <c r="O19" s="48"/>
      <c r="P19" s="43">
        <v>74</v>
      </c>
    </row>
    <row r="20" spans="1:120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1"/>
    </row>
    <row r="21" spans="1:120" ht="15.75" customHeight="1" thickBot="1">
      <c r="A21" s="52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4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116102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116102</v>
      </c>
      <c r="O5" s="33">
        <f t="shared" ref="O5:O17" si="2">(N5/O$19)</f>
        <v>1075.0185185185185</v>
      </c>
      <c r="P5" s="6"/>
    </row>
    <row r="6" spans="1:133">
      <c r="A6" s="12"/>
      <c r="B6" s="25">
        <v>311</v>
      </c>
      <c r="C6" s="20" t="s">
        <v>1</v>
      </c>
      <c r="D6" s="46">
        <v>101990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101990</v>
      </c>
      <c r="O6" s="47">
        <f t="shared" si="2"/>
        <v>944.35185185185185</v>
      </c>
      <c r="P6" s="9"/>
    </row>
    <row r="7" spans="1:133">
      <c r="A7" s="12"/>
      <c r="B7" s="25">
        <v>312.41000000000003</v>
      </c>
      <c r="C7" s="20" t="s">
        <v>9</v>
      </c>
      <c r="D7" s="46">
        <v>2170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2170</v>
      </c>
      <c r="O7" s="47">
        <f t="shared" si="2"/>
        <v>20.092592592592592</v>
      </c>
      <c r="P7" s="9"/>
    </row>
    <row r="8" spans="1:133">
      <c r="A8" s="12"/>
      <c r="B8" s="25">
        <v>312.60000000000002</v>
      </c>
      <c r="C8" s="20" t="s">
        <v>10</v>
      </c>
      <c r="D8" s="46">
        <v>9736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9736</v>
      </c>
      <c r="O8" s="47">
        <f t="shared" si="2"/>
        <v>90.148148148148152</v>
      </c>
      <c r="P8" s="9"/>
    </row>
    <row r="9" spans="1:133">
      <c r="A9" s="12"/>
      <c r="B9" s="25">
        <v>315</v>
      </c>
      <c r="C9" s="20" t="s">
        <v>42</v>
      </c>
      <c r="D9" s="46">
        <v>2206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2206</v>
      </c>
      <c r="O9" s="47">
        <f t="shared" si="2"/>
        <v>20.425925925925927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8062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8062</v>
      </c>
      <c r="O10" s="45">
        <f t="shared" si="2"/>
        <v>74.648148148148152</v>
      </c>
      <c r="P10" s="10"/>
    </row>
    <row r="11" spans="1:133">
      <c r="A11" s="12"/>
      <c r="B11" s="25">
        <v>335.12</v>
      </c>
      <c r="C11" s="20" t="s">
        <v>43</v>
      </c>
      <c r="D11" s="46">
        <v>1996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1996</v>
      </c>
      <c r="O11" s="47">
        <f t="shared" si="2"/>
        <v>18.481481481481481</v>
      </c>
      <c r="P11" s="9"/>
    </row>
    <row r="12" spans="1:133">
      <c r="A12" s="12"/>
      <c r="B12" s="25">
        <v>335.18</v>
      </c>
      <c r="C12" s="20" t="s">
        <v>44</v>
      </c>
      <c r="D12" s="46">
        <v>6066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6066</v>
      </c>
      <c r="O12" s="47">
        <f t="shared" si="2"/>
        <v>56.166666666666664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5245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5245</v>
      </c>
      <c r="O13" s="45">
        <f t="shared" si="2"/>
        <v>48.564814814814817</v>
      </c>
      <c r="P13" s="10"/>
    </row>
    <row r="14" spans="1:133">
      <c r="A14" s="13"/>
      <c r="B14" s="39">
        <v>351.1</v>
      </c>
      <c r="C14" s="21" t="s">
        <v>22</v>
      </c>
      <c r="D14" s="46">
        <v>5245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5245</v>
      </c>
      <c r="O14" s="47">
        <f t="shared" si="2"/>
        <v>48.564814814814817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SUM(D16:D16)</f>
        <v>3724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3724</v>
      </c>
      <c r="O15" s="45">
        <f t="shared" si="2"/>
        <v>34.481481481481481</v>
      </c>
      <c r="P15" s="10"/>
    </row>
    <row r="16" spans="1:133" ht="15.75" thickBot="1">
      <c r="A16" s="12"/>
      <c r="B16" s="25">
        <v>361.1</v>
      </c>
      <c r="C16" s="20" t="s">
        <v>23</v>
      </c>
      <c r="D16" s="46">
        <v>3724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3724</v>
      </c>
      <c r="O16" s="47">
        <f t="shared" si="2"/>
        <v>34.481481481481481</v>
      </c>
      <c r="P16" s="9"/>
    </row>
    <row r="17" spans="1:119" ht="16.5" thickBot="1">
      <c r="A17" s="14" t="s">
        <v>20</v>
      </c>
      <c r="B17" s="23"/>
      <c r="C17" s="22"/>
      <c r="D17" s="15">
        <f>SUM(D5,D10,D13,D15)</f>
        <v>133133</v>
      </c>
      <c r="E17" s="15">
        <f t="shared" ref="E17:M17" si="6">SUM(E5,E10,E13,E15)</f>
        <v>0</v>
      </c>
      <c r="F17" s="15">
        <f t="shared" si="6"/>
        <v>0</v>
      </c>
      <c r="G17" s="15">
        <f t="shared" si="6"/>
        <v>0</v>
      </c>
      <c r="H17" s="15">
        <f t="shared" si="6"/>
        <v>0</v>
      </c>
      <c r="I17" s="15">
        <f t="shared" si="6"/>
        <v>0</v>
      </c>
      <c r="J17" s="15">
        <f t="shared" si="6"/>
        <v>0</v>
      </c>
      <c r="K17" s="15">
        <f t="shared" si="6"/>
        <v>0</v>
      </c>
      <c r="L17" s="15">
        <f t="shared" si="6"/>
        <v>0</v>
      </c>
      <c r="M17" s="15">
        <f t="shared" si="6"/>
        <v>0</v>
      </c>
      <c r="N17" s="15">
        <f t="shared" si="1"/>
        <v>133133</v>
      </c>
      <c r="O17" s="38">
        <f t="shared" si="2"/>
        <v>1232.712962962963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6"/>
      <c r="B18" s="18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9"/>
    </row>
    <row r="19" spans="1:119">
      <c r="A19" s="40"/>
      <c r="B19" s="41"/>
      <c r="C19" s="41"/>
      <c r="D19" s="42"/>
      <c r="E19" s="42"/>
      <c r="F19" s="42"/>
      <c r="G19" s="42"/>
      <c r="H19" s="42"/>
      <c r="I19" s="42"/>
      <c r="J19" s="42"/>
      <c r="K19" s="42"/>
      <c r="L19" s="48" t="s">
        <v>63</v>
      </c>
      <c r="M19" s="48"/>
      <c r="N19" s="48"/>
      <c r="O19" s="43">
        <v>108</v>
      </c>
    </row>
    <row r="20" spans="1:119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</row>
    <row r="21" spans="1:119" ht="15.75" customHeight="1" thickBot="1">
      <c r="A21" s="52" t="s">
        <v>35</v>
      </c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4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111139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111139</v>
      </c>
      <c r="O5" s="33">
        <f t="shared" ref="O5:O18" si="2">(N5/O$20)</f>
        <v>958.09482758620686</v>
      </c>
      <c r="P5" s="6"/>
    </row>
    <row r="6" spans="1:133">
      <c r="A6" s="12"/>
      <c r="B6" s="25">
        <v>311</v>
      </c>
      <c r="C6" s="20" t="s">
        <v>1</v>
      </c>
      <c r="D6" s="46">
        <v>100822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100822</v>
      </c>
      <c r="O6" s="47">
        <f t="shared" si="2"/>
        <v>869.15517241379314</v>
      </c>
      <c r="P6" s="9"/>
    </row>
    <row r="7" spans="1:133">
      <c r="A7" s="12"/>
      <c r="B7" s="25">
        <v>312.41000000000003</v>
      </c>
      <c r="C7" s="20" t="s">
        <v>9</v>
      </c>
      <c r="D7" s="46">
        <v>1687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1687</v>
      </c>
      <c r="O7" s="47">
        <f t="shared" si="2"/>
        <v>14.543103448275861</v>
      </c>
      <c r="P7" s="9"/>
    </row>
    <row r="8" spans="1:133">
      <c r="A8" s="12"/>
      <c r="B8" s="25">
        <v>312.60000000000002</v>
      </c>
      <c r="C8" s="20" t="s">
        <v>10</v>
      </c>
      <c r="D8" s="46">
        <v>7134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7134</v>
      </c>
      <c r="O8" s="47">
        <f t="shared" si="2"/>
        <v>61.5</v>
      </c>
      <c r="P8" s="9"/>
    </row>
    <row r="9" spans="1:133">
      <c r="A9" s="12"/>
      <c r="B9" s="25">
        <v>315</v>
      </c>
      <c r="C9" s="20" t="s">
        <v>42</v>
      </c>
      <c r="D9" s="46">
        <v>1496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1496</v>
      </c>
      <c r="O9" s="47">
        <f t="shared" si="2"/>
        <v>12.896551724137931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10316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10316</v>
      </c>
      <c r="O10" s="45">
        <f t="shared" si="2"/>
        <v>88.931034482758619</v>
      </c>
      <c r="P10" s="10"/>
    </row>
    <row r="11" spans="1:133">
      <c r="A11" s="12"/>
      <c r="B11" s="25">
        <v>335.12</v>
      </c>
      <c r="C11" s="20" t="s">
        <v>43</v>
      </c>
      <c r="D11" s="46">
        <v>3325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3325</v>
      </c>
      <c r="O11" s="47">
        <f t="shared" si="2"/>
        <v>28.663793103448278</v>
      </c>
      <c r="P11" s="9"/>
    </row>
    <row r="12" spans="1:133">
      <c r="A12" s="12"/>
      <c r="B12" s="25">
        <v>335.18</v>
      </c>
      <c r="C12" s="20" t="s">
        <v>44</v>
      </c>
      <c r="D12" s="46">
        <v>6991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6991</v>
      </c>
      <c r="O12" s="47">
        <f t="shared" si="2"/>
        <v>60.267241379310342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1438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1438</v>
      </c>
      <c r="O13" s="45">
        <f t="shared" si="2"/>
        <v>12.396551724137931</v>
      </c>
      <c r="P13" s="10"/>
    </row>
    <row r="14" spans="1:133">
      <c r="A14" s="13"/>
      <c r="B14" s="39">
        <v>351.1</v>
      </c>
      <c r="C14" s="21" t="s">
        <v>22</v>
      </c>
      <c r="D14" s="46">
        <v>1438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1438</v>
      </c>
      <c r="O14" s="47">
        <f t="shared" si="2"/>
        <v>12.396551724137931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SUM(D16:D17)</f>
        <v>12342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12342</v>
      </c>
      <c r="O15" s="45">
        <f t="shared" si="2"/>
        <v>106.39655172413794</v>
      </c>
      <c r="P15" s="10"/>
    </row>
    <row r="16" spans="1:133">
      <c r="A16" s="12"/>
      <c r="B16" s="25">
        <v>361.1</v>
      </c>
      <c r="C16" s="20" t="s">
        <v>23</v>
      </c>
      <c r="D16" s="46">
        <v>9215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9215</v>
      </c>
      <c r="O16" s="47">
        <f t="shared" si="2"/>
        <v>79.439655172413794</v>
      </c>
      <c r="P16" s="9"/>
    </row>
    <row r="17" spans="1:119" ht="15.75" thickBot="1">
      <c r="A17" s="12"/>
      <c r="B17" s="25">
        <v>369.9</v>
      </c>
      <c r="C17" s="20" t="s">
        <v>24</v>
      </c>
      <c r="D17" s="46">
        <v>3127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3127</v>
      </c>
      <c r="O17" s="47">
        <f t="shared" si="2"/>
        <v>26.956896551724139</v>
      </c>
      <c r="P17" s="9"/>
    </row>
    <row r="18" spans="1:119" ht="16.5" thickBot="1">
      <c r="A18" s="14" t="s">
        <v>20</v>
      </c>
      <c r="B18" s="23"/>
      <c r="C18" s="22"/>
      <c r="D18" s="15">
        <f>SUM(D5,D10,D13,D15)</f>
        <v>135235</v>
      </c>
      <c r="E18" s="15">
        <f t="shared" ref="E18:M18" si="6">SUM(E5,E10,E13,E15)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135235</v>
      </c>
      <c r="O18" s="38">
        <f t="shared" si="2"/>
        <v>1165.8189655172414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8" t="s">
        <v>61</v>
      </c>
      <c r="M20" s="48"/>
      <c r="N20" s="48"/>
      <c r="O20" s="43">
        <v>116</v>
      </c>
    </row>
    <row r="21" spans="1:119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19" ht="15.75" customHeight="1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100597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100597</v>
      </c>
      <c r="O5" s="33">
        <f t="shared" ref="O5:O18" si="2">(N5/O$20)</f>
        <v>852.51694915254234</v>
      </c>
      <c r="P5" s="6"/>
    </row>
    <row r="6" spans="1:133">
      <c r="A6" s="12"/>
      <c r="B6" s="25">
        <v>311</v>
      </c>
      <c r="C6" s="20" t="s">
        <v>1</v>
      </c>
      <c r="D6" s="46">
        <v>90002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90002</v>
      </c>
      <c r="O6" s="47">
        <f t="shared" si="2"/>
        <v>762.72881355932202</v>
      </c>
      <c r="P6" s="9"/>
    </row>
    <row r="7" spans="1:133">
      <c r="A7" s="12"/>
      <c r="B7" s="25">
        <v>312.41000000000003</v>
      </c>
      <c r="C7" s="20" t="s">
        <v>9</v>
      </c>
      <c r="D7" s="46">
        <v>1549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1549</v>
      </c>
      <c r="O7" s="47">
        <f t="shared" si="2"/>
        <v>13.127118644067796</v>
      </c>
      <c r="P7" s="9"/>
    </row>
    <row r="8" spans="1:133">
      <c r="A8" s="12"/>
      <c r="B8" s="25">
        <v>312.60000000000002</v>
      </c>
      <c r="C8" s="20" t="s">
        <v>10</v>
      </c>
      <c r="D8" s="46">
        <v>7084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7084</v>
      </c>
      <c r="O8" s="47">
        <f t="shared" si="2"/>
        <v>60.033898305084747</v>
      </c>
      <c r="P8" s="9"/>
    </row>
    <row r="9" spans="1:133">
      <c r="A9" s="12"/>
      <c r="B9" s="25">
        <v>315</v>
      </c>
      <c r="C9" s="20" t="s">
        <v>42</v>
      </c>
      <c r="D9" s="46">
        <v>1962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1962</v>
      </c>
      <c r="O9" s="47">
        <f t="shared" si="2"/>
        <v>16.627118644067796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7528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7528</v>
      </c>
      <c r="O10" s="45">
        <f t="shared" si="2"/>
        <v>63.796610169491522</v>
      </c>
      <c r="P10" s="10"/>
    </row>
    <row r="11" spans="1:133">
      <c r="A11" s="12"/>
      <c r="B11" s="25">
        <v>335.12</v>
      </c>
      <c r="C11" s="20" t="s">
        <v>43</v>
      </c>
      <c r="D11" s="46">
        <v>2138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2138</v>
      </c>
      <c r="O11" s="47">
        <f t="shared" si="2"/>
        <v>18.118644067796609</v>
      </c>
      <c r="P11" s="9"/>
    </row>
    <row r="12" spans="1:133">
      <c r="A12" s="12"/>
      <c r="B12" s="25">
        <v>335.18</v>
      </c>
      <c r="C12" s="20" t="s">
        <v>44</v>
      </c>
      <c r="D12" s="46">
        <v>5390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5390</v>
      </c>
      <c r="O12" s="47">
        <f t="shared" si="2"/>
        <v>45.677966101694913</v>
      </c>
      <c r="P12" s="9"/>
    </row>
    <row r="13" spans="1:133" ht="15.75">
      <c r="A13" s="29" t="s">
        <v>19</v>
      </c>
      <c r="B13" s="30"/>
      <c r="C13" s="31"/>
      <c r="D13" s="32">
        <f t="shared" ref="D13:M13" si="4">SUM(D14:D14)</f>
        <v>319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319</v>
      </c>
      <c r="O13" s="45">
        <f t="shared" si="2"/>
        <v>2.7033898305084745</v>
      </c>
      <c r="P13" s="10"/>
    </row>
    <row r="14" spans="1:133">
      <c r="A14" s="13"/>
      <c r="B14" s="39">
        <v>351.1</v>
      </c>
      <c r="C14" s="21" t="s">
        <v>22</v>
      </c>
      <c r="D14" s="46">
        <v>319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319</v>
      </c>
      <c r="O14" s="47">
        <f t="shared" si="2"/>
        <v>2.7033898305084745</v>
      </c>
      <c r="P14" s="9"/>
    </row>
    <row r="15" spans="1:133" ht="15.75">
      <c r="A15" s="29" t="s">
        <v>2</v>
      </c>
      <c r="B15" s="30"/>
      <c r="C15" s="31"/>
      <c r="D15" s="32">
        <f t="shared" ref="D15:M15" si="5">SUM(D16:D17)</f>
        <v>16572</v>
      </c>
      <c r="E15" s="32">
        <f t="shared" si="5"/>
        <v>0</v>
      </c>
      <c r="F15" s="32">
        <f t="shared" si="5"/>
        <v>0</v>
      </c>
      <c r="G15" s="32">
        <f t="shared" si="5"/>
        <v>0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1"/>
        <v>16572</v>
      </c>
      <c r="O15" s="45">
        <f t="shared" si="2"/>
        <v>140.4406779661017</v>
      </c>
      <c r="P15" s="10"/>
    </row>
    <row r="16" spans="1:133">
      <c r="A16" s="12"/>
      <c r="B16" s="25">
        <v>361.1</v>
      </c>
      <c r="C16" s="20" t="s">
        <v>23</v>
      </c>
      <c r="D16" s="46">
        <v>6807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6807</v>
      </c>
      <c r="O16" s="47">
        <f t="shared" si="2"/>
        <v>57.686440677966104</v>
      </c>
      <c r="P16" s="9"/>
    </row>
    <row r="17" spans="1:119" ht="15.75" thickBot="1">
      <c r="A17" s="12"/>
      <c r="B17" s="25">
        <v>369.9</v>
      </c>
      <c r="C17" s="20" t="s">
        <v>24</v>
      </c>
      <c r="D17" s="46">
        <v>9765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9765</v>
      </c>
      <c r="O17" s="47">
        <f t="shared" si="2"/>
        <v>82.754237288135599</v>
      </c>
      <c r="P17" s="9"/>
    </row>
    <row r="18" spans="1:119" ht="16.5" thickBot="1">
      <c r="A18" s="14" t="s">
        <v>20</v>
      </c>
      <c r="B18" s="23"/>
      <c r="C18" s="22"/>
      <c r="D18" s="15">
        <f>SUM(D5,D10,D13,D15)</f>
        <v>125016</v>
      </c>
      <c r="E18" s="15">
        <f t="shared" ref="E18:M18" si="6">SUM(E5,E10,E13,E15)</f>
        <v>0</v>
      </c>
      <c r="F18" s="15">
        <f t="shared" si="6"/>
        <v>0</v>
      </c>
      <c r="G18" s="15">
        <f t="shared" si="6"/>
        <v>0</v>
      </c>
      <c r="H18" s="15">
        <f t="shared" si="6"/>
        <v>0</v>
      </c>
      <c r="I18" s="15">
        <f t="shared" si="6"/>
        <v>0</v>
      </c>
      <c r="J18" s="15">
        <f t="shared" si="6"/>
        <v>0</v>
      </c>
      <c r="K18" s="15">
        <f t="shared" si="6"/>
        <v>0</v>
      </c>
      <c r="L18" s="15">
        <f t="shared" si="6"/>
        <v>0</v>
      </c>
      <c r="M18" s="15">
        <f t="shared" si="6"/>
        <v>0</v>
      </c>
      <c r="N18" s="15">
        <f t="shared" si="1"/>
        <v>125016</v>
      </c>
      <c r="O18" s="38">
        <f t="shared" si="2"/>
        <v>1059.457627118644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6"/>
      <c r="B19" s="18"/>
      <c r="C19" s="18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9"/>
    </row>
    <row r="20" spans="1:119">
      <c r="A20" s="40"/>
      <c r="B20" s="41"/>
      <c r="C20" s="41"/>
      <c r="D20" s="42"/>
      <c r="E20" s="42"/>
      <c r="F20" s="42"/>
      <c r="G20" s="42"/>
      <c r="H20" s="42"/>
      <c r="I20" s="42"/>
      <c r="J20" s="42"/>
      <c r="K20" s="42"/>
      <c r="L20" s="48" t="s">
        <v>59</v>
      </c>
      <c r="M20" s="48"/>
      <c r="N20" s="48"/>
      <c r="O20" s="43">
        <v>118</v>
      </c>
    </row>
    <row r="21" spans="1:119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1"/>
    </row>
    <row r="22" spans="1:119" ht="15.75" customHeight="1" thickBot="1">
      <c r="A22" s="52" t="s">
        <v>35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4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SUM(D6:D9)</f>
        <v>98557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98557</v>
      </c>
      <c r="O5" s="33">
        <f t="shared" ref="O5:O15" si="2">(N5/O$17)</f>
        <v>842.36752136752136</v>
      </c>
      <c r="P5" s="6"/>
    </row>
    <row r="6" spans="1:133">
      <c r="A6" s="12"/>
      <c r="B6" s="25">
        <v>311</v>
      </c>
      <c r="C6" s="20" t="s">
        <v>1</v>
      </c>
      <c r="D6" s="46">
        <v>88932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88932</v>
      </c>
      <c r="O6" s="47">
        <f t="shared" si="2"/>
        <v>760.10256410256409</v>
      </c>
      <c r="P6" s="9"/>
    </row>
    <row r="7" spans="1:133">
      <c r="A7" s="12"/>
      <c r="B7" s="25">
        <v>312.41000000000003</v>
      </c>
      <c r="C7" s="20" t="s">
        <v>9</v>
      </c>
      <c r="D7" s="46">
        <v>923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923</v>
      </c>
      <c r="O7" s="47">
        <f t="shared" si="2"/>
        <v>7.8888888888888893</v>
      </c>
      <c r="P7" s="9"/>
    </row>
    <row r="8" spans="1:133">
      <c r="A8" s="12"/>
      <c r="B8" s="25">
        <v>312.60000000000002</v>
      </c>
      <c r="C8" s="20" t="s">
        <v>10</v>
      </c>
      <c r="D8" s="46">
        <v>6948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6948</v>
      </c>
      <c r="O8" s="47">
        <f t="shared" si="2"/>
        <v>59.384615384615387</v>
      </c>
      <c r="P8" s="9"/>
    </row>
    <row r="9" spans="1:133">
      <c r="A9" s="12"/>
      <c r="B9" s="25">
        <v>315</v>
      </c>
      <c r="C9" s="20" t="s">
        <v>42</v>
      </c>
      <c r="D9" s="46">
        <v>1754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1754</v>
      </c>
      <c r="O9" s="47">
        <f t="shared" si="2"/>
        <v>14.991452991452991</v>
      </c>
      <c r="P9" s="9"/>
    </row>
    <row r="10" spans="1:133" ht="15.75">
      <c r="A10" s="29" t="s">
        <v>12</v>
      </c>
      <c r="B10" s="30"/>
      <c r="C10" s="31"/>
      <c r="D10" s="32">
        <f t="shared" ref="D10:M10" si="3">SUM(D11:D12)</f>
        <v>9068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9068</v>
      </c>
      <c r="O10" s="45">
        <f t="shared" si="2"/>
        <v>77.504273504273499</v>
      </c>
      <c r="P10" s="10"/>
    </row>
    <row r="11" spans="1:133">
      <c r="A11" s="12"/>
      <c r="B11" s="25">
        <v>335.12</v>
      </c>
      <c r="C11" s="20" t="s">
        <v>43</v>
      </c>
      <c r="D11" s="46">
        <v>2179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2179</v>
      </c>
      <c r="O11" s="47">
        <f t="shared" si="2"/>
        <v>18.623931623931625</v>
      </c>
      <c r="P11" s="9"/>
    </row>
    <row r="12" spans="1:133">
      <c r="A12" s="12"/>
      <c r="B12" s="25">
        <v>335.18</v>
      </c>
      <c r="C12" s="20" t="s">
        <v>44</v>
      </c>
      <c r="D12" s="46">
        <v>6889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6889</v>
      </c>
      <c r="O12" s="47">
        <f t="shared" si="2"/>
        <v>58.880341880341881</v>
      </c>
      <c r="P12" s="9"/>
    </row>
    <row r="13" spans="1:133" ht="15.75">
      <c r="A13" s="29" t="s">
        <v>2</v>
      </c>
      <c r="B13" s="30"/>
      <c r="C13" s="31"/>
      <c r="D13" s="32">
        <f t="shared" ref="D13:M13" si="4">SUM(D14:D14)</f>
        <v>3825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1"/>
        <v>3825</v>
      </c>
      <c r="O13" s="45">
        <f t="shared" si="2"/>
        <v>32.692307692307693</v>
      </c>
      <c r="P13" s="10"/>
    </row>
    <row r="14" spans="1:133" ht="15.75" thickBot="1">
      <c r="A14" s="12"/>
      <c r="B14" s="25">
        <v>361.1</v>
      </c>
      <c r="C14" s="20" t="s">
        <v>23</v>
      </c>
      <c r="D14" s="46">
        <v>3825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3825</v>
      </c>
      <c r="O14" s="47">
        <f t="shared" si="2"/>
        <v>32.692307692307693</v>
      </c>
      <c r="P14" s="9"/>
    </row>
    <row r="15" spans="1:133" ht="16.5" thickBot="1">
      <c r="A15" s="14" t="s">
        <v>20</v>
      </c>
      <c r="B15" s="23"/>
      <c r="C15" s="22"/>
      <c r="D15" s="15">
        <f>SUM(D5,D10,D13)</f>
        <v>111450</v>
      </c>
      <c r="E15" s="15">
        <f t="shared" ref="E15:M15" si="5">SUM(E5,E10,E13)</f>
        <v>0</v>
      </c>
      <c r="F15" s="15">
        <f t="shared" si="5"/>
        <v>0</v>
      </c>
      <c r="G15" s="15">
        <f t="shared" si="5"/>
        <v>0</v>
      </c>
      <c r="H15" s="15">
        <f t="shared" si="5"/>
        <v>0</v>
      </c>
      <c r="I15" s="15">
        <f t="shared" si="5"/>
        <v>0</v>
      </c>
      <c r="J15" s="15">
        <f t="shared" si="5"/>
        <v>0</v>
      </c>
      <c r="K15" s="15">
        <f t="shared" si="5"/>
        <v>0</v>
      </c>
      <c r="L15" s="15">
        <f t="shared" si="5"/>
        <v>0</v>
      </c>
      <c r="M15" s="15">
        <f t="shared" si="5"/>
        <v>0</v>
      </c>
      <c r="N15" s="15">
        <f t="shared" si="1"/>
        <v>111450</v>
      </c>
      <c r="O15" s="38">
        <f t="shared" si="2"/>
        <v>952.56410256410254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6"/>
      <c r="B16" s="18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9"/>
    </row>
    <row r="17" spans="1:15">
      <c r="A17" s="40"/>
      <c r="B17" s="41"/>
      <c r="C17" s="41"/>
      <c r="D17" s="42"/>
      <c r="E17" s="42"/>
      <c r="F17" s="42"/>
      <c r="G17" s="42"/>
      <c r="H17" s="42"/>
      <c r="I17" s="42"/>
      <c r="J17" s="42"/>
      <c r="K17" s="42"/>
      <c r="L17" s="48" t="s">
        <v>57</v>
      </c>
      <c r="M17" s="48"/>
      <c r="N17" s="48"/>
      <c r="O17" s="43">
        <v>117</v>
      </c>
    </row>
    <row r="18" spans="1:1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1"/>
    </row>
    <row r="19" spans="1:15" ht="15.75" customHeight="1" thickBot="1">
      <c r="A19" s="52" t="s">
        <v>35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4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SUM(D6:D6)</f>
        <v>79593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79593</v>
      </c>
      <c r="O5" s="33">
        <f t="shared" ref="O5:O12" si="2">(N5/O$14)</f>
        <v>717.05405405405406</v>
      </c>
      <c r="P5" s="6"/>
    </row>
    <row r="6" spans="1:133">
      <c r="A6" s="12"/>
      <c r="B6" s="25">
        <v>311</v>
      </c>
      <c r="C6" s="20" t="s">
        <v>1</v>
      </c>
      <c r="D6" s="46">
        <v>79593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79593</v>
      </c>
      <c r="O6" s="47">
        <f t="shared" si="2"/>
        <v>717.05405405405406</v>
      </c>
      <c r="P6" s="9"/>
    </row>
    <row r="7" spans="1:133" ht="15.75">
      <c r="A7" s="29" t="s">
        <v>12</v>
      </c>
      <c r="B7" s="30"/>
      <c r="C7" s="31"/>
      <c r="D7" s="32">
        <f t="shared" ref="D7:M7" si="3">SUM(D8:D8)</f>
        <v>18419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18419</v>
      </c>
      <c r="O7" s="45">
        <f t="shared" si="2"/>
        <v>165.93693693693695</v>
      </c>
      <c r="P7" s="10"/>
    </row>
    <row r="8" spans="1:133">
      <c r="A8" s="12"/>
      <c r="B8" s="25">
        <v>335.18</v>
      </c>
      <c r="C8" s="20" t="s">
        <v>44</v>
      </c>
      <c r="D8" s="46">
        <v>18419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18419</v>
      </c>
      <c r="O8" s="47">
        <f t="shared" si="2"/>
        <v>165.93693693693695</v>
      </c>
      <c r="P8" s="9"/>
    </row>
    <row r="9" spans="1:133" ht="15.75">
      <c r="A9" s="29" t="s">
        <v>2</v>
      </c>
      <c r="B9" s="30"/>
      <c r="C9" s="31"/>
      <c r="D9" s="32">
        <f t="shared" ref="D9:M9" si="4">SUM(D10:D11)</f>
        <v>4252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1"/>
        <v>4252</v>
      </c>
      <c r="O9" s="45">
        <f t="shared" si="2"/>
        <v>38.306306306306304</v>
      </c>
      <c r="P9" s="10"/>
    </row>
    <row r="10" spans="1:133">
      <c r="A10" s="12"/>
      <c r="B10" s="25">
        <v>361.1</v>
      </c>
      <c r="C10" s="20" t="s">
        <v>23</v>
      </c>
      <c r="D10" s="46">
        <v>1922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1922</v>
      </c>
      <c r="O10" s="47">
        <f t="shared" si="2"/>
        <v>17.315315315315317</v>
      </c>
      <c r="P10" s="9"/>
    </row>
    <row r="11" spans="1:133" ht="15.75" thickBot="1">
      <c r="A11" s="12"/>
      <c r="B11" s="25">
        <v>369.9</v>
      </c>
      <c r="C11" s="20" t="s">
        <v>24</v>
      </c>
      <c r="D11" s="46">
        <v>2330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2330</v>
      </c>
      <c r="O11" s="47">
        <f t="shared" si="2"/>
        <v>20.990990990990991</v>
      </c>
      <c r="P11" s="9"/>
    </row>
    <row r="12" spans="1:133" ht="16.5" thickBot="1">
      <c r="A12" s="14" t="s">
        <v>20</v>
      </c>
      <c r="B12" s="23"/>
      <c r="C12" s="22"/>
      <c r="D12" s="15">
        <f>SUM(D5,D7,D9)</f>
        <v>102264</v>
      </c>
      <c r="E12" s="15">
        <f t="shared" ref="E12:M12" si="5">SUM(E5,E7,E9)</f>
        <v>0</v>
      </c>
      <c r="F12" s="15">
        <f t="shared" si="5"/>
        <v>0</v>
      </c>
      <c r="G12" s="15">
        <f t="shared" si="5"/>
        <v>0</v>
      </c>
      <c r="H12" s="15">
        <f t="shared" si="5"/>
        <v>0</v>
      </c>
      <c r="I12" s="15">
        <f t="shared" si="5"/>
        <v>0</v>
      </c>
      <c r="J12" s="15">
        <f t="shared" si="5"/>
        <v>0</v>
      </c>
      <c r="K12" s="15">
        <f t="shared" si="5"/>
        <v>0</v>
      </c>
      <c r="L12" s="15">
        <f t="shared" si="5"/>
        <v>0</v>
      </c>
      <c r="M12" s="15">
        <f t="shared" si="5"/>
        <v>0</v>
      </c>
      <c r="N12" s="15">
        <f t="shared" si="1"/>
        <v>102264</v>
      </c>
      <c r="O12" s="38">
        <f t="shared" si="2"/>
        <v>921.29729729729729</v>
      </c>
      <c r="P12" s="6"/>
      <c r="Q12" s="2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</row>
    <row r="13" spans="1:133">
      <c r="A13" s="16"/>
      <c r="B13" s="18"/>
      <c r="C13" s="18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9"/>
    </row>
    <row r="14" spans="1:133">
      <c r="A14" s="40"/>
      <c r="B14" s="41"/>
      <c r="C14" s="41"/>
      <c r="D14" s="42"/>
      <c r="E14" s="42"/>
      <c r="F14" s="42"/>
      <c r="G14" s="42"/>
      <c r="H14" s="42"/>
      <c r="I14" s="42"/>
      <c r="J14" s="42"/>
      <c r="K14" s="42"/>
      <c r="L14" s="48" t="s">
        <v>55</v>
      </c>
      <c r="M14" s="48"/>
      <c r="N14" s="48"/>
      <c r="O14" s="43">
        <v>111</v>
      </c>
    </row>
    <row r="15" spans="1:133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33" ht="15.75" customHeight="1" thickBot="1">
      <c r="A16" s="52" t="s">
        <v>35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4"/>
    </row>
  </sheetData>
  <mergeCells count="10">
    <mergeCell ref="L14:N14"/>
    <mergeCell ref="A15:O15"/>
    <mergeCell ref="A16:O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25</v>
      </c>
      <c r="B3" s="62"/>
      <c r="C3" s="63"/>
      <c r="D3" s="67" t="s">
        <v>15</v>
      </c>
      <c r="E3" s="68"/>
      <c r="F3" s="68"/>
      <c r="G3" s="68"/>
      <c r="H3" s="69"/>
      <c r="I3" s="67" t="s">
        <v>16</v>
      </c>
      <c r="J3" s="69"/>
      <c r="K3" s="67" t="s">
        <v>18</v>
      </c>
      <c r="L3" s="69"/>
      <c r="M3" s="36"/>
      <c r="N3" s="37"/>
      <c r="O3" s="70" t="s">
        <v>30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26</v>
      </c>
      <c r="F4" s="34" t="s">
        <v>27</v>
      </c>
      <c r="G4" s="34" t="s">
        <v>28</v>
      </c>
      <c r="H4" s="34" t="s">
        <v>4</v>
      </c>
      <c r="I4" s="34" t="s">
        <v>5</v>
      </c>
      <c r="J4" s="35" t="s">
        <v>29</v>
      </c>
      <c r="K4" s="35" t="s">
        <v>6</v>
      </c>
      <c r="L4" s="35" t="s">
        <v>7</v>
      </c>
      <c r="M4" s="35" t="s">
        <v>8</v>
      </c>
      <c r="N4" s="35" t="s">
        <v>17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SUM(D6:D6)</f>
        <v>64315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4" si="1">SUM(D5:M5)</f>
        <v>64315</v>
      </c>
      <c r="O5" s="33">
        <f t="shared" ref="O5:O14" si="2">(N5/O$16)</f>
        <v>601.07476635514024</v>
      </c>
      <c r="P5" s="6"/>
    </row>
    <row r="6" spans="1:133">
      <c r="A6" s="12"/>
      <c r="B6" s="25">
        <v>311</v>
      </c>
      <c r="C6" s="20" t="s">
        <v>1</v>
      </c>
      <c r="D6" s="46">
        <v>64315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64315</v>
      </c>
      <c r="O6" s="47">
        <f t="shared" si="2"/>
        <v>601.07476635514024</v>
      </c>
      <c r="P6" s="9"/>
    </row>
    <row r="7" spans="1:133" ht="15.75">
      <c r="A7" s="29" t="s">
        <v>12</v>
      </c>
      <c r="B7" s="30"/>
      <c r="C7" s="31"/>
      <c r="D7" s="32">
        <f t="shared" ref="D7:M7" si="3">SUM(D8:D8)</f>
        <v>19176</v>
      </c>
      <c r="E7" s="32">
        <f t="shared" si="3"/>
        <v>0</v>
      </c>
      <c r="F7" s="32">
        <f t="shared" si="3"/>
        <v>0</v>
      </c>
      <c r="G7" s="32">
        <f t="shared" si="3"/>
        <v>0</v>
      </c>
      <c r="H7" s="32">
        <f t="shared" si="3"/>
        <v>0</v>
      </c>
      <c r="I7" s="32">
        <f t="shared" si="3"/>
        <v>0</v>
      </c>
      <c r="J7" s="32">
        <f t="shared" si="3"/>
        <v>0</v>
      </c>
      <c r="K7" s="32">
        <f t="shared" si="3"/>
        <v>0</v>
      </c>
      <c r="L7" s="32">
        <f t="shared" si="3"/>
        <v>0</v>
      </c>
      <c r="M7" s="32">
        <f t="shared" si="3"/>
        <v>0</v>
      </c>
      <c r="N7" s="44">
        <f t="shared" si="1"/>
        <v>19176</v>
      </c>
      <c r="O7" s="45">
        <f t="shared" si="2"/>
        <v>179.21495327102804</v>
      </c>
      <c r="P7" s="10"/>
    </row>
    <row r="8" spans="1:133">
      <c r="A8" s="12"/>
      <c r="B8" s="25">
        <v>335.9</v>
      </c>
      <c r="C8" s="20" t="s">
        <v>49</v>
      </c>
      <c r="D8" s="46">
        <v>19176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19176</v>
      </c>
      <c r="O8" s="47">
        <f t="shared" si="2"/>
        <v>179.21495327102804</v>
      </c>
      <c r="P8" s="9"/>
    </row>
    <row r="9" spans="1:133" ht="15.75">
      <c r="A9" s="29" t="s">
        <v>19</v>
      </c>
      <c r="B9" s="30"/>
      <c r="C9" s="31"/>
      <c r="D9" s="32">
        <f t="shared" ref="D9:M9" si="4">SUM(D10:D10)</f>
        <v>3000</v>
      </c>
      <c r="E9" s="32">
        <f t="shared" si="4"/>
        <v>0</v>
      </c>
      <c r="F9" s="32">
        <f t="shared" si="4"/>
        <v>0</v>
      </c>
      <c r="G9" s="32">
        <f t="shared" si="4"/>
        <v>0</v>
      </c>
      <c r="H9" s="32">
        <f t="shared" si="4"/>
        <v>0</v>
      </c>
      <c r="I9" s="32">
        <f t="shared" si="4"/>
        <v>0</v>
      </c>
      <c r="J9" s="32">
        <f t="shared" si="4"/>
        <v>0</v>
      </c>
      <c r="K9" s="32">
        <f t="shared" si="4"/>
        <v>0</v>
      </c>
      <c r="L9" s="32">
        <f t="shared" si="4"/>
        <v>0</v>
      </c>
      <c r="M9" s="32">
        <f t="shared" si="4"/>
        <v>0</v>
      </c>
      <c r="N9" s="32">
        <f t="shared" si="1"/>
        <v>3000</v>
      </c>
      <c r="O9" s="45">
        <f t="shared" si="2"/>
        <v>28.037383177570092</v>
      </c>
      <c r="P9" s="10"/>
    </row>
    <row r="10" spans="1:133">
      <c r="A10" s="13"/>
      <c r="B10" s="39">
        <v>354</v>
      </c>
      <c r="C10" s="21" t="s">
        <v>50</v>
      </c>
      <c r="D10" s="46">
        <v>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3000</v>
      </c>
      <c r="O10" s="47">
        <f t="shared" si="2"/>
        <v>28.037383177570092</v>
      </c>
      <c r="P10" s="9"/>
    </row>
    <row r="11" spans="1:133" ht="15.75">
      <c r="A11" s="29" t="s">
        <v>2</v>
      </c>
      <c r="B11" s="30"/>
      <c r="C11" s="31"/>
      <c r="D11" s="32">
        <f t="shared" ref="D11:M11" si="5">SUM(D12:D13)</f>
        <v>5741</v>
      </c>
      <c r="E11" s="32">
        <f t="shared" si="5"/>
        <v>0</v>
      </c>
      <c r="F11" s="32">
        <f t="shared" si="5"/>
        <v>0</v>
      </c>
      <c r="G11" s="32">
        <f t="shared" si="5"/>
        <v>0</v>
      </c>
      <c r="H11" s="32">
        <f t="shared" si="5"/>
        <v>0</v>
      </c>
      <c r="I11" s="32">
        <f t="shared" si="5"/>
        <v>0</v>
      </c>
      <c r="J11" s="32">
        <f t="shared" si="5"/>
        <v>0</v>
      </c>
      <c r="K11" s="32">
        <f t="shared" si="5"/>
        <v>0</v>
      </c>
      <c r="L11" s="32">
        <f t="shared" si="5"/>
        <v>0</v>
      </c>
      <c r="M11" s="32">
        <f t="shared" si="5"/>
        <v>0</v>
      </c>
      <c r="N11" s="32">
        <f t="shared" si="1"/>
        <v>5741</v>
      </c>
      <c r="O11" s="45">
        <f t="shared" si="2"/>
        <v>53.654205607476634</v>
      </c>
      <c r="P11" s="10"/>
    </row>
    <row r="12" spans="1:133">
      <c r="A12" s="12"/>
      <c r="B12" s="25">
        <v>361.1</v>
      </c>
      <c r="C12" s="20" t="s">
        <v>23</v>
      </c>
      <c r="D12" s="46">
        <v>747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747</v>
      </c>
      <c r="O12" s="47">
        <f t="shared" si="2"/>
        <v>6.981308411214953</v>
      </c>
      <c r="P12" s="9"/>
    </row>
    <row r="13" spans="1:133" ht="15.75" thickBot="1">
      <c r="A13" s="12"/>
      <c r="B13" s="25">
        <v>369.9</v>
      </c>
      <c r="C13" s="20" t="s">
        <v>24</v>
      </c>
      <c r="D13" s="46">
        <v>4994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4994</v>
      </c>
      <c r="O13" s="47">
        <f t="shared" si="2"/>
        <v>46.67289719626168</v>
      </c>
      <c r="P13" s="9"/>
    </row>
    <row r="14" spans="1:133" ht="16.5" thickBot="1">
      <c r="A14" s="14" t="s">
        <v>20</v>
      </c>
      <c r="B14" s="23"/>
      <c r="C14" s="22"/>
      <c r="D14" s="15">
        <f>SUM(D5,D7,D9,D11)</f>
        <v>92232</v>
      </c>
      <c r="E14" s="15">
        <f t="shared" ref="E14:M14" si="6">SUM(E5,E7,E9,E11)</f>
        <v>0</v>
      </c>
      <c r="F14" s="15">
        <f t="shared" si="6"/>
        <v>0</v>
      </c>
      <c r="G14" s="15">
        <f t="shared" si="6"/>
        <v>0</v>
      </c>
      <c r="H14" s="15">
        <f t="shared" si="6"/>
        <v>0</v>
      </c>
      <c r="I14" s="15">
        <f t="shared" si="6"/>
        <v>0</v>
      </c>
      <c r="J14" s="15">
        <f t="shared" si="6"/>
        <v>0</v>
      </c>
      <c r="K14" s="15">
        <f t="shared" si="6"/>
        <v>0</v>
      </c>
      <c r="L14" s="15">
        <f t="shared" si="6"/>
        <v>0</v>
      </c>
      <c r="M14" s="15">
        <f t="shared" si="6"/>
        <v>0</v>
      </c>
      <c r="N14" s="15">
        <f t="shared" si="1"/>
        <v>92232</v>
      </c>
      <c r="O14" s="38">
        <f t="shared" si="2"/>
        <v>861.98130841121497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6"/>
      <c r="B15" s="18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9"/>
    </row>
    <row r="16" spans="1:133">
      <c r="A16" s="40"/>
      <c r="B16" s="41"/>
      <c r="C16" s="41"/>
      <c r="D16" s="42"/>
      <c r="E16" s="42"/>
      <c r="F16" s="42"/>
      <c r="G16" s="42"/>
      <c r="H16" s="42"/>
      <c r="I16" s="42"/>
      <c r="J16" s="42"/>
      <c r="K16" s="42"/>
      <c r="L16" s="48" t="s">
        <v>53</v>
      </c>
      <c r="M16" s="48"/>
      <c r="N16" s="48"/>
      <c r="O16" s="43">
        <v>107</v>
      </c>
    </row>
    <row r="17" spans="1: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ht="15.75" customHeight="1" thickBot="1">
      <c r="A18" s="52" t="s">
        <v>35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4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2024-05-16T17:15:38Z</cp:lastPrinted>
  <dcterms:created xsi:type="dcterms:W3CDTF">2000-08-31T21:26:31Z</dcterms:created>
  <dcterms:modified xsi:type="dcterms:W3CDTF">2024-07-02T17:22:08Z</dcterms:modified>
</cp:coreProperties>
</file>