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4" documentId="11_5A3DA7DE22279C01A0E3DC079A17F392C8594928" xr6:coauthVersionLast="47" xr6:coauthVersionMax="47" xr10:uidLastSave="{4B758199-C63A-4384-B580-A97321ACCFB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'2008'!$A$1:$O$43</definedName>
    <definedName name="_xlnm.Print_Area" localSheetId="14">'2009'!$A$1:$O$43</definedName>
    <definedName name="_xlnm.Print_Area" localSheetId="13">'2010'!$A$1:$O$45</definedName>
    <definedName name="_xlnm.Print_Area" localSheetId="12">'2011'!$A$1:$O$50</definedName>
    <definedName name="_xlnm.Print_Area" localSheetId="11">'2012'!$A$1:$O$52</definedName>
    <definedName name="_xlnm.Print_Area" localSheetId="10">'2013'!$A$1:$O$52</definedName>
    <definedName name="_xlnm.Print_Area" localSheetId="9">'2014'!$A$1:$O$56</definedName>
    <definedName name="_xlnm.Print_Area" localSheetId="8">'2015'!$A$1:$O$55</definedName>
    <definedName name="_xlnm.Print_Area" localSheetId="7">'2016'!$A$1:$O$53</definedName>
    <definedName name="_xlnm.Print_Area" localSheetId="6">'2017'!$A$1:$O$52</definedName>
    <definedName name="_xlnm.Print_Area" localSheetId="5">'2018'!$A$1:$O$53</definedName>
    <definedName name="_xlnm.Print_Area" localSheetId="4">'2019'!$A$1:$O$53</definedName>
    <definedName name="_xlnm.Print_Area" localSheetId="3">'2020'!$A$1:$O$53</definedName>
    <definedName name="_xlnm.Print_Area" localSheetId="2">'2021'!$A$1:$P$46</definedName>
    <definedName name="_xlnm.Print_Area" localSheetId="1">'2022'!$A$1:$P$43</definedName>
    <definedName name="_xlnm.Print_Area" localSheetId="0">'2023'!$A$1:$P$50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5" i="48" l="1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7"/>
  <c r="P38" i="47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33" i="48" l="1"/>
  <c r="P33" i="48" s="1"/>
  <c r="O35" i="48"/>
  <c r="P35" i="48" s="1"/>
  <c r="F46" i="48"/>
  <c r="E46" i="48"/>
  <c r="D46" i="48"/>
  <c r="G46" i="48"/>
  <c r="H46" i="48"/>
  <c r="I46" i="48"/>
  <c r="J46" i="48"/>
  <c r="K46" i="48"/>
  <c r="O11" i="48"/>
  <c r="P11" i="48" s="1"/>
  <c r="O5" i="48"/>
  <c r="P5" i="48" s="1"/>
  <c r="O23" i="48"/>
  <c r="P23" i="48" s="1"/>
  <c r="O43" i="48"/>
  <c r="P43" i="48" s="1"/>
  <c r="L46" i="48"/>
  <c r="M46" i="48"/>
  <c r="O16" i="48"/>
  <c r="P16" i="48" s="1"/>
  <c r="N46" i="48"/>
  <c r="O35" i="47"/>
  <c r="P35" i="47" s="1"/>
  <c r="O27" i="47"/>
  <c r="P27" i="47" s="1"/>
  <c r="O25" i="47"/>
  <c r="P25" i="47" s="1"/>
  <c r="O19" i="47"/>
  <c r="P19" i="47" s="1"/>
  <c r="E39" i="47"/>
  <c r="O15" i="47"/>
  <c r="P15" i="47" s="1"/>
  <c r="J39" i="47"/>
  <c r="N39" i="47"/>
  <c r="L39" i="47"/>
  <c r="M39" i="47"/>
  <c r="D39" i="47"/>
  <c r="G39" i="47"/>
  <c r="H39" i="47"/>
  <c r="O11" i="47"/>
  <c r="P11" i="47" s="1"/>
  <c r="I39" i="47"/>
  <c r="K39" i="47"/>
  <c r="O5" i="47"/>
  <c r="P5" i="47" s="1"/>
  <c r="F39" i="47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/>
  <c r="O34" i="46"/>
  <c r="P34" i="46"/>
  <c r="O33" i="46"/>
  <c r="P33" i="46" s="1"/>
  <c r="N32" i="46"/>
  <c r="M32" i="46"/>
  <c r="L32" i="46"/>
  <c r="K32" i="46"/>
  <c r="J32" i="46"/>
  <c r="I32" i="46"/>
  <c r="H32" i="46"/>
  <c r="G32" i="46"/>
  <c r="F32" i="46"/>
  <c r="E32" i="46"/>
  <c r="D32" i="46"/>
  <c r="O31" i="46"/>
  <c r="P31" i="46" s="1"/>
  <c r="N30" i="46"/>
  <c r="M30" i="46"/>
  <c r="L30" i="46"/>
  <c r="K30" i="46"/>
  <c r="J30" i="46"/>
  <c r="I30" i="46"/>
  <c r="I42" i="46" s="1"/>
  <c r="H30" i="46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/>
  <c r="O25" i="46"/>
  <c r="P25" i="46"/>
  <c r="O24" i="46"/>
  <c r="P24" i="46" s="1"/>
  <c r="O23" i="46"/>
  <c r="P23" i="46"/>
  <c r="O22" i="46"/>
  <c r="P22" i="46" s="1"/>
  <c r="N21" i="46"/>
  <c r="N42" i="46" s="1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/>
  <c r="O18" i="46"/>
  <c r="P18" i="46" s="1"/>
  <c r="O17" i="46"/>
  <c r="P17" i="46"/>
  <c r="N16" i="46"/>
  <c r="M16" i="46"/>
  <c r="L16" i="46"/>
  <c r="K16" i="46"/>
  <c r="J16" i="46"/>
  <c r="J42" i="46" s="1"/>
  <c r="I16" i="46"/>
  <c r="H16" i="46"/>
  <c r="G16" i="46"/>
  <c r="F16" i="46"/>
  <c r="E16" i="46"/>
  <c r="D16" i="46"/>
  <c r="O15" i="46"/>
  <c r="P15" i="46" s="1"/>
  <c r="O14" i="46"/>
  <c r="P14" i="46"/>
  <c r="O13" i="46"/>
  <c r="P13" i="46" s="1"/>
  <c r="N12" i="46"/>
  <c r="M12" i="46"/>
  <c r="L12" i="46"/>
  <c r="L42" i="46" s="1"/>
  <c r="K12" i="46"/>
  <c r="J12" i="46"/>
  <c r="I12" i="46"/>
  <c r="H12" i="46"/>
  <c r="G12" i="46"/>
  <c r="F12" i="46"/>
  <c r="E12" i="46"/>
  <c r="E42" i="46" s="1"/>
  <c r="D12" i="46"/>
  <c r="O11" i="46"/>
  <c r="P11" i="46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M42" i="46" s="1"/>
  <c r="L5" i="46"/>
  <c r="K5" i="46"/>
  <c r="J5" i="46"/>
  <c r="I5" i="46"/>
  <c r="H5" i="46"/>
  <c r="G5" i="46"/>
  <c r="F5" i="46"/>
  <c r="E5" i="46"/>
  <c r="D5" i="46"/>
  <c r="N48" i="45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G49" i="45" s="1"/>
  <c r="F45" i="45"/>
  <c r="E45" i="45"/>
  <c r="D45" i="45"/>
  <c r="N45" i="45" s="1"/>
  <c r="O45" i="45" s="1"/>
  <c r="N44" i="45"/>
  <c r="O44" i="45"/>
  <c r="N43" i="45"/>
  <c r="O43" i="45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/>
  <c r="M36" i="45"/>
  <c r="L36" i="45"/>
  <c r="K36" i="45"/>
  <c r="K49" i="45" s="1"/>
  <c r="J36" i="45"/>
  <c r="J49" i="45" s="1"/>
  <c r="I36" i="45"/>
  <c r="H36" i="45"/>
  <c r="G36" i="45"/>
  <c r="F36" i="45"/>
  <c r="F49" i="45" s="1"/>
  <c r="E36" i="45"/>
  <c r="D36" i="45"/>
  <c r="N36" i="45" s="1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/>
  <c r="N32" i="45"/>
  <c r="O32" i="45" s="1"/>
  <c r="N31" i="45"/>
  <c r="O31" i="45"/>
  <c r="N30" i="45"/>
  <c r="O30" i="45" s="1"/>
  <c r="N29" i="45"/>
  <c r="O29" i="45" s="1"/>
  <c r="N28" i="45"/>
  <c r="O28" i="45"/>
  <c r="N27" i="45"/>
  <c r="O27" i="45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/>
  <c r="N16" i="45"/>
  <c r="O16" i="45" s="1"/>
  <c r="N15" i="45"/>
  <c r="O15" i="45"/>
  <c r="M14" i="45"/>
  <c r="L14" i="45"/>
  <c r="L49" i="45" s="1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M49" i="45" s="1"/>
  <c r="L5" i="45"/>
  <c r="K5" i="45"/>
  <c r="J5" i="45"/>
  <c r="I5" i="45"/>
  <c r="H5" i="45"/>
  <c r="G5" i="45"/>
  <c r="F5" i="45"/>
  <c r="E5" i="45"/>
  <c r="D5" i="45"/>
  <c r="N48" i="44"/>
  <c r="O48" i="44" s="1"/>
  <c r="N47" i="44"/>
  <c r="O47" i="44" s="1"/>
  <c r="M46" i="44"/>
  <c r="M49" i="44" s="1"/>
  <c r="L46" i="44"/>
  <c r="L49" i="44" s="1"/>
  <c r="K46" i="44"/>
  <c r="J46" i="44"/>
  <c r="I46" i="44"/>
  <c r="H46" i="44"/>
  <c r="G46" i="44"/>
  <c r="F46" i="44"/>
  <c r="E46" i="44"/>
  <c r="D46" i="44"/>
  <c r="N45" i="44"/>
  <c r="O45" i="44" s="1"/>
  <c r="N44" i="44"/>
  <c r="O44" i="44" s="1"/>
  <c r="N43" i="44"/>
  <c r="O43" i="44"/>
  <c r="N42" i="44"/>
  <c r="O42" i="44" s="1"/>
  <c r="N41" i="44"/>
  <c r="O41" i="44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N37" i="44" s="1"/>
  <c r="O37" i="44" s="1"/>
  <c r="F37" i="44"/>
  <c r="E37" i="44"/>
  <c r="D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/>
  <c r="N32" i="44"/>
  <c r="O32" i="44" s="1"/>
  <c r="N31" i="44"/>
  <c r="O31" i="44"/>
  <c r="N30" i="44"/>
  <c r="O30" i="44" s="1"/>
  <c r="N29" i="44"/>
  <c r="O29" i="44" s="1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/>
  <c r="N24" i="44"/>
  <c r="O24" i="44" s="1"/>
  <c r="N23" i="44"/>
  <c r="O23" i="44"/>
  <c r="N22" i="44"/>
  <c r="O22" i="44" s="1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F49" i="44" s="1"/>
  <c r="E14" i="44"/>
  <c r="E49" i="44" s="1"/>
  <c r="D14" i="44"/>
  <c r="N13" i="44"/>
  <c r="O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49" i="44" s="1"/>
  <c r="F5" i="44"/>
  <c r="E5" i="44"/>
  <c r="D5" i="44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5" i="43" s="1"/>
  <c r="O45" i="43" s="1"/>
  <c r="N44" i="43"/>
  <c r="O44" i="43"/>
  <c r="N43" i="43"/>
  <c r="O43" i="43" s="1"/>
  <c r="N42" i="43"/>
  <c r="O42" i="43" s="1"/>
  <c r="N41" i="43"/>
  <c r="O41" i="43"/>
  <c r="N40" i="43"/>
  <c r="O40" i="43" s="1"/>
  <c r="N39" i="43"/>
  <c r="O39" i="43" s="1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/>
  <c r="N30" i="43"/>
  <c r="O30" i="43" s="1"/>
  <c r="N29" i="43"/>
  <c r="O29" i="43" s="1"/>
  <c r="N28" i="43"/>
  <c r="O28" i="43"/>
  <c r="N27" i="43"/>
  <c r="O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G49" i="43" s="1"/>
  <c r="F19" i="43"/>
  <c r="N19" i="43" s="1"/>
  <c r="O19" i="43" s="1"/>
  <c r="E19" i="43"/>
  <c r="D19" i="43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M49" i="43" s="1"/>
  <c r="L5" i="43"/>
  <c r="L49" i="43" s="1"/>
  <c r="K5" i="43"/>
  <c r="J5" i="43"/>
  <c r="I5" i="43"/>
  <c r="H5" i="43"/>
  <c r="G5" i="43"/>
  <c r="F5" i="43"/>
  <c r="E5" i="43"/>
  <c r="D5" i="43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N42" i="42"/>
  <c r="O42" i="42"/>
  <c r="N41" i="42"/>
  <c r="O41" i="42" s="1"/>
  <c r="N40" i="42"/>
  <c r="O40" i="42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 s="1"/>
  <c r="N30" i="42"/>
  <c r="O30" i="42"/>
  <c r="N29" i="42"/>
  <c r="O29" i="42" s="1"/>
  <c r="N28" i="42"/>
  <c r="O28" i="42" s="1"/>
  <c r="N27" i="42"/>
  <c r="O27" i="42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 s="1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/>
  <c r="N16" i="42"/>
  <c r="O16" i="42"/>
  <c r="N15" i="42"/>
  <c r="O15" i="42" s="1"/>
  <c r="M14" i="42"/>
  <c r="L14" i="42"/>
  <c r="K14" i="42"/>
  <c r="J14" i="42"/>
  <c r="I14" i="42"/>
  <c r="H14" i="42"/>
  <c r="G14" i="42"/>
  <c r="G48" i="42" s="1"/>
  <c r="F14" i="42"/>
  <c r="N14" i="42" s="1"/>
  <c r="O14" i="42" s="1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/>
  <c r="N8" i="42"/>
  <c r="O8" i="42"/>
  <c r="N7" i="42"/>
  <c r="O7" i="42" s="1"/>
  <c r="N6" i="42"/>
  <c r="O6" i="42"/>
  <c r="M5" i="42"/>
  <c r="L5" i="42"/>
  <c r="K5" i="42"/>
  <c r="K48" i="42" s="1"/>
  <c r="J5" i="42"/>
  <c r="J48" i="42" s="1"/>
  <c r="I5" i="42"/>
  <c r="I48" i="42" s="1"/>
  <c r="H5" i="42"/>
  <c r="H48" i="42" s="1"/>
  <c r="G5" i="42"/>
  <c r="F5" i="42"/>
  <c r="E5" i="42"/>
  <c r="D5" i="42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M37" i="41"/>
  <c r="L37" i="41"/>
  <c r="K37" i="41"/>
  <c r="J37" i="41"/>
  <c r="I37" i="41"/>
  <c r="H37" i="41"/>
  <c r="G37" i="41"/>
  <c r="F37" i="41"/>
  <c r="E37" i="41"/>
  <c r="D37" i="41"/>
  <c r="N37" i="41" s="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/>
  <c r="N32" i="41"/>
  <c r="O32" i="41"/>
  <c r="N31" i="41"/>
  <c r="O31" i="41" s="1"/>
  <c r="N30" i="41"/>
  <c r="O30" i="41"/>
  <c r="N29" i="41"/>
  <c r="O29" i="41" s="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 s="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N5" i="41" s="1"/>
  <c r="O5" i="41" s="1"/>
  <c r="H5" i="41"/>
  <c r="G5" i="41"/>
  <c r="F5" i="41"/>
  <c r="E5" i="41"/>
  <c r="D5" i="41"/>
  <c r="N50" i="40"/>
  <c r="O50" i="40" s="1"/>
  <c r="M49" i="40"/>
  <c r="L49" i="40"/>
  <c r="K49" i="40"/>
  <c r="J49" i="40"/>
  <c r="I49" i="40"/>
  <c r="I51" i="40" s="1"/>
  <c r="H49" i="40"/>
  <c r="H51" i="40" s="1"/>
  <c r="G49" i="40"/>
  <c r="F49" i="40"/>
  <c r="E49" i="40"/>
  <c r="D49" i="40"/>
  <c r="N49" i="40" s="1"/>
  <c r="O49" i="40" s="1"/>
  <c r="N48" i="40"/>
  <c r="O48" i="40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M38" i="40"/>
  <c r="L38" i="40"/>
  <c r="K38" i="40"/>
  <c r="K51" i="40" s="1"/>
  <c r="J38" i="40"/>
  <c r="I38" i="40"/>
  <c r="H38" i="40"/>
  <c r="G38" i="40"/>
  <c r="F38" i="40"/>
  <c r="E38" i="40"/>
  <c r="D38" i="40"/>
  <c r="N38" i="40" s="1"/>
  <c r="O38" i="40" s="1"/>
  <c r="N37" i="40"/>
  <c r="O37" i="40" s="1"/>
  <c r="N36" i="40"/>
  <c r="O36" i="40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/>
  <c r="N31" i="40"/>
  <c r="O31" i="40" s="1"/>
  <c r="N30" i="40"/>
  <c r="O30" i="40" s="1"/>
  <c r="N29" i="40"/>
  <c r="O29" i="40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N23" i="40"/>
  <c r="O23" i="40" s="1"/>
  <c r="N22" i="40"/>
  <c r="O22" i="40" s="1"/>
  <c r="N21" i="40"/>
  <c r="O21" i="40"/>
  <c r="N20" i="40"/>
  <c r="O20" i="40" s="1"/>
  <c r="N19" i="40"/>
  <c r="O19" i="40" s="1"/>
  <c r="M18" i="40"/>
  <c r="L18" i="40"/>
  <c r="K18" i="40"/>
  <c r="J18" i="40"/>
  <c r="I18" i="40"/>
  <c r="H18" i="40"/>
  <c r="G18" i="40"/>
  <c r="G51" i="40" s="1"/>
  <c r="F18" i="40"/>
  <c r="E18" i="40"/>
  <c r="D18" i="40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M51" i="40" s="1"/>
  <c r="L5" i="40"/>
  <c r="K5" i="40"/>
  <c r="J5" i="40"/>
  <c r="J51" i="40" s="1"/>
  <c r="I5" i="40"/>
  <c r="H5" i="40"/>
  <c r="G5" i="40"/>
  <c r="F5" i="40"/>
  <c r="E5" i="40"/>
  <c r="D5" i="40"/>
  <c r="N51" i="39"/>
  <c r="O51" i="39" s="1"/>
  <c r="N50" i="39"/>
  <c r="O50" i="39"/>
  <c r="N49" i="39"/>
  <c r="O49" i="39"/>
  <c r="N48" i="39"/>
  <c r="O48" i="39" s="1"/>
  <c r="M47" i="39"/>
  <c r="L47" i="39"/>
  <c r="K47" i="39"/>
  <c r="J47" i="39"/>
  <c r="I47" i="39"/>
  <c r="N47" i="39" s="1"/>
  <c r="O47" i="39" s="1"/>
  <c r="H47" i="39"/>
  <c r="G47" i="39"/>
  <c r="F47" i="39"/>
  <c r="E47" i="39"/>
  <c r="D47" i="39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/>
  <c r="N40" i="39"/>
  <c r="O40" i="39" s="1"/>
  <c r="N39" i="39"/>
  <c r="O39" i="39"/>
  <c r="M38" i="39"/>
  <c r="M52" i="39" s="1"/>
  <c r="L38" i="39"/>
  <c r="K38" i="39"/>
  <c r="J38" i="39"/>
  <c r="I38" i="39"/>
  <c r="H38" i="39"/>
  <c r="G38" i="39"/>
  <c r="F38" i="39"/>
  <c r="E38" i="39"/>
  <c r="D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F52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 s="1"/>
  <c r="N32" i="38"/>
  <c r="O32" i="38"/>
  <c r="N31" i="38"/>
  <c r="O31" i="38"/>
  <c r="N30" i="38"/>
  <c r="O30" i="38" s="1"/>
  <c r="N29" i="38"/>
  <c r="O29" i="38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 s="1"/>
  <c r="M26" i="38"/>
  <c r="L26" i="38"/>
  <c r="K26" i="38"/>
  <c r="J26" i="38"/>
  <c r="I26" i="38"/>
  <c r="I39" i="38" s="1"/>
  <c r="H26" i="38"/>
  <c r="G26" i="38"/>
  <c r="F26" i="38"/>
  <c r="E26" i="38"/>
  <c r="D26" i="38"/>
  <c r="N25" i="38"/>
  <c r="O25" i="38"/>
  <c r="N24" i="38"/>
  <c r="O24" i="38" s="1"/>
  <c r="N23" i="38"/>
  <c r="O23" i="38" s="1"/>
  <c r="N22" i="38"/>
  <c r="O22" i="38"/>
  <c r="N21" i="38"/>
  <c r="O21" i="38"/>
  <c r="M20" i="38"/>
  <c r="L20" i="38"/>
  <c r="K20" i="38"/>
  <c r="J20" i="38"/>
  <c r="I20" i="38"/>
  <c r="H20" i="38"/>
  <c r="G20" i="38"/>
  <c r="G39" i="38" s="1"/>
  <c r="F20" i="38"/>
  <c r="E20" i="38"/>
  <c r="D20" i="38"/>
  <c r="N19" i="38"/>
  <c r="O19" i="38" s="1"/>
  <c r="N18" i="38"/>
  <c r="O18" i="38" s="1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H39" i="38" s="1"/>
  <c r="G13" i="38"/>
  <c r="F13" i="38"/>
  <c r="E13" i="38"/>
  <c r="D13" i="38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 s="1"/>
  <c r="M5" i="38"/>
  <c r="L5" i="38"/>
  <c r="L39" i="38" s="1"/>
  <c r="K5" i="38"/>
  <c r="J5" i="38"/>
  <c r="I5" i="38"/>
  <c r="H5" i="38"/>
  <c r="G5" i="38"/>
  <c r="F5" i="38"/>
  <c r="E5" i="38"/>
  <c r="E39" i="38" s="1"/>
  <c r="D5" i="38"/>
  <c r="N47" i="37"/>
  <c r="O47" i="37" s="1"/>
  <c r="N46" i="37"/>
  <c r="O46" i="37" s="1"/>
  <c r="N45" i="37"/>
  <c r="O45" i="37"/>
  <c r="M44" i="37"/>
  <c r="L44" i="37"/>
  <c r="K44" i="37"/>
  <c r="J44" i="37"/>
  <c r="I44" i="37"/>
  <c r="H44" i="37"/>
  <c r="G44" i="37"/>
  <c r="F44" i="37"/>
  <c r="E44" i="37"/>
  <c r="D44" i="37"/>
  <c r="N43" i="37"/>
  <c r="O43" i="37"/>
  <c r="N42" i="37"/>
  <c r="O42" i="37" s="1"/>
  <c r="N41" i="37"/>
  <c r="O41" i="37" s="1"/>
  <c r="N40" i="37"/>
  <c r="O40" i="37"/>
  <c r="N39" i="37"/>
  <c r="O39" i="37" s="1"/>
  <c r="N38" i="37"/>
  <c r="O38" i="37"/>
  <c r="N37" i="37"/>
  <c r="O37" i="37"/>
  <c r="N36" i="37"/>
  <c r="O36" i="37" s="1"/>
  <c r="M35" i="37"/>
  <c r="M48" i="37" s="1"/>
  <c r="L35" i="37"/>
  <c r="K35" i="37"/>
  <c r="J35" i="37"/>
  <c r="I35" i="37"/>
  <c r="H35" i="37"/>
  <c r="G35" i="37"/>
  <c r="F35" i="37"/>
  <c r="E35" i="37"/>
  <c r="D35" i="37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 s="1"/>
  <c r="M25" i="37"/>
  <c r="L25" i="37"/>
  <c r="K25" i="37"/>
  <c r="J25" i="37"/>
  <c r="J48" i="37" s="1"/>
  <c r="I25" i="37"/>
  <c r="H25" i="37"/>
  <c r="G25" i="37"/>
  <c r="F25" i="37"/>
  <c r="E25" i="37"/>
  <c r="D25" i="37"/>
  <c r="N24" i="37"/>
  <c r="O24" i="37" s="1"/>
  <c r="N23" i="37"/>
  <c r="O23" i="37"/>
  <c r="N22" i="37"/>
  <c r="O22" i="37"/>
  <c r="N21" i="37"/>
  <c r="O21" i="37" s="1"/>
  <c r="N20" i="37"/>
  <c r="O20" i="37" s="1"/>
  <c r="M19" i="37"/>
  <c r="L19" i="37"/>
  <c r="K19" i="37"/>
  <c r="J19" i="37"/>
  <c r="I19" i="37"/>
  <c r="I48" i="37" s="1"/>
  <c r="H19" i="37"/>
  <c r="G19" i="37"/>
  <c r="F19" i="37"/>
  <c r="E19" i="37"/>
  <c r="D19" i="37"/>
  <c r="N18" i="37"/>
  <c r="O18" i="37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E48" i="37" s="1"/>
  <c r="D14" i="37"/>
  <c r="N14" i="37" s="1"/>
  <c r="O14" i="37" s="1"/>
  <c r="N13" i="37"/>
  <c r="O13" i="37" s="1"/>
  <c r="N12" i="37"/>
  <c r="O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G48" i="37" s="1"/>
  <c r="F5" i="37"/>
  <c r="E5" i="37"/>
  <c r="D5" i="37"/>
  <c r="N47" i="36"/>
  <c r="O47" i="36" s="1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/>
  <c r="N41" i="36"/>
  <c r="O41" i="36" s="1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/>
  <c r="M34" i="36"/>
  <c r="L34" i="36"/>
  <c r="K34" i="36"/>
  <c r="J34" i="36"/>
  <c r="I34" i="36"/>
  <c r="H34" i="36"/>
  <c r="G34" i="36"/>
  <c r="F34" i="36"/>
  <c r="E34" i="36"/>
  <c r="D34" i="36"/>
  <c r="N33" i="36"/>
  <c r="O33" i="36" s="1"/>
  <c r="M32" i="36"/>
  <c r="L32" i="36"/>
  <c r="K32" i="36"/>
  <c r="J32" i="36"/>
  <c r="I32" i="36"/>
  <c r="H32" i="36"/>
  <c r="G32" i="36"/>
  <c r="F32" i="36"/>
  <c r="E32" i="36"/>
  <c r="D32" i="36"/>
  <c r="N32" i="36" s="1"/>
  <c r="O32" i="36" s="1"/>
  <c r="N31" i="36"/>
  <c r="O31" i="36" s="1"/>
  <c r="N30" i="36"/>
  <c r="O30" i="36" s="1"/>
  <c r="N29" i="36"/>
  <c r="O29" i="36" s="1"/>
  <c r="N28" i="36"/>
  <c r="O28" i="36" s="1"/>
  <c r="N27" i="36"/>
  <c r="O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48" i="36" s="1"/>
  <c r="D5" i="36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M33" i="35"/>
  <c r="L33" i="35"/>
  <c r="K33" i="35"/>
  <c r="J33" i="35"/>
  <c r="J46" i="35" s="1"/>
  <c r="I33" i="35"/>
  <c r="H33" i="35"/>
  <c r="G33" i="35"/>
  <c r="F33" i="35"/>
  <c r="F46" i="35" s="1"/>
  <c r="E33" i="35"/>
  <c r="D33" i="35"/>
  <c r="N33" i="35" s="1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N22" i="35"/>
  <c r="O22" i="35" s="1"/>
  <c r="N21" i="35"/>
  <c r="O21" i="35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H46" i="35" s="1"/>
  <c r="G17" i="35"/>
  <c r="F17" i="35"/>
  <c r="E17" i="35"/>
  <c r="D17" i="35"/>
  <c r="N17" i="35" s="1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G46" i="35" s="1"/>
  <c r="F5" i="35"/>
  <c r="E5" i="35"/>
  <c r="D5" i="35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M32" i="34"/>
  <c r="L32" i="34"/>
  <c r="K32" i="34"/>
  <c r="J32" i="34"/>
  <c r="I32" i="34"/>
  <c r="H32" i="34"/>
  <c r="G32" i="34"/>
  <c r="F32" i="34"/>
  <c r="E32" i="34"/>
  <c r="D32" i="34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N17" i="34" s="1"/>
  <c r="O17" i="34" s="1"/>
  <c r="E17" i="34"/>
  <c r="D17" i="34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41" i="34" s="1"/>
  <c r="N38" i="33"/>
  <c r="O38" i="33"/>
  <c r="N21" i="33"/>
  <c r="O21" i="33" s="1"/>
  <c r="N22" i="33"/>
  <c r="O22" i="33"/>
  <c r="N23" i="33"/>
  <c r="O23" i="33" s="1"/>
  <c r="N24" i="33"/>
  <c r="O24" i="33" s="1"/>
  <c r="N25" i="33"/>
  <c r="O25" i="33" s="1"/>
  <c r="N16" i="33"/>
  <c r="O16" i="33"/>
  <c r="N17" i="33"/>
  <c r="O17" i="33" s="1"/>
  <c r="N18" i="33"/>
  <c r="O18" i="33"/>
  <c r="N19" i="33"/>
  <c r="O19" i="33" s="1"/>
  <c r="N8" i="33"/>
  <c r="O8" i="33" s="1"/>
  <c r="E20" i="33"/>
  <c r="F20" i="33"/>
  <c r="G20" i="33"/>
  <c r="H20" i="33"/>
  <c r="I20" i="33"/>
  <c r="J20" i="33"/>
  <c r="K20" i="33"/>
  <c r="L20" i="33"/>
  <c r="M20" i="33"/>
  <c r="D20" i="33"/>
  <c r="E15" i="33"/>
  <c r="F15" i="33"/>
  <c r="G15" i="33"/>
  <c r="H15" i="33"/>
  <c r="I15" i="33"/>
  <c r="J15" i="33"/>
  <c r="K15" i="33"/>
  <c r="L15" i="33"/>
  <c r="M15" i="33"/>
  <c r="D15" i="33"/>
  <c r="E13" i="33"/>
  <c r="F13" i="33"/>
  <c r="G13" i="33"/>
  <c r="H13" i="33"/>
  <c r="I13" i="33"/>
  <c r="J13" i="33"/>
  <c r="J39" i="33"/>
  <c r="K13" i="33"/>
  <c r="L13" i="33"/>
  <c r="M13" i="33"/>
  <c r="D13" i="33"/>
  <c r="E5" i="33"/>
  <c r="E39" i="33" s="1"/>
  <c r="F5" i="33"/>
  <c r="F39" i="33" s="1"/>
  <c r="G5" i="33"/>
  <c r="H5" i="33"/>
  <c r="I5" i="33"/>
  <c r="J5" i="33"/>
  <c r="K5" i="33"/>
  <c r="L5" i="33"/>
  <c r="M5" i="33"/>
  <c r="D5" i="33"/>
  <c r="N5" i="33" s="1"/>
  <c r="O5" i="33" s="1"/>
  <c r="E36" i="33"/>
  <c r="F36" i="33"/>
  <c r="G36" i="33"/>
  <c r="H36" i="33"/>
  <c r="I36" i="33"/>
  <c r="J36" i="33"/>
  <c r="K36" i="33"/>
  <c r="L36" i="33"/>
  <c r="M36" i="33"/>
  <c r="D36" i="33"/>
  <c r="N36" i="33" s="1"/>
  <c r="O36" i="33" s="1"/>
  <c r="N37" i="33"/>
  <c r="O37" i="33" s="1"/>
  <c r="N30" i="33"/>
  <c r="O30" i="33"/>
  <c r="N31" i="33"/>
  <c r="O31" i="33" s="1"/>
  <c r="N32" i="33"/>
  <c r="O32" i="33"/>
  <c r="N33" i="33"/>
  <c r="O33" i="33" s="1"/>
  <c r="N34" i="33"/>
  <c r="O34" i="33"/>
  <c r="N35" i="33"/>
  <c r="O35" i="33" s="1"/>
  <c r="N29" i="33"/>
  <c r="O29" i="33" s="1"/>
  <c r="E28" i="33"/>
  <c r="N28" i="33" s="1"/>
  <c r="O28" i="33" s="1"/>
  <c r="F28" i="33"/>
  <c r="G28" i="33"/>
  <c r="H28" i="33"/>
  <c r="I28" i="33"/>
  <c r="J28" i="33"/>
  <c r="K28" i="33"/>
  <c r="L28" i="33"/>
  <c r="M28" i="33"/>
  <c r="D28" i="33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N27" i="33"/>
  <c r="O27" i="33" s="1"/>
  <c r="N14" i="33"/>
  <c r="O14" i="33"/>
  <c r="N7" i="33"/>
  <c r="O7" i="33"/>
  <c r="N9" i="33"/>
  <c r="O9" i="33" s="1"/>
  <c r="N10" i="33"/>
  <c r="O10" i="33"/>
  <c r="N11" i="33"/>
  <c r="O11" i="33" s="1"/>
  <c r="N12" i="33"/>
  <c r="O12" i="33" s="1"/>
  <c r="N6" i="33"/>
  <c r="O6" i="33" s="1"/>
  <c r="N5" i="37"/>
  <c r="O5" i="37" s="1"/>
  <c r="N5" i="35"/>
  <c r="O5" i="35" s="1"/>
  <c r="D46" i="35"/>
  <c r="E49" i="41"/>
  <c r="N26" i="41"/>
  <c r="O26" i="41" s="1"/>
  <c r="N34" i="42"/>
  <c r="O34" i="42" s="1"/>
  <c r="N35" i="44"/>
  <c r="O35" i="44" s="1"/>
  <c r="N19" i="44"/>
  <c r="O19" i="44"/>
  <c r="I49" i="45"/>
  <c r="N19" i="45"/>
  <c r="O19" i="45" s="1"/>
  <c r="H42" i="46"/>
  <c r="D42" i="46"/>
  <c r="O46" i="48" l="1"/>
  <c r="P46" i="48" s="1"/>
  <c r="M49" i="41"/>
  <c r="D49" i="41"/>
  <c r="M48" i="42"/>
  <c r="N24" i="35"/>
  <c r="O24" i="35" s="1"/>
  <c r="O5" i="46"/>
  <c r="P5" i="46" s="1"/>
  <c r="I49" i="41"/>
  <c r="L39" i="33"/>
  <c r="H49" i="43"/>
  <c r="O12" i="46"/>
  <c r="P12" i="46" s="1"/>
  <c r="K49" i="44"/>
  <c r="I49" i="44"/>
  <c r="O32" i="46"/>
  <c r="P32" i="46" s="1"/>
  <c r="O40" i="46"/>
  <c r="P40" i="46" s="1"/>
  <c r="D48" i="37"/>
  <c r="N48" i="37" s="1"/>
  <c r="O48" i="37" s="1"/>
  <c r="K48" i="37"/>
  <c r="M39" i="33"/>
  <c r="G41" i="34"/>
  <c r="N39" i="34"/>
  <c r="O39" i="34" s="1"/>
  <c r="N44" i="36"/>
  <c r="O44" i="36" s="1"/>
  <c r="E48" i="42"/>
  <c r="I39" i="33"/>
  <c r="N15" i="38"/>
  <c r="O15" i="38" s="1"/>
  <c r="H39" i="33"/>
  <c r="N14" i="35"/>
  <c r="O14" i="35" s="1"/>
  <c r="N5" i="40"/>
  <c r="O5" i="40" s="1"/>
  <c r="N15" i="33"/>
  <c r="O15" i="33" s="1"/>
  <c r="N32" i="34"/>
  <c r="O32" i="34" s="1"/>
  <c r="E46" i="35"/>
  <c r="L48" i="36"/>
  <c r="J41" i="34"/>
  <c r="N5" i="42"/>
  <c r="O5" i="42" s="1"/>
  <c r="N5" i="34"/>
  <c r="O5" i="34" s="1"/>
  <c r="M48" i="36"/>
  <c r="F48" i="36"/>
  <c r="N24" i="36"/>
  <c r="O24" i="36" s="1"/>
  <c r="N26" i="40"/>
  <c r="O26" i="40" s="1"/>
  <c r="I46" i="35"/>
  <c r="K39" i="33"/>
  <c r="J48" i="36"/>
  <c r="N35" i="37"/>
  <c r="O35" i="37" s="1"/>
  <c r="N45" i="42"/>
  <c r="O45" i="42" s="1"/>
  <c r="M41" i="34"/>
  <c r="N25" i="37"/>
  <c r="O25" i="37" s="1"/>
  <c r="F48" i="37"/>
  <c r="K49" i="43"/>
  <c r="I49" i="43"/>
  <c r="J52" i="39"/>
  <c r="F39" i="38"/>
  <c r="F48" i="42"/>
  <c r="L41" i="34"/>
  <c r="K48" i="36"/>
  <c r="N26" i="38"/>
  <c r="O26" i="38" s="1"/>
  <c r="E49" i="43"/>
  <c r="N5" i="45"/>
  <c r="O5" i="45" s="1"/>
  <c r="H48" i="36"/>
  <c r="N33" i="37"/>
  <c r="O33" i="37" s="1"/>
  <c r="F41" i="34"/>
  <c r="L52" i="39"/>
  <c r="K49" i="41"/>
  <c r="M46" i="35"/>
  <c r="K39" i="38"/>
  <c r="N20" i="38"/>
  <c r="O20" i="38" s="1"/>
  <c r="G52" i="39"/>
  <c r="N13" i="40"/>
  <c r="O13" i="40" s="1"/>
  <c r="I48" i="36"/>
  <c r="L48" i="37"/>
  <c r="E51" i="40"/>
  <c r="E49" i="45"/>
  <c r="G48" i="36"/>
  <c r="L51" i="40"/>
  <c r="H49" i="41"/>
  <c r="G49" i="41"/>
  <c r="N35" i="41"/>
  <c r="O35" i="41" s="1"/>
  <c r="O21" i="46"/>
  <c r="P21" i="46" s="1"/>
  <c r="O30" i="46"/>
  <c r="P30" i="46" s="1"/>
  <c r="O39" i="47"/>
  <c r="P39" i="47" s="1"/>
  <c r="O42" i="46"/>
  <c r="P42" i="46" s="1"/>
  <c r="N5" i="36"/>
  <c r="O5" i="36" s="1"/>
  <c r="D48" i="36"/>
  <c r="N48" i="36" s="1"/>
  <c r="O48" i="36" s="1"/>
  <c r="H48" i="37"/>
  <c r="N19" i="37"/>
  <c r="O19" i="37" s="1"/>
  <c r="D48" i="42"/>
  <c r="N25" i="42"/>
  <c r="O25" i="42" s="1"/>
  <c r="N44" i="35"/>
  <c r="O44" i="35" s="1"/>
  <c r="F49" i="41"/>
  <c r="N14" i="41"/>
  <c r="O14" i="41" s="1"/>
  <c r="N14" i="45"/>
  <c r="O14" i="45" s="1"/>
  <c r="H49" i="45"/>
  <c r="N34" i="36"/>
  <c r="O34" i="36" s="1"/>
  <c r="N5" i="39"/>
  <c r="O5" i="39" s="1"/>
  <c r="K52" i="39"/>
  <c r="D49" i="44"/>
  <c r="N26" i="44"/>
  <c r="O26" i="44" s="1"/>
  <c r="D39" i="33"/>
  <c r="N14" i="34"/>
  <c r="O14" i="34" s="1"/>
  <c r="N35" i="35"/>
  <c r="O35" i="35" s="1"/>
  <c r="N14" i="36"/>
  <c r="O14" i="36" s="1"/>
  <c r="J39" i="38"/>
  <c r="N19" i="42"/>
  <c r="O19" i="42" s="1"/>
  <c r="L48" i="42"/>
  <c r="N5" i="43"/>
  <c r="O5" i="43" s="1"/>
  <c r="J49" i="43"/>
  <c r="D49" i="43"/>
  <c r="N34" i="43"/>
  <c r="O34" i="43" s="1"/>
  <c r="N36" i="43"/>
  <c r="O36" i="43" s="1"/>
  <c r="E52" i="39"/>
  <c r="N26" i="39"/>
  <c r="O26" i="39" s="1"/>
  <c r="N20" i="33"/>
  <c r="O20" i="33" s="1"/>
  <c r="F51" i="40"/>
  <c r="N18" i="40"/>
  <c r="O18" i="40" s="1"/>
  <c r="N14" i="44"/>
  <c r="O14" i="44" s="1"/>
  <c r="H49" i="44"/>
  <c r="I41" i="34"/>
  <c r="K46" i="35"/>
  <c r="N36" i="39"/>
  <c r="O36" i="39" s="1"/>
  <c r="N38" i="39"/>
  <c r="O38" i="39" s="1"/>
  <c r="H52" i="39"/>
  <c r="N25" i="43"/>
  <c r="O25" i="43" s="1"/>
  <c r="F49" i="43"/>
  <c r="N46" i="44"/>
  <c r="O46" i="44" s="1"/>
  <c r="N30" i="34"/>
  <c r="O30" i="34" s="1"/>
  <c r="H41" i="34"/>
  <c r="L46" i="35"/>
  <c r="D52" i="39"/>
  <c r="N19" i="39"/>
  <c r="O19" i="39" s="1"/>
  <c r="L49" i="41"/>
  <c r="N19" i="41"/>
  <c r="O19" i="41" s="1"/>
  <c r="K42" i="46"/>
  <c r="N22" i="34"/>
  <c r="O22" i="34" s="1"/>
  <c r="N13" i="38"/>
  <c r="O13" i="38" s="1"/>
  <c r="N36" i="38"/>
  <c r="O36" i="38" s="1"/>
  <c r="I52" i="39"/>
  <c r="N14" i="39"/>
  <c r="O14" i="39" s="1"/>
  <c r="D49" i="45"/>
  <c r="N26" i="45"/>
  <c r="O26" i="45" s="1"/>
  <c r="F42" i="46"/>
  <c r="O16" i="46"/>
  <c r="P16" i="46" s="1"/>
  <c r="N14" i="43"/>
  <c r="O14" i="43" s="1"/>
  <c r="G39" i="33"/>
  <c r="N13" i="33"/>
  <c r="O13" i="33" s="1"/>
  <c r="K41" i="34"/>
  <c r="N17" i="36"/>
  <c r="O17" i="36" s="1"/>
  <c r="N44" i="37"/>
  <c r="O44" i="37" s="1"/>
  <c r="N5" i="38"/>
  <c r="O5" i="38" s="1"/>
  <c r="D39" i="38"/>
  <c r="M39" i="38"/>
  <c r="N35" i="40"/>
  <c r="O35" i="40" s="1"/>
  <c r="D51" i="40"/>
  <c r="J49" i="41"/>
  <c r="N46" i="41"/>
  <c r="O46" i="41" s="1"/>
  <c r="N5" i="44"/>
  <c r="O5" i="44" s="1"/>
  <c r="J49" i="44"/>
  <c r="G42" i="46"/>
  <c r="E41" i="34"/>
  <c r="N41" i="34" s="1"/>
  <c r="O41" i="34" s="1"/>
  <c r="N46" i="35" l="1"/>
  <c r="O46" i="35" s="1"/>
  <c r="N49" i="41"/>
  <c r="O49" i="41" s="1"/>
  <c r="N39" i="38"/>
  <c r="O39" i="38" s="1"/>
  <c r="N48" i="42"/>
  <c r="O48" i="42" s="1"/>
  <c r="N39" i="33"/>
  <c r="O39" i="33" s="1"/>
  <c r="N49" i="44"/>
  <c r="O49" i="44" s="1"/>
  <c r="N49" i="43"/>
  <c r="O49" i="43" s="1"/>
  <c r="N51" i="40"/>
  <c r="O51" i="40" s="1"/>
  <c r="N52" i="39"/>
  <c r="O52" i="39" s="1"/>
  <c r="N49" i="45"/>
  <c r="O49" i="45" s="1"/>
</calcChain>
</file>

<file path=xl/sharedStrings.xml><?xml version="1.0" encoding="utf-8"?>
<sst xmlns="http://schemas.openxmlformats.org/spreadsheetml/2006/main" count="994" uniqueCount="155">
  <si>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</si>
  <si>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</si>
  <si>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</si>
  <si>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</si>
  <si>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</si>
  <si>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</si>
  <si>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</si>
  <si>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</si>
  <si>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</si>
  <si>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</si>
  <si>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</si>
  <si>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</si>
  <si>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Gas</t>
  </si>
  <si>
    <t>Communications Services Taxes</t>
  </si>
  <si>
    <t>Permits, Fees, and Special Assessments</t>
  </si>
  <si>
    <t>Other Permits, Fees, and Special Assessments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</si>
  <si>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</si>
  <si>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</si>
  <si>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</si>
  <si>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</si>
  <si>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</si>
  <si>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</si>
  <si>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</si>
  <si>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</si>
  <si>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</si>
  <si>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</si>
  <si>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</si>
  <si>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</si>
  <si>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</si>
  <si>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</si>
  <si>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</si>
  <si>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</si>
  <si>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</si>
  <si>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</si>
  <si>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</si>
  <si>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</si>
  <si>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</si>
  <si>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Dividends</t>
  </si>
  <si>
    <t>Interest and Other Earnings - Gain or Loss on Sale of Investments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</si>
  <si>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</si>
  <si>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</si>
  <si>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</si>
  <si>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</si>
  <si>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</si>
  <si>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of General Capital Asset Dispositions - Sales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</si>
  <si>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</si>
  <si>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</si>
  <si>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</si>
  <si>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</si>
  <si>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</si>
  <si>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</si>
  <si>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</si>
  <si>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</si>
  <si>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Belleair Revenues Reported by Account Code and Fund Type</t>
  </si>
  <si>
    <t>Local Fiscal Year Ended September 30, 2010</t>
  </si>
  <si>
    <t>Fire Insurance Premium Tax for Firefighters' Pension</t>
  </si>
  <si>
    <t>Local Business Tax</t>
  </si>
  <si>
    <t>Building Permits</t>
  </si>
  <si>
    <t>Culture / Recreation - Parks and Recreation</t>
  </si>
  <si>
    <t>Other Charges for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</si>
  <si>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</si>
  <si>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</si>
  <si>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</si>
  <si>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</si>
  <si>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Casualty Insurance Premium Tax for Police Officers' Retirement</t>
  </si>
  <si>
    <t>State Grant - Public Safety</t>
  </si>
  <si>
    <t>State Grant - Physical Environment - Garbage / Solid Waste</t>
  </si>
  <si>
    <t>Physical Environment - Other Physical Environment Charges</t>
  </si>
  <si>
    <t>Culture / Recreation - Special Events</t>
  </si>
  <si>
    <t>Rents and Royalties</t>
  </si>
  <si>
    <t>2011 Municipal Population:</t>
  </si>
  <si>
    <t>Local Fiscal Year Ended September 30, 2012</t>
  </si>
  <si>
    <t>Public Safety - Law Enforcement Services</t>
  </si>
  <si>
    <t>Interest and Other Earnings - Net Increase (Decrease) in Fair Value of Investments</t>
  </si>
  <si>
    <t>Sale of Surplus Materials and Scrap</t>
  </si>
  <si>
    <t>Proceeds - Debt Proceeds</t>
  </si>
  <si>
    <t>Proceeds of General Capital Asset Dispositions - Compensation for Loss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</si>
  <si>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</si>
  <si>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</si>
  <si>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</si>
  <si>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</si>
  <si>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</si>
  <si>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Other General Taxes</t>
  </si>
  <si>
    <t>Franchise Fee - Electricity</t>
  </si>
  <si>
    <t>Franchise Fee - Gas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</si>
  <si>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</si>
  <si>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</si>
  <si>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</si>
  <si>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Grants from Other Local Units - Transportation</t>
  </si>
  <si>
    <t>Grants from Other Local Units - Other</t>
  </si>
  <si>
    <t>General Government - Administrative Service Fees</t>
  </si>
  <si>
    <t>Sales - Disposition of Fixed Assets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</si>
  <si>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</si>
  <si>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</si>
  <si>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</si>
  <si>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</si>
  <si>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</si>
  <si>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</si>
  <si>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Federal Grant - General Government</t>
  </si>
  <si>
    <t>General Government - Other General Government Charges and Fees</t>
  </si>
  <si>
    <t>Proprietary Non-Operating - Capital Contributions from Other Public Source</t>
  </si>
  <si>
    <t>2014 Municipal Population:</t>
  </si>
  <si>
    <t>Local Fiscal Year Ended September 30, 2015</t>
  </si>
  <si>
    <t>Impact Fees - Residential - Public Safety</t>
  </si>
  <si>
    <t>Federal Grant - Public Safety</t>
  </si>
  <si>
    <t>State Grant - Physical Environment - Water Supply System</t>
  </si>
  <si>
    <t>Grants from Other Local Units - Physical Environment</t>
  </si>
  <si>
    <t>Fines - Local Ordinance Violations</t>
  </si>
  <si>
    <t>Sales - Sale of Surplus Materials and Scrap</t>
  </si>
  <si>
    <t>Other Miscellaneous Revenues - Settlements</t>
  </si>
  <si>
    <t>2015 Municipal Population:</t>
  </si>
  <si>
    <t>Local Fiscal Year Ended September 30, 2016</t>
  </si>
  <si>
    <t>2016 Municipal Population:</t>
  </si>
  <si>
    <t xml:space="preserve"> Belleair Revenues Reported by Account Code and Fund Type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</si>
  <si>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</si>
  <si>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</si>
  <si>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</si>
  <si>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</si>
  <si>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</si>
  <si>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Federal Grant - Human Services - Public Assistance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</si>
  <si>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</si>
  <si>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</si>
  <si>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</si>
  <si>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</si>
  <si>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</si>
  <si>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</si>
  <si>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</si>
  <si>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</si>
  <si>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</si>
  <si>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</si>
  <si>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</si>
  <si>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Impact Fees - Residential - Transportation</t>
  </si>
  <si>
    <t>Intergovernmental Revenues</t>
  </si>
  <si>
    <t>State Shared Revenues - General Government - Local Government Half-Cent Sales Tax Program</t>
  </si>
  <si>
    <t>Grants from Other Local Units - Public Safety</t>
  </si>
  <si>
    <t>General Government - County Officer Commission and Fees</t>
  </si>
  <si>
    <t>Culture / Recreation - Special Recreation Facilities</t>
  </si>
  <si>
    <t>Interest and Other Earnings - Gain (Loss) on Sale of Investments</t>
  </si>
  <si>
    <t>2021 Municipal Population:</t>
  </si>
  <si>
    <t>Local Fiscal Year Ended September 30, 2022</t>
  </si>
  <si>
    <t>Utility Service Tax - Other</t>
  </si>
  <si>
    <t>Building Permits (Buildling Permit Fees)</t>
  </si>
  <si>
    <t>Stormwater Fee</t>
  </si>
  <si>
    <t>Federal Grant - American Rescue Plan Act Funds</t>
  </si>
  <si>
    <t>State Shared Revenues - General Government - Municipal Revenue Sharing Program</t>
  </si>
  <si>
    <t>Other Charges for Services (Not Court-Related)</t>
  </si>
  <si>
    <t>2022 Municipal Population:</t>
  </si>
  <si>
    <t>Proceeds - Leases - Financial Agreements</t>
  </si>
  <si>
    <t>Local Fiscal Year Ended September 30, 2023</t>
  </si>
  <si>
    <t>Permits - Other</t>
  </si>
  <si>
    <t>Federal Grant - Transportation - Other Transportation</t>
  </si>
  <si>
    <t>Grants from Other Local Units - General Government</t>
  </si>
  <si>
    <t>General Government - Internal Service Fund Fees and Charges</t>
  </si>
  <si>
    <t>Transportation - Other Transportation Charges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</si>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</sst>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14901-8F47-4FD7-97B8-A30B4CAFB1B8}">
  <sheetPr>
    <pageSetUpPr fitToPage="1"/>
  </sheetPr>
  <dimension ref="A1:ED5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53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45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124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46</v>
      </c>
      <c r="F4" s="52" t="s">
        <v>47</v>
      </c>
      <c r="G4" s="52" t="s">
        <v>48</v>
      </c>
      <c r="H4" s="52" t="s">
        <v>4</v>
      </c>
      <c r="I4" s="52" t="s">
        <v>5</v>
      </c>
      <c r="J4" s="53" t="s">
        <v>49</v>
      </c>
      <c r="K4" s="53" t="s">
        <v>6</v>
      </c>
      <c r="L4" s="53" t="s">
        <v>7</v>
      </c>
      <c r="M4" s="53" t="s">
        <v>125</v>
      </c>
      <c r="N4" s="53" t="s">
        <v>8</v>
      </c>
      <c r="O4" s="53" t="s">
        <v>126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127</v>
      </c>
      <c r="B5" s="57"/>
      <c r="C5" s="57"/>
      <c r="D5" s="58">
        <f>SUM(D6:D10)</f>
        <v>5694334</v>
      </c>
      <c r="E5" s="58">
        <f>SUM(E6:E10)</f>
        <v>52900</v>
      </c>
      <c r="F5" s="58">
        <f>SUM(F6:F10)</f>
        <v>0</v>
      </c>
      <c r="G5" s="58">
        <f>SUM(G6:G10)</f>
        <v>2473586</v>
      </c>
      <c r="H5" s="58">
        <f>SUM(H6:H10)</f>
        <v>0</v>
      </c>
      <c r="I5" s="58">
        <f>SUM(I6:I10)</f>
        <v>0</v>
      </c>
      <c r="J5" s="58">
        <f>SUM(J6:J10)</f>
        <v>0</v>
      </c>
      <c r="K5" s="58">
        <f>SUM(K6:K10)</f>
        <v>0</v>
      </c>
      <c r="L5" s="58">
        <f>SUM(L6:L10)</f>
        <v>0</v>
      </c>
      <c r="M5" s="58">
        <f>SUM(M6:M10)</f>
        <v>0</v>
      </c>
      <c r="N5" s="58">
        <f>SUM(N6:N10)</f>
        <v>0</v>
      </c>
      <c r="O5" s="59">
        <f>SUM(D5:N5)</f>
        <v>8220820</v>
      </c>
      <c r="P5" s="60">
        <f>(O5/P$48)</f>
        <v>1882.4868330661782</v>
      </c>
      <c r="Q5" s="61"/>
    </row>
    <row r="6" spans="1:134">
      <c r="A6" s="63"/>
      <c r="B6" s="64">
        <v>311</v>
      </c>
      <c r="C6" s="65" t="s">
        <v>1</v>
      </c>
      <c r="D6" s="66">
        <v>5494616</v>
      </c>
      <c r="E6" s="66">
        <v>0</v>
      </c>
      <c r="F6" s="66">
        <v>0</v>
      </c>
      <c r="G6" s="66">
        <v>1288860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6783476</v>
      </c>
      <c r="P6" s="67">
        <f>(O6/P$48)</f>
        <v>1553.3492099839707</v>
      </c>
      <c r="Q6" s="68"/>
    </row>
    <row r="7" spans="1:134">
      <c r="A7" s="63"/>
      <c r="B7" s="64">
        <v>312.41000000000003</v>
      </c>
      <c r="C7" s="65" t="s">
        <v>128</v>
      </c>
      <c r="D7" s="66">
        <v>0</v>
      </c>
      <c r="E7" s="66">
        <v>52900</v>
      </c>
      <c r="F7" s="66">
        <v>0</v>
      </c>
      <c r="G7" s="66">
        <v>587385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0">SUM(D7:N7)</f>
        <v>640285</v>
      </c>
      <c r="P7" s="67">
        <f>(O7/P$48)</f>
        <v>146.61896038470346</v>
      </c>
      <c r="Q7" s="68"/>
    </row>
    <row r="8" spans="1:134">
      <c r="A8" s="63"/>
      <c r="B8" s="64">
        <v>314.10000000000002</v>
      </c>
      <c r="C8" s="65" t="s">
        <v>11</v>
      </c>
      <c r="D8" s="66">
        <v>0</v>
      </c>
      <c r="E8" s="66">
        <v>0</v>
      </c>
      <c r="F8" s="66">
        <v>0</v>
      </c>
      <c r="G8" s="66">
        <v>597341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597341</v>
      </c>
      <c r="P8" s="67">
        <f>(O8/P$48)</f>
        <v>136.78520723608884</v>
      </c>
      <c r="Q8" s="68"/>
    </row>
    <row r="9" spans="1:134">
      <c r="A9" s="63"/>
      <c r="B9" s="64">
        <v>315.10000000000002</v>
      </c>
      <c r="C9" s="65" t="s">
        <v>130</v>
      </c>
      <c r="D9" s="66">
        <v>172048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172048</v>
      </c>
      <c r="P9" s="67">
        <f>(O9/P$48)</f>
        <v>39.397297916189601</v>
      </c>
      <c r="Q9" s="68"/>
    </row>
    <row r="10" spans="1:134">
      <c r="A10" s="63"/>
      <c r="B10" s="64">
        <v>316</v>
      </c>
      <c r="C10" s="65" t="s">
        <v>81</v>
      </c>
      <c r="D10" s="66">
        <v>27670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27670</v>
      </c>
      <c r="P10" s="67">
        <f>(O10/P$48)</f>
        <v>6.3361575452255554</v>
      </c>
      <c r="Q10" s="68"/>
    </row>
    <row r="11" spans="1:134" ht="15.75">
      <c r="A11" s="69" t="s">
        <v>14</v>
      </c>
      <c r="B11" s="70"/>
      <c r="C11" s="71"/>
      <c r="D11" s="72">
        <f>SUM(D12:D15)</f>
        <v>1117010</v>
      </c>
      <c r="E11" s="72">
        <f>SUM(E12:E15)</f>
        <v>125951</v>
      </c>
      <c r="F11" s="72">
        <f>SUM(F12:F15)</f>
        <v>0</v>
      </c>
      <c r="G11" s="72">
        <f>SUM(G12:G15)</f>
        <v>0</v>
      </c>
      <c r="H11" s="72">
        <f>SUM(H12:H15)</f>
        <v>0</v>
      </c>
      <c r="I11" s="72">
        <f>SUM(I12:I15)</f>
        <v>0</v>
      </c>
      <c r="J11" s="72">
        <f>SUM(J12:J15)</f>
        <v>0</v>
      </c>
      <c r="K11" s="72">
        <f>SUM(K12:K15)</f>
        <v>0</v>
      </c>
      <c r="L11" s="72">
        <f>SUM(L12:L15)</f>
        <v>0</v>
      </c>
      <c r="M11" s="72">
        <f>SUM(M12:M15)</f>
        <v>0</v>
      </c>
      <c r="N11" s="72">
        <f>SUM(N12:N15)</f>
        <v>0</v>
      </c>
      <c r="O11" s="73">
        <f>SUM(D11:N11)</f>
        <v>1242961</v>
      </c>
      <c r="P11" s="74">
        <f>(O11/P$48)</f>
        <v>284.62583008930613</v>
      </c>
      <c r="Q11" s="75"/>
    </row>
    <row r="12" spans="1:134">
      <c r="A12" s="63"/>
      <c r="B12" s="64">
        <v>322</v>
      </c>
      <c r="C12" s="65" t="s">
        <v>141</v>
      </c>
      <c r="D12" s="66">
        <v>638494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638494</v>
      </c>
      <c r="P12" s="67">
        <f>(O12/P$48)</f>
        <v>146.20883901992215</v>
      </c>
      <c r="Q12" s="68"/>
    </row>
    <row r="13" spans="1:134">
      <c r="A13" s="63"/>
      <c r="B13" s="64">
        <v>322.89999999999998</v>
      </c>
      <c r="C13" s="65" t="s">
        <v>149</v>
      </c>
      <c r="D13" s="66">
        <v>0</v>
      </c>
      <c r="E13" s="66">
        <v>125951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:O15" si="1">SUM(D13:N13)</f>
        <v>125951</v>
      </c>
      <c r="P13" s="67">
        <f>(O13/P$48)</f>
        <v>28.841538813831004</v>
      </c>
      <c r="Q13" s="68"/>
    </row>
    <row r="14" spans="1:134">
      <c r="A14" s="63"/>
      <c r="B14" s="64">
        <v>323.10000000000002</v>
      </c>
      <c r="C14" s="65" t="s">
        <v>83</v>
      </c>
      <c r="D14" s="66">
        <v>442243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1"/>
        <v>442243</v>
      </c>
      <c r="P14" s="67">
        <f>(O14/P$48)</f>
        <v>101.26929242042593</v>
      </c>
      <c r="Q14" s="68"/>
    </row>
    <row r="15" spans="1:134">
      <c r="A15" s="63"/>
      <c r="B15" s="64">
        <v>323.39999999999998</v>
      </c>
      <c r="C15" s="65" t="s">
        <v>84</v>
      </c>
      <c r="D15" s="66">
        <v>36273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36273</v>
      </c>
      <c r="P15" s="67">
        <f>(O15/P$48)</f>
        <v>8.3061598351270902</v>
      </c>
      <c r="Q15" s="68"/>
    </row>
    <row r="16" spans="1:134" ht="15.75">
      <c r="A16" s="69" t="s">
        <v>132</v>
      </c>
      <c r="B16" s="70"/>
      <c r="C16" s="71"/>
      <c r="D16" s="72">
        <f>SUM(D17:D22)</f>
        <v>564432</v>
      </c>
      <c r="E16" s="72">
        <f>SUM(E17:E22)</f>
        <v>224</v>
      </c>
      <c r="F16" s="72">
        <f>SUM(F17:F22)</f>
        <v>0</v>
      </c>
      <c r="G16" s="72">
        <f>SUM(G17:G22)</f>
        <v>1147000</v>
      </c>
      <c r="H16" s="72">
        <f>SUM(H17:H22)</f>
        <v>0</v>
      </c>
      <c r="I16" s="72">
        <f>SUM(I17:I22)</f>
        <v>3140</v>
      </c>
      <c r="J16" s="72">
        <f>SUM(J17:J22)</f>
        <v>0</v>
      </c>
      <c r="K16" s="72">
        <f>SUM(K17:K22)</f>
        <v>0</v>
      </c>
      <c r="L16" s="72">
        <f>SUM(L17:L22)</f>
        <v>0</v>
      </c>
      <c r="M16" s="72">
        <f>SUM(M17:M22)</f>
        <v>0</v>
      </c>
      <c r="N16" s="72">
        <f>SUM(N17:N22)</f>
        <v>0</v>
      </c>
      <c r="O16" s="73">
        <f>SUM(D16:N16)</f>
        <v>1714796</v>
      </c>
      <c r="P16" s="74">
        <f>(O16/P$48)</f>
        <v>392.67139912983743</v>
      </c>
      <c r="Q16" s="75"/>
    </row>
    <row r="17" spans="1:17">
      <c r="A17" s="63"/>
      <c r="B17" s="64">
        <v>331.49</v>
      </c>
      <c r="C17" s="65" t="s">
        <v>150</v>
      </c>
      <c r="D17" s="66">
        <v>0</v>
      </c>
      <c r="E17" s="66">
        <v>0</v>
      </c>
      <c r="F17" s="66">
        <v>0</v>
      </c>
      <c r="G17" s="66">
        <v>1147000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0" si="2">SUM(D17:N17)</f>
        <v>1147000</v>
      </c>
      <c r="P17" s="67">
        <f>(O17/P$48)</f>
        <v>262.65170597664303</v>
      </c>
      <c r="Q17" s="68"/>
    </row>
    <row r="18" spans="1:17">
      <c r="A18" s="63"/>
      <c r="B18" s="64">
        <v>335.125</v>
      </c>
      <c r="C18" s="65" t="s">
        <v>144</v>
      </c>
      <c r="D18" s="66">
        <v>170052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170052</v>
      </c>
      <c r="P18" s="67">
        <f>(O18/P$48)</f>
        <v>38.94023356995649</v>
      </c>
      <c r="Q18" s="68"/>
    </row>
    <row r="19" spans="1:17">
      <c r="A19" s="63"/>
      <c r="B19" s="64">
        <v>335.15</v>
      </c>
      <c r="C19" s="65" t="s">
        <v>86</v>
      </c>
      <c r="D19" s="66">
        <v>755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2"/>
        <v>755</v>
      </c>
      <c r="P19" s="67">
        <f>(O19/P$48)</f>
        <v>0.1728875658346691</v>
      </c>
      <c r="Q19" s="68"/>
    </row>
    <row r="20" spans="1:17">
      <c r="A20" s="63"/>
      <c r="B20" s="64">
        <v>335.18</v>
      </c>
      <c r="C20" s="65" t="s">
        <v>133</v>
      </c>
      <c r="D20" s="66">
        <v>393625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2"/>
        <v>393625</v>
      </c>
      <c r="P20" s="67">
        <f>(O20/P$48)</f>
        <v>90.136249141286925</v>
      </c>
      <c r="Q20" s="68"/>
    </row>
    <row r="21" spans="1:17">
      <c r="A21" s="63"/>
      <c r="B21" s="64">
        <v>337.1</v>
      </c>
      <c r="C21" s="65" t="s">
        <v>151</v>
      </c>
      <c r="D21" s="66">
        <v>0</v>
      </c>
      <c r="E21" s="66">
        <v>224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2" si="3">SUM(D21:N21)</f>
        <v>224</v>
      </c>
      <c r="P21" s="67">
        <f>(O21/P$48)</f>
        <v>5.1293794366842227E-2</v>
      </c>
      <c r="Q21" s="68"/>
    </row>
    <row r="22" spans="1:17">
      <c r="A22" s="63"/>
      <c r="B22" s="64">
        <v>337.9</v>
      </c>
      <c r="C22" s="65" t="s">
        <v>89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3140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3"/>
        <v>3140</v>
      </c>
      <c r="P22" s="67">
        <f>(O22/P$48)</f>
        <v>0.71902908174948477</v>
      </c>
      <c r="Q22" s="68"/>
    </row>
    <row r="23" spans="1:17" ht="15.75">
      <c r="A23" s="69" t="s">
        <v>25</v>
      </c>
      <c r="B23" s="70"/>
      <c r="C23" s="71"/>
      <c r="D23" s="72">
        <f>SUM(D24:D32)</f>
        <v>1295986</v>
      </c>
      <c r="E23" s="72">
        <f>SUM(E24:E32)</f>
        <v>2066</v>
      </c>
      <c r="F23" s="72">
        <f>SUM(F24:F32)</f>
        <v>0</v>
      </c>
      <c r="G23" s="72">
        <f>SUM(G24:G32)</f>
        <v>327878</v>
      </c>
      <c r="H23" s="72">
        <f>SUM(H24:H32)</f>
        <v>0</v>
      </c>
      <c r="I23" s="72">
        <f>SUM(I24:I32)</f>
        <v>4529618</v>
      </c>
      <c r="J23" s="72">
        <f>SUM(J24:J32)</f>
        <v>0</v>
      </c>
      <c r="K23" s="72">
        <f>SUM(K24:K32)</f>
        <v>0</v>
      </c>
      <c r="L23" s="72">
        <f>SUM(L24:L32)</f>
        <v>0</v>
      </c>
      <c r="M23" s="72">
        <f>SUM(M24:M32)</f>
        <v>0</v>
      </c>
      <c r="N23" s="72">
        <f>SUM(N24:N32)</f>
        <v>0</v>
      </c>
      <c r="O23" s="72">
        <f>SUM(D23:N23)</f>
        <v>6155548</v>
      </c>
      <c r="P23" s="74">
        <f>(O23/P$48)</f>
        <v>1409.5598809251203</v>
      </c>
      <c r="Q23" s="75"/>
    </row>
    <row r="24" spans="1:17">
      <c r="A24" s="63"/>
      <c r="B24" s="64">
        <v>341.2</v>
      </c>
      <c r="C24" s="65" t="s">
        <v>152</v>
      </c>
      <c r="D24" s="66">
        <v>665501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2" si="4">SUM(D24:N24)</f>
        <v>665501</v>
      </c>
      <c r="P24" s="67">
        <f>(O24/P$48)</f>
        <v>152.393176093428</v>
      </c>
      <c r="Q24" s="68"/>
    </row>
    <row r="25" spans="1:17">
      <c r="A25" s="63"/>
      <c r="B25" s="64">
        <v>342.1</v>
      </c>
      <c r="C25" s="65" t="s">
        <v>72</v>
      </c>
      <c r="D25" s="66">
        <v>255289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255289</v>
      </c>
      <c r="P25" s="67">
        <f>(O25/P$48)</f>
        <v>58.458667277307079</v>
      </c>
      <c r="Q25" s="68"/>
    </row>
    <row r="26" spans="1:17">
      <c r="A26" s="63"/>
      <c r="B26" s="64">
        <v>343.3</v>
      </c>
      <c r="C26" s="65" t="s">
        <v>29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1813144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1813144</v>
      </c>
      <c r="P26" s="67">
        <f>(O26/P$48)</f>
        <v>415.19212273872222</v>
      </c>
      <c r="Q26" s="68"/>
    </row>
    <row r="27" spans="1:17">
      <c r="A27" s="63"/>
      <c r="B27" s="64">
        <v>343.4</v>
      </c>
      <c r="C27" s="65" t="s">
        <v>30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1110414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1110414</v>
      </c>
      <c r="P27" s="67">
        <f>(O27/P$48)</f>
        <v>254.27387222349438</v>
      </c>
      <c r="Q27" s="68"/>
    </row>
    <row r="28" spans="1:17">
      <c r="A28" s="63"/>
      <c r="B28" s="64">
        <v>343.5</v>
      </c>
      <c r="C28" s="65" t="s">
        <v>31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1606060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1606060</v>
      </c>
      <c r="P28" s="67">
        <f>(O28/P$48)</f>
        <v>367.77192580719031</v>
      </c>
      <c r="Q28" s="68"/>
    </row>
    <row r="29" spans="1:17">
      <c r="A29" s="63"/>
      <c r="B29" s="64">
        <v>343.6</v>
      </c>
      <c r="C29" s="65" t="s">
        <v>32</v>
      </c>
      <c r="D29" s="66">
        <v>0</v>
      </c>
      <c r="E29" s="66">
        <v>0</v>
      </c>
      <c r="F29" s="66">
        <v>0</v>
      </c>
      <c r="G29" s="66">
        <v>327878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327878</v>
      </c>
      <c r="P29" s="67">
        <f>(O29/P$48)</f>
        <v>75.080833524158464</v>
      </c>
      <c r="Q29" s="68"/>
    </row>
    <row r="30" spans="1:17">
      <c r="A30" s="63"/>
      <c r="B30" s="64">
        <v>344.9</v>
      </c>
      <c r="C30" s="65" t="s">
        <v>153</v>
      </c>
      <c r="D30" s="66">
        <v>0</v>
      </c>
      <c r="E30" s="66">
        <v>2066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2066</v>
      </c>
      <c r="P30" s="67">
        <f>(O30/P$48)</f>
        <v>0.47309365697275019</v>
      </c>
      <c r="Q30" s="68"/>
    </row>
    <row r="31" spans="1:17">
      <c r="A31" s="63"/>
      <c r="B31" s="64">
        <v>347.2</v>
      </c>
      <c r="C31" s="65" t="s">
        <v>58</v>
      </c>
      <c r="D31" s="66">
        <v>299805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299805</v>
      </c>
      <c r="P31" s="67">
        <f>(O31/P$48)</f>
        <v>68.65239294710328</v>
      </c>
      <c r="Q31" s="68"/>
    </row>
    <row r="32" spans="1:17">
      <c r="A32" s="63"/>
      <c r="B32" s="64">
        <v>347.4</v>
      </c>
      <c r="C32" s="65" t="s">
        <v>68</v>
      </c>
      <c r="D32" s="66">
        <v>75391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75391</v>
      </c>
      <c r="P32" s="67">
        <f>(O32/P$48)</f>
        <v>17.263796656743761</v>
      </c>
      <c r="Q32" s="68"/>
    </row>
    <row r="33" spans="1:120" ht="15.75">
      <c r="A33" s="69" t="s">
        <v>26</v>
      </c>
      <c r="B33" s="70"/>
      <c r="C33" s="71"/>
      <c r="D33" s="72">
        <f>SUM(D34:D34)</f>
        <v>2975</v>
      </c>
      <c r="E33" s="72">
        <f>SUM(E34:E34)</f>
        <v>0</v>
      </c>
      <c r="F33" s="72">
        <f>SUM(F34:F34)</f>
        <v>0</v>
      </c>
      <c r="G33" s="72">
        <f>SUM(G34:G34)</f>
        <v>0</v>
      </c>
      <c r="H33" s="72">
        <f>SUM(H34:H34)</f>
        <v>0</v>
      </c>
      <c r="I33" s="72">
        <f>SUM(I34:I34)</f>
        <v>0</v>
      </c>
      <c r="J33" s="72">
        <f>SUM(J34:J34)</f>
        <v>0</v>
      </c>
      <c r="K33" s="72">
        <f>SUM(K34:K34)</f>
        <v>0</v>
      </c>
      <c r="L33" s="72">
        <f>SUM(L34:L34)</f>
        <v>0</v>
      </c>
      <c r="M33" s="72">
        <f>SUM(M34:M34)</f>
        <v>0</v>
      </c>
      <c r="N33" s="72">
        <f>SUM(N34:N34)</f>
        <v>0</v>
      </c>
      <c r="O33" s="72">
        <f>SUM(D33:N33)</f>
        <v>2975</v>
      </c>
      <c r="P33" s="74">
        <f>(O33/P$48)</f>
        <v>0.68124570643462334</v>
      </c>
      <c r="Q33" s="75"/>
    </row>
    <row r="34" spans="1:120">
      <c r="A34" s="76"/>
      <c r="B34" s="77">
        <v>351.1</v>
      </c>
      <c r="C34" s="78" t="s">
        <v>35</v>
      </c>
      <c r="D34" s="66">
        <v>2975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>SUM(D34:N34)</f>
        <v>2975</v>
      </c>
      <c r="P34" s="67">
        <f>(O34/P$48)</f>
        <v>0.68124570643462334</v>
      </c>
      <c r="Q34" s="68"/>
    </row>
    <row r="35" spans="1:120" ht="15.75">
      <c r="A35" s="69" t="s">
        <v>2</v>
      </c>
      <c r="B35" s="70"/>
      <c r="C35" s="71"/>
      <c r="D35" s="72">
        <f>SUM(D36:D42)</f>
        <v>499199</v>
      </c>
      <c r="E35" s="72">
        <f>SUM(E36:E42)</f>
        <v>5470</v>
      </c>
      <c r="F35" s="72">
        <f>SUM(F36:F42)</f>
        <v>0</v>
      </c>
      <c r="G35" s="72">
        <f>SUM(G36:G42)</f>
        <v>417154</v>
      </c>
      <c r="H35" s="72">
        <f>SUM(H36:H42)</f>
        <v>0</v>
      </c>
      <c r="I35" s="72">
        <f>SUM(I36:I42)</f>
        <v>249826</v>
      </c>
      <c r="J35" s="72">
        <f>SUM(J36:J42)</f>
        <v>0</v>
      </c>
      <c r="K35" s="72">
        <f>SUM(K36:K42)</f>
        <v>915619</v>
      </c>
      <c r="L35" s="72">
        <f>SUM(L36:L42)</f>
        <v>0</v>
      </c>
      <c r="M35" s="72">
        <f>SUM(M36:M42)</f>
        <v>0</v>
      </c>
      <c r="N35" s="72">
        <f>SUM(N36:N42)</f>
        <v>0</v>
      </c>
      <c r="O35" s="72">
        <f>SUM(D35:N35)</f>
        <v>2087268</v>
      </c>
      <c r="P35" s="74">
        <f>(O35/P$48)</f>
        <v>477.96381955575913</v>
      </c>
      <c r="Q35" s="75"/>
    </row>
    <row r="36" spans="1:120">
      <c r="A36" s="63"/>
      <c r="B36" s="64">
        <v>361.1</v>
      </c>
      <c r="C36" s="65" t="s">
        <v>36</v>
      </c>
      <c r="D36" s="66">
        <v>141287</v>
      </c>
      <c r="E36" s="66">
        <v>5467</v>
      </c>
      <c r="F36" s="66">
        <v>0</v>
      </c>
      <c r="G36" s="66">
        <v>392948</v>
      </c>
      <c r="H36" s="66">
        <v>0</v>
      </c>
      <c r="I36" s="66">
        <v>89156</v>
      </c>
      <c r="J36" s="66">
        <v>0</v>
      </c>
      <c r="K36" s="66">
        <v>2782</v>
      </c>
      <c r="L36" s="66">
        <v>0</v>
      </c>
      <c r="M36" s="66">
        <v>0</v>
      </c>
      <c r="N36" s="66">
        <v>0</v>
      </c>
      <c r="O36" s="66">
        <f>SUM(D36:N36)</f>
        <v>631640</v>
      </c>
      <c r="P36" s="67">
        <f>(O36/P$48)</f>
        <v>144.63934050835815</v>
      </c>
      <c r="Q36" s="68"/>
    </row>
    <row r="37" spans="1:120">
      <c r="A37" s="63"/>
      <c r="B37" s="64">
        <v>361.2</v>
      </c>
      <c r="C37" s="65" t="s">
        <v>37</v>
      </c>
      <c r="D37" s="66">
        <v>31499</v>
      </c>
      <c r="E37" s="66">
        <v>3</v>
      </c>
      <c r="F37" s="66">
        <v>0</v>
      </c>
      <c r="G37" s="66">
        <v>24206</v>
      </c>
      <c r="H37" s="66">
        <v>0</v>
      </c>
      <c r="I37" s="66">
        <v>103448</v>
      </c>
      <c r="J37" s="66">
        <v>0</v>
      </c>
      <c r="K37" s="66">
        <v>164970</v>
      </c>
      <c r="L37" s="66">
        <v>0</v>
      </c>
      <c r="M37" s="66">
        <v>0</v>
      </c>
      <c r="N37" s="66">
        <v>0</v>
      </c>
      <c r="O37" s="66">
        <f t="shared" ref="O37:O45" si="5">SUM(D37:N37)</f>
        <v>324126</v>
      </c>
      <c r="P37" s="67">
        <f>(O37/P$48)</f>
        <v>74.221662468513856</v>
      </c>
      <c r="Q37" s="68"/>
    </row>
    <row r="38" spans="1:120">
      <c r="A38" s="63"/>
      <c r="B38" s="64">
        <v>361.3</v>
      </c>
      <c r="C38" s="65" t="s">
        <v>73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349262</v>
      </c>
      <c r="L38" s="66">
        <v>0</v>
      </c>
      <c r="M38" s="66">
        <v>0</v>
      </c>
      <c r="N38" s="66">
        <v>0</v>
      </c>
      <c r="O38" s="66">
        <f t="shared" si="5"/>
        <v>349262</v>
      </c>
      <c r="P38" s="67">
        <f>(O38/P$48)</f>
        <v>79.977558964964501</v>
      </c>
      <c r="Q38" s="68"/>
    </row>
    <row r="39" spans="1:120">
      <c r="A39" s="63"/>
      <c r="B39" s="64">
        <v>362</v>
      </c>
      <c r="C39" s="65" t="s">
        <v>69</v>
      </c>
      <c r="D39" s="66">
        <v>7632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5"/>
        <v>7632</v>
      </c>
      <c r="P39" s="67">
        <f>(O39/P$48)</f>
        <v>1.7476528509274101</v>
      </c>
      <c r="Q39" s="68"/>
    </row>
    <row r="40" spans="1:120">
      <c r="A40" s="63"/>
      <c r="B40" s="64">
        <v>364</v>
      </c>
      <c r="C40" s="65" t="s">
        <v>91</v>
      </c>
      <c r="D40" s="66">
        <v>117688</v>
      </c>
      <c r="E40" s="66">
        <v>0</v>
      </c>
      <c r="F40" s="66">
        <v>0</v>
      </c>
      <c r="G40" s="66">
        <v>0</v>
      </c>
      <c r="H40" s="66">
        <v>0</v>
      </c>
      <c r="I40" s="66">
        <v>25497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5"/>
        <v>143185</v>
      </c>
      <c r="P40" s="67">
        <f>(O40/P$48)</f>
        <v>32.787955117929926</v>
      </c>
      <c r="Q40" s="68"/>
    </row>
    <row r="41" spans="1:120">
      <c r="A41" s="63"/>
      <c r="B41" s="64">
        <v>368</v>
      </c>
      <c r="C41" s="65" t="s">
        <v>41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398605</v>
      </c>
      <c r="L41" s="66">
        <v>0</v>
      </c>
      <c r="M41" s="66">
        <v>0</v>
      </c>
      <c r="N41" s="66">
        <v>0</v>
      </c>
      <c r="O41" s="66">
        <f t="shared" si="5"/>
        <v>398605</v>
      </c>
      <c r="P41" s="67">
        <f>(O41/P$48)</f>
        <v>91.276620105335468</v>
      </c>
      <c r="Q41" s="68"/>
    </row>
    <row r="42" spans="1:120">
      <c r="A42" s="63"/>
      <c r="B42" s="64">
        <v>369.9</v>
      </c>
      <c r="C42" s="65" t="s">
        <v>42</v>
      </c>
      <c r="D42" s="66">
        <v>201093</v>
      </c>
      <c r="E42" s="66">
        <v>0</v>
      </c>
      <c r="F42" s="66">
        <v>0</v>
      </c>
      <c r="G42" s="66">
        <v>0</v>
      </c>
      <c r="H42" s="66">
        <v>0</v>
      </c>
      <c r="I42" s="66">
        <v>31725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5"/>
        <v>232818</v>
      </c>
      <c r="P42" s="67">
        <f>(O42/P$48)</f>
        <v>53.31302953972979</v>
      </c>
      <c r="Q42" s="68"/>
    </row>
    <row r="43" spans="1:120" ht="15.75">
      <c r="A43" s="69" t="s">
        <v>27</v>
      </c>
      <c r="B43" s="70"/>
      <c r="C43" s="71"/>
      <c r="D43" s="72">
        <f>SUM(D44:D45)</f>
        <v>35472</v>
      </c>
      <c r="E43" s="72">
        <f>SUM(E44:E45)</f>
        <v>0</v>
      </c>
      <c r="F43" s="72">
        <f>SUM(F44:F45)</f>
        <v>201704</v>
      </c>
      <c r="G43" s="72">
        <f>SUM(G44:G45)</f>
        <v>184643</v>
      </c>
      <c r="H43" s="72">
        <f>SUM(H44:H45)</f>
        <v>0</v>
      </c>
      <c r="I43" s="72">
        <f>SUM(I44:I45)</f>
        <v>0</v>
      </c>
      <c r="J43" s="72">
        <f>SUM(J44:J45)</f>
        <v>0</v>
      </c>
      <c r="K43" s="72">
        <f>SUM(K44:K45)</f>
        <v>0</v>
      </c>
      <c r="L43" s="72">
        <f>SUM(L44:L45)</f>
        <v>0</v>
      </c>
      <c r="M43" s="72">
        <f>SUM(M44:M45)</f>
        <v>0</v>
      </c>
      <c r="N43" s="72">
        <f>SUM(N44:N45)</f>
        <v>0</v>
      </c>
      <c r="O43" s="72">
        <f t="shared" si="5"/>
        <v>421819</v>
      </c>
      <c r="P43" s="74">
        <f>(O43/P$48)</f>
        <v>96.592397526906339</v>
      </c>
      <c r="Q43" s="68"/>
    </row>
    <row r="44" spans="1:120">
      <c r="A44" s="63"/>
      <c r="B44" s="64">
        <v>381</v>
      </c>
      <c r="C44" s="65" t="s">
        <v>43</v>
      </c>
      <c r="D44" s="66">
        <v>28726</v>
      </c>
      <c r="E44" s="66">
        <v>0</v>
      </c>
      <c r="F44" s="66">
        <v>201704</v>
      </c>
      <c r="G44" s="66">
        <v>59450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5"/>
        <v>289880</v>
      </c>
      <c r="P44" s="67">
        <f>(O44/P$48)</f>
        <v>66.379665674376</v>
      </c>
      <c r="Q44" s="68"/>
    </row>
    <row r="45" spans="1:120" ht="15.75" thickBot="1">
      <c r="A45" s="63"/>
      <c r="B45" s="64">
        <v>383.1</v>
      </c>
      <c r="C45" s="65" t="s">
        <v>147</v>
      </c>
      <c r="D45" s="66">
        <v>6746</v>
      </c>
      <c r="E45" s="66">
        <v>0</v>
      </c>
      <c r="F45" s="66">
        <v>0</v>
      </c>
      <c r="G45" s="66">
        <v>125193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5"/>
        <v>131939</v>
      </c>
      <c r="P45" s="67">
        <f>(O45/P$48)</f>
        <v>30.212731852530339</v>
      </c>
      <c r="Q45" s="68"/>
    </row>
    <row r="46" spans="1:120" ht="16.5" thickBot="1">
      <c r="A46" s="79" t="s">
        <v>33</v>
      </c>
      <c r="B46" s="80"/>
      <c r="C46" s="81"/>
      <c r="D46" s="82">
        <f>SUM(D5,D11,D16,D23,D33,D35,D43)</f>
        <v>9209408</v>
      </c>
      <c r="E46" s="82">
        <f>SUM(E5,E11,E16,E23,E33,E35,E43)</f>
        <v>186611</v>
      </c>
      <c r="F46" s="82">
        <f>SUM(F5,F11,F16,F23,F33,F35,F43)</f>
        <v>201704</v>
      </c>
      <c r="G46" s="82">
        <f>SUM(G5,G11,G16,G23,G33,G35,G43)</f>
        <v>4550261</v>
      </c>
      <c r="H46" s="82">
        <f>SUM(H5,H11,H16,H23,H33,H35,H43)</f>
        <v>0</v>
      </c>
      <c r="I46" s="82">
        <f>SUM(I5,I11,I16,I23,I33,I35,I43)</f>
        <v>4782584</v>
      </c>
      <c r="J46" s="82">
        <f>SUM(J5,J11,J16,J23,J33,J35,J43)</f>
        <v>0</v>
      </c>
      <c r="K46" s="82">
        <f>SUM(K5,K11,K16,K23,K33,K35,K43)</f>
        <v>915619</v>
      </c>
      <c r="L46" s="82">
        <f>SUM(L5,L11,L16,L23,L33,L35,L43)</f>
        <v>0</v>
      </c>
      <c r="M46" s="82">
        <f>SUM(M5,M11,M16,M23,M33,M35,M43)</f>
        <v>0</v>
      </c>
      <c r="N46" s="82">
        <f>SUM(N5,N11,N16,N23,N33,N35,N43)</f>
        <v>0</v>
      </c>
      <c r="O46" s="82">
        <f>SUM(D46:N46)</f>
        <v>19846187</v>
      </c>
      <c r="P46" s="83">
        <f>(O46/P$48)</f>
        <v>4544.5814059995419</v>
      </c>
      <c r="Q46" s="61"/>
      <c r="R46" s="84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</row>
    <row r="47" spans="1:120">
      <c r="A47" s="85"/>
      <c r="B47" s="86"/>
      <c r="C47" s="86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8"/>
    </row>
    <row r="48" spans="1:120">
      <c r="A48" s="89"/>
      <c r="B48" s="90"/>
      <c r="C48" s="90"/>
      <c r="D48" s="91"/>
      <c r="E48" s="91"/>
      <c r="F48" s="91"/>
      <c r="G48" s="91"/>
      <c r="H48" s="91"/>
      <c r="I48" s="91"/>
      <c r="J48" s="91"/>
      <c r="K48" s="91"/>
      <c r="L48" s="91"/>
      <c r="M48" s="94" t="s">
        <v>154</v>
      </c>
      <c r="N48" s="94"/>
      <c r="O48" s="94"/>
      <c r="P48" s="92">
        <v>4367</v>
      </c>
    </row>
    <row r="49" spans="1:16">
      <c r="A49" s="95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98" t="s">
        <v>61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3052079</v>
      </c>
      <c r="E5" s="27">
        <f t="shared" si="0"/>
        <v>53479</v>
      </c>
      <c r="F5" s="27">
        <f t="shared" si="0"/>
        <v>0</v>
      </c>
      <c r="G5" s="27">
        <f t="shared" si="0"/>
        <v>1699082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46612</v>
      </c>
      <c r="L5" s="27">
        <f t="shared" si="0"/>
        <v>0</v>
      </c>
      <c r="M5" s="27">
        <f t="shared" si="0"/>
        <v>0</v>
      </c>
      <c r="N5" s="28">
        <f>SUM(D5:M5)</f>
        <v>4851252</v>
      </c>
      <c r="O5" s="33">
        <f t="shared" ref="O5:O52" si="1">(N5/O$54)</f>
        <v>1248.0710059171597</v>
      </c>
      <c r="P5" s="6"/>
    </row>
    <row r="6" spans="1:133">
      <c r="A6" s="12"/>
      <c r="B6" s="25">
        <v>311</v>
      </c>
      <c r="C6" s="20" t="s">
        <v>1</v>
      </c>
      <c r="D6" s="46">
        <v>2839083</v>
      </c>
      <c r="E6" s="46">
        <v>0</v>
      </c>
      <c r="F6" s="46">
        <v>0</v>
      </c>
      <c r="G6" s="46">
        <v>564913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3403996</v>
      </c>
      <c r="O6" s="47">
        <f t="shared" si="1"/>
        <v>875.738615899151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352312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352312</v>
      </c>
      <c r="O7" s="47">
        <f t="shared" si="1"/>
        <v>90.638538718806274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53479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53479</v>
      </c>
      <c r="O8" s="47">
        <f t="shared" si="1"/>
        <v>13.758425520967327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46612</v>
      </c>
      <c r="L9" s="46">
        <v>0</v>
      </c>
      <c r="M9" s="46">
        <v>0</v>
      </c>
      <c r="N9" s="46">
        <f>SUM(D9:M9)</f>
        <v>46612</v>
      </c>
      <c r="O9" s="47">
        <f t="shared" si="1"/>
        <v>11.991767429894519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442298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442298</v>
      </c>
      <c r="O10" s="47">
        <f t="shared" si="1"/>
        <v>113.78904039104708</v>
      </c>
      <c r="P10" s="9"/>
    </row>
    <row r="11" spans="1:133">
      <c r="A11" s="12"/>
      <c r="B11" s="25">
        <v>315</v>
      </c>
      <c r="C11" s="20" t="s">
        <v>80</v>
      </c>
      <c r="D11" s="46">
        <v>187353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187353</v>
      </c>
      <c r="O11" s="47">
        <f t="shared" si="1"/>
        <v>48.199897092873684</v>
      </c>
      <c r="P11" s="9"/>
    </row>
    <row r="12" spans="1:133">
      <c r="A12" s="12"/>
      <c r="B12" s="25">
        <v>316</v>
      </c>
      <c r="C12" s="20" t="s">
        <v>81</v>
      </c>
      <c r="D12" s="46">
        <v>25643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25643</v>
      </c>
      <c r="O12" s="47">
        <f t="shared" si="1"/>
        <v>6.597118600463082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339559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339559</v>
      </c>
      <c r="O13" s="47">
        <f t="shared" si="1"/>
        <v>87.357602263956778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754365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755515</v>
      </c>
      <c r="O14" s="45">
        <f t="shared" si="1"/>
        <v>194.36969385129919</v>
      </c>
      <c r="P14" s="10"/>
    </row>
    <row r="15" spans="1:133">
      <c r="A15" s="12"/>
      <c r="B15" s="25">
        <v>322</v>
      </c>
      <c r="C15" s="20" t="s">
        <v>57</v>
      </c>
      <c r="D15" s="46">
        <v>338647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338647</v>
      </c>
      <c r="O15" s="47">
        <f t="shared" si="1"/>
        <v>87.122974015950604</v>
      </c>
      <c r="P15" s="9"/>
    </row>
    <row r="16" spans="1:133">
      <c r="A16" s="12"/>
      <c r="B16" s="25">
        <v>323.10000000000002</v>
      </c>
      <c r="C16" s="20" t="s">
        <v>83</v>
      </c>
      <c r="D16" s="46">
        <v>368811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368811</v>
      </c>
      <c r="O16" s="47">
        <f t="shared" si="1"/>
        <v>94.883200411628508</v>
      </c>
      <c r="P16" s="9"/>
    </row>
    <row r="17" spans="1:16">
      <c r="A17" s="12"/>
      <c r="B17" s="25">
        <v>323.39999999999998</v>
      </c>
      <c r="C17" s="20" t="s">
        <v>84</v>
      </c>
      <c r="D17" s="46">
        <v>26394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26394</v>
      </c>
      <c r="O17" s="47">
        <f t="shared" si="1"/>
        <v>6.7903267301260612</v>
      </c>
      <c r="P17" s="9"/>
    </row>
    <row r="18" spans="1:16">
      <c r="A18" s="12"/>
      <c r="B18" s="25">
        <v>329</v>
      </c>
      <c r="C18" s="20" t="s">
        <v>15</v>
      </c>
      <c r="D18" s="46">
        <v>20513</v>
      </c>
      <c r="E18" s="46">
        <v>0</v>
      </c>
      <c r="F18" s="46">
        <v>0</v>
      </c>
      <c r="G18" s="46">
        <v>0</v>
      </c>
      <c r="H18" s="46">
        <v>0</v>
      </c>
      <c r="I18" s="46">
        <v>1150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21663</v>
      </c>
      <c r="O18" s="47">
        <f t="shared" si="1"/>
        <v>5.5731926935940317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SUM(D20:D25)</f>
        <v>322931</v>
      </c>
      <c r="E19" s="32">
        <f t="shared" si="5"/>
        <v>59200</v>
      </c>
      <c r="F19" s="32">
        <f t="shared" si="5"/>
        <v>0</v>
      </c>
      <c r="G19" s="32">
        <f t="shared" si="5"/>
        <v>66928</v>
      </c>
      <c r="H19" s="32">
        <f t="shared" si="5"/>
        <v>0</v>
      </c>
      <c r="I19" s="32">
        <f t="shared" si="5"/>
        <v>48717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497776</v>
      </c>
      <c r="O19" s="45">
        <f t="shared" si="1"/>
        <v>128.06174427579109</v>
      </c>
      <c r="P19" s="10"/>
    </row>
    <row r="20" spans="1:16">
      <c r="A20" s="12"/>
      <c r="B20" s="25">
        <v>331.1</v>
      </c>
      <c r="C20" s="20" t="s">
        <v>98</v>
      </c>
      <c r="D20" s="46">
        <v>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</v>
      </c>
      <c r="O20" s="47">
        <f t="shared" si="1"/>
        <v>0.25726781579624391</v>
      </c>
      <c r="P20" s="9"/>
    </row>
    <row r="21" spans="1:16">
      <c r="A21" s="12"/>
      <c r="B21" s="25">
        <v>335.12</v>
      </c>
      <c r="C21" s="20" t="s">
        <v>85</v>
      </c>
      <c r="D21" s="46">
        <v>91596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91596</v>
      </c>
      <c r="O21" s="47">
        <f t="shared" si="1"/>
        <v>23.564702855672756</v>
      </c>
      <c r="P21" s="9"/>
    </row>
    <row r="22" spans="1:16">
      <c r="A22" s="12"/>
      <c r="B22" s="25">
        <v>335.15</v>
      </c>
      <c r="C22" s="20" t="s">
        <v>86</v>
      </c>
      <c r="D22" s="46">
        <v>916</v>
      </c>
      <c r="E22" s="46">
        <v>59200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60116</v>
      </c>
      <c r="O22" s="47">
        <f t="shared" si="1"/>
        <v>15.465912014406998</v>
      </c>
      <c r="P22" s="9"/>
    </row>
    <row r="23" spans="1:16">
      <c r="A23" s="12"/>
      <c r="B23" s="25">
        <v>335.18</v>
      </c>
      <c r="C23" s="20" t="s">
        <v>87</v>
      </c>
      <c r="D23" s="46">
        <v>225502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225502</v>
      </c>
      <c r="O23" s="47">
        <f t="shared" si="1"/>
        <v>58.014406997684588</v>
      </c>
      <c r="P23" s="9"/>
    </row>
    <row r="24" spans="1:16">
      <c r="A24" s="12"/>
      <c r="B24" s="25">
        <v>337.4</v>
      </c>
      <c r="C24" s="20" t="s">
        <v>88</v>
      </c>
      <c r="D24" s="46">
        <v>3917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3917</v>
      </c>
      <c r="O24" s="47">
        <f t="shared" si="1"/>
        <v>1.0077180344738874</v>
      </c>
      <c r="P24" s="9"/>
    </row>
    <row r="25" spans="1:16">
      <c r="A25" s="12"/>
      <c r="B25" s="25">
        <v>337.9</v>
      </c>
      <c r="C25" s="20" t="s">
        <v>89</v>
      </c>
      <c r="D25" s="46">
        <v>0</v>
      </c>
      <c r="E25" s="46">
        <v>0</v>
      </c>
      <c r="F25" s="46">
        <v>0</v>
      </c>
      <c r="G25" s="46">
        <v>66928</v>
      </c>
      <c r="H25" s="46">
        <v>0</v>
      </c>
      <c r="I25" s="46">
        <v>48717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115645</v>
      </c>
      <c r="O25" s="47">
        <f t="shared" si="1"/>
        <v>29.751736557756626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SUM(D27:D35)</f>
        <v>1004220</v>
      </c>
      <c r="E26" s="32">
        <f t="shared" si="6"/>
        <v>605645</v>
      </c>
      <c r="F26" s="32">
        <f t="shared" si="6"/>
        <v>0</v>
      </c>
      <c r="G26" s="32">
        <f t="shared" si="6"/>
        <v>36244</v>
      </c>
      <c r="H26" s="32">
        <f t="shared" si="6"/>
        <v>0</v>
      </c>
      <c r="I26" s="32">
        <f t="shared" si="6"/>
        <v>3281857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4927966</v>
      </c>
      <c r="O26" s="45">
        <f t="shared" si="1"/>
        <v>1267.8070491381527</v>
      </c>
      <c r="P26" s="10"/>
    </row>
    <row r="27" spans="1:16">
      <c r="A27" s="12"/>
      <c r="B27" s="25">
        <v>341.3</v>
      </c>
      <c r="C27" s="20" t="s">
        <v>90</v>
      </c>
      <c r="D27" s="46">
        <v>476800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7">SUM(D27:M27)</f>
        <v>476800</v>
      </c>
      <c r="O27" s="47">
        <f t="shared" si="1"/>
        <v>122.66529457164908</v>
      </c>
      <c r="P27" s="9"/>
    </row>
    <row r="28" spans="1:16">
      <c r="A28" s="12"/>
      <c r="B28" s="25">
        <v>341.9</v>
      </c>
      <c r="C28" s="20" t="s">
        <v>99</v>
      </c>
      <c r="D28" s="46">
        <v>0</v>
      </c>
      <c r="E28" s="46">
        <v>0</v>
      </c>
      <c r="F28" s="46">
        <v>0</v>
      </c>
      <c r="G28" s="46">
        <v>36244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36244</v>
      </c>
      <c r="O28" s="47">
        <f t="shared" si="1"/>
        <v>9.3244147157190636</v>
      </c>
      <c r="P28" s="9"/>
    </row>
    <row r="29" spans="1:16">
      <c r="A29" s="12"/>
      <c r="B29" s="25">
        <v>342.1</v>
      </c>
      <c r="C29" s="20" t="s">
        <v>72</v>
      </c>
      <c r="D29" s="46">
        <v>2713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2713</v>
      </c>
      <c r="O29" s="47">
        <f t="shared" si="1"/>
        <v>0.69796758425520966</v>
      </c>
      <c r="P29" s="9"/>
    </row>
    <row r="30" spans="1:16">
      <c r="A30" s="12"/>
      <c r="B30" s="25">
        <v>343.3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1421037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1421037</v>
      </c>
      <c r="O30" s="47">
        <f t="shared" si="1"/>
        <v>365.587085155647</v>
      </c>
      <c r="P30" s="9"/>
    </row>
    <row r="31" spans="1:16">
      <c r="A31" s="12"/>
      <c r="B31" s="25">
        <v>343.4</v>
      </c>
      <c r="C31" s="20" t="s">
        <v>30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801112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801112</v>
      </c>
      <c r="O31" s="47">
        <f t="shared" si="1"/>
        <v>206.10033444816054</v>
      </c>
      <c r="P31" s="9"/>
    </row>
    <row r="32" spans="1:16">
      <c r="A32" s="12"/>
      <c r="B32" s="25">
        <v>343.5</v>
      </c>
      <c r="C32" s="20" t="s">
        <v>31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1059708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1059708</v>
      </c>
      <c r="O32" s="47">
        <f t="shared" si="1"/>
        <v>272.628762541806</v>
      </c>
      <c r="P32" s="9"/>
    </row>
    <row r="33" spans="1:16">
      <c r="A33" s="12"/>
      <c r="B33" s="25">
        <v>343.9</v>
      </c>
      <c r="C33" s="20" t="s">
        <v>67</v>
      </c>
      <c r="D33" s="46">
        <v>10095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10095</v>
      </c>
      <c r="O33" s="47">
        <f t="shared" si="1"/>
        <v>2.597118600463082</v>
      </c>
      <c r="P33" s="9"/>
    </row>
    <row r="34" spans="1:16">
      <c r="A34" s="12"/>
      <c r="B34" s="25">
        <v>347.2</v>
      </c>
      <c r="C34" s="20" t="s">
        <v>58</v>
      </c>
      <c r="D34" s="46">
        <v>311385</v>
      </c>
      <c r="E34" s="46">
        <v>605645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917030</v>
      </c>
      <c r="O34" s="47">
        <f t="shared" si="1"/>
        <v>235.92230511962953</v>
      </c>
      <c r="P34" s="9"/>
    </row>
    <row r="35" spans="1:16">
      <c r="A35" s="12"/>
      <c r="B35" s="25">
        <v>347.4</v>
      </c>
      <c r="C35" s="20" t="s">
        <v>68</v>
      </c>
      <c r="D35" s="46">
        <v>203227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203227</v>
      </c>
      <c r="O35" s="47">
        <f t="shared" si="1"/>
        <v>52.283766400823254</v>
      </c>
      <c r="P35" s="9"/>
    </row>
    <row r="36" spans="1:16" ht="15.75">
      <c r="A36" s="29" t="s">
        <v>26</v>
      </c>
      <c r="B36" s="30"/>
      <c r="C36" s="31"/>
      <c r="D36" s="32">
        <f t="shared" ref="D36:M36" si="8">SUM(D37:D37)</f>
        <v>76334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>SUM(D36:M36)</f>
        <v>76334</v>
      </c>
      <c r="O36" s="45">
        <f t="shared" si="1"/>
        <v>19.63828145099048</v>
      </c>
      <c r="P36" s="10"/>
    </row>
    <row r="37" spans="1:16">
      <c r="A37" s="13"/>
      <c r="B37" s="39">
        <v>351.1</v>
      </c>
      <c r="C37" s="21" t="s">
        <v>35</v>
      </c>
      <c r="D37" s="46">
        <v>76334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76334</v>
      </c>
      <c r="O37" s="47">
        <f t="shared" si="1"/>
        <v>19.63828145099048</v>
      </c>
      <c r="P37" s="9"/>
    </row>
    <row r="38" spans="1:16" ht="15.75">
      <c r="A38" s="29" t="s">
        <v>2</v>
      </c>
      <c r="B38" s="30"/>
      <c r="C38" s="31"/>
      <c r="D38" s="32">
        <f t="shared" ref="D38:M38" si="9">SUM(D39:D46)</f>
        <v>89488</v>
      </c>
      <c r="E38" s="32">
        <f t="shared" si="9"/>
        <v>5</v>
      </c>
      <c r="F38" s="32">
        <f t="shared" si="9"/>
        <v>0</v>
      </c>
      <c r="G38" s="32">
        <f t="shared" si="9"/>
        <v>303467</v>
      </c>
      <c r="H38" s="32">
        <f t="shared" si="9"/>
        <v>0</v>
      </c>
      <c r="I38" s="32">
        <f t="shared" si="9"/>
        <v>4534</v>
      </c>
      <c r="J38" s="32">
        <f t="shared" si="9"/>
        <v>0</v>
      </c>
      <c r="K38" s="32">
        <f t="shared" si="9"/>
        <v>556496</v>
      </c>
      <c r="L38" s="32">
        <f t="shared" si="9"/>
        <v>0</v>
      </c>
      <c r="M38" s="32">
        <f t="shared" si="9"/>
        <v>0</v>
      </c>
      <c r="N38" s="32">
        <f>SUM(D38:M38)</f>
        <v>953990</v>
      </c>
      <c r="O38" s="45">
        <f t="shared" si="1"/>
        <v>245.43092359145871</v>
      </c>
      <c r="P38" s="10"/>
    </row>
    <row r="39" spans="1:16">
      <c r="A39" s="12"/>
      <c r="B39" s="25">
        <v>361.1</v>
      </c>
      <c r="C39" s="20" t="s">
        <v>36</v>
      </c>
      <c r="D39" s="46">
        <v>8115</v>
      </c>
      <c r="E39" s="46">
        <v>5</v>
      </c>
      <c r="F39" s="46">
        <v>0</v>
      </c>
      <c r="G39" s="46">
        <v>5442</v>
      </c>
      <c r="H39" s="46">
        <v>0</v>
      </c>
      <c r="I39" s="46">
        <v>163</v>
      </c>
      <c r="J39" s="46">
        <v>0</v>
      </c>
      <c r="K39" s="46">
        <v>27828</v>
      </c>
      <c r="L39" s="46">
        <v>0</v>
      </c>
      <c r="M39" s="46">
        <v>0</v>
      </c>
      <c r="N39" s="46">
        <f>SUM(D39:M39)</f>
        <v>41553</v>
      </c>
      <c r="O39" s="47">
        <f t="shared" si="1"/>
        <v>10.690249549781322</v>
      </c>
      <c r="P39" s="9"/>
    </row>
    <row r="40" spans="1:16">
      <c r="A40" s="12"/>
      <c r="B40" s="25">
        <v>361.2</v>
      </c>
      <c r="C40" s="20" t="s">
        <v>37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30425</v>
      </c>
      <c r="L40" s="46">
        <v>0</v>
      </c>
      <c r="M40" s="46">
        <v>0</v>
      </c>
      <c r="N40" s="46">
        <f t="shared" ref="N40:N46" si="10">SUM(D40:M40)</f>
        <v>30425</v>
      </c>
      <c r="O40" s="47">
        <f t="shared" si="1"/>
        <v>7.8273732956007205</v>
      </c>
      <c r="P40" s="9"/>
    </row>
    <row r="41" spans="1:16">
      <c r="A41" s="12"/>
      <c r="B41" s="25">
        <v>361.3</v>
      </c>
      <c r="C41" s="20" t="s">
        <v>73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260407</v>
      </c>
      <c r="L41" s="46">
        <v>0</v>
      </c>
      <c r="M41" s="46">
        <v>0</v>
      </c>
      <c r="N41" s="46">
        <f t="shared" si="10"/>
        <v>260407</v>
      </c>
      <c r="O41" s="47">
        <f t="shared" si="1"/>
        <v>66.994340108052484</v>
      </c>
      <c r="P41" s="9"/>
    </row>
    <row r="42" spans="1:16">
      <c r="A42" s="12"/>
      <c r="B42" s="25">
        <v>362</v>
      </c>
      <c r="C42" s="20" t="s">
        <v>69</v>
      </c>
      <c r="D42" s="46">
        <v>4800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4800</v>
      </c>
      <c r="O42" s="47">
        <f t="shared" si="1"/>
        <v>1.2348855158219707</v>
      </c>
      <c r="P42" s="9"/>
    </row>
    <row r="43" spans="1:16">
      <c r="A43" s="12"/>
      <c r="B43" s="25">
        <v>364</v>
      </c>
      <c r="C43" s="20" t="s">
        <v>91</v>
      </c>
      <c r="D43" s="46">
        <v>18615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18615</v>
      </c>
      <c r="O43" s="47">
        <f t="shared" si="1"/>
        <v>4.78904039104708</v>
      </c>
      <c r="P43" s="9"/>
    </row>
    <row r="44" spans="1:16">
      <c r="A44" s="12"/>
      <c r="B44" s="25">
        <v>366</v>
      </c>
      <c r="C44" s="20" t="s">
        <v>40</v>
      </c>
      <c r="D44" s="46">
        <v>22410</v>
      </c>
      <c r="E44" s="46">
        <v>0</v>
      </c>
      <c r="F44" s="46">
        <v>0</v>
      </c>
      <c r="G44" s="46">
        <v>297025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319435</v>
      </c>
      <c r="O44" s="47">
        <f t="shared" si="1"/>
        <v>82.180344738873174</v>
      </c>
      <c r="P44" s="9"/>
    </row>
    <row r="45" spans="1:16">
      <c r="A45" s="12"/>
      <c r="B45" s="25">
        <v>368</v>
      </c>
      <c r="C45" s="20" t="s">
        <v>41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237836</v>
      </c>
      <c r="L45" s="46">
        <v>0</v>
      </c>
      <c r="M45" s="46">
        <v>0</v>
      </c>
      <c r="N45" s="46">
        <f t="shared" si="10"/>
        <v>237836</v>
      </c>
      <c r="O45" s="47">
        <f t="shared" si="1"/>
        <v>61.187548237715461</v>
      </c>
      <c r="P45" s="9"/>
    </row>
    <row r="46" spans="1:16">
      <c r="A46" s="12"/>
      <c r="B46" s="25">
        <v>369.9</v>
      </c>
      <c r="C46" s="20" t="s">
        <v>42</v>
      </c>
      <c r="D46" s="46">
        <v>35548</v>
      </c>
      <c r="E46" s="46">
        <v>0</v>
      </c>
      <c r="F46" s="46">
        <v>0</v>
      </c>
      <c r="G46" s="46">
        <v>1000</v>
      </c>
      <c r="H46" s="46">
        <v>0</v>
      </c>
      <c r="I46" s="46">
        <v>4371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40919</v>
      </c>
      <c r="O46" s="47">
        <f t="shared" si="1"/>
        <v>10.527141754566504</v>
      </c>
      <c r="P46" s="9"/>
    </row>
    <row r="47" spans="1:16" ht="15.75">
      <c r="A47" s="29" t="s">
        <v>27</v>
      </c>
      <c r="B47" s="30"/>
      <c r="C47" s="31"/>
      <c r="D47" s="32">
        <f t="shared" ref="D47:M47" si="11">SUM(D48:D51)</f>
        <v>237964</v>
      </c>
      <c r="E47" s="32">
        <f t="shared" si="11"/>
        <v>220900</v>
      </c>
      <c r="F47" s="32">
        <f t="shared" si="11"/>
        <v>0</v>
      </c>
      <c r="G47" s="32">
        <f t="shared" si="11"/>
        <v>4946641</v>
      </c>
      <c r="H47" s="32">
        <f t="shared" si="11"/>
        <v>0</v>
      </c>
      <c r="I47" s="32">
        <f t="shared" si="11"/>
        <v>252564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ref="N47:N52" si="12">SUM(D47:M47)</f>
        <v>5658069</v>
      </c>
      <c r="O47" s="45">
        <f t="shared" si="1"/>
        <v>1455.6390532544378</v>
      </c>
      <c r="P47" s="9"/>
    </row>
    <row r="48" spans="1:16">
      <c r="A48" s="12"/>
      <c r="B48" s="25">
        <v>381</v>
      </c>
      <c r="C48" s="20" t="s">
        <v>43</v>
      </c>
      <c r="D48" s="46">
        <v>236700</v>
      </c>
      <c r="E48" s="46">
        <v>220900</v>
      </c>
      <c r="F48" s="46">
        <v>0</v>
      </c>
      <c r="G48" s="46">
        <v>196300</v>
      </c>
      <c r="H48" s="46">
        <v>0</v>
      </c>
      <c r="I48" s="46">
        <v>9000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662900</v>
      </c>
      <c r="O48" s="47">
        <f t="shared" si="1"/>
        <v>170.54283509133006</v>
      </c>
      <c r="P48" s="9"/>
    </row>
    <row r="49" spans="1:119">
      <c r="A49" s="12"/>
      <c r="B49" s="25">
        <v>384</v>
      </c>
      <c r="C49" s="20" t="s">
        <v>75</v>
      </c>
      <c r="D49" s="46">
        <v>0</v>
      </c>
      <c r="E49" s="46">
        <v>0</v>
      </c>
      <c r="F49" s="46">
        <v>0</v>
      </c>
      <c r="G49" s="46">
        <v>4750341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4750341</v>
      </c>
      <c r="O49" s="47">
        <f t="shared" si="1"/>
        <v>1222.1098533573449</v>
      </c>
      <c r="P49" s="9"/>
    </row>
    <row r="50" spans="1:119">
      <c r="A50" s="12"/>
      <c r="B50" s="25">
        <v>388.2</v>
      </c>
      <c r="C50" s="20" t="s">
        <v>76</v>
      </c>
      <c r="D50" s="46">
        <v>1264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1264</v>
      </c>
      <c r="O50" s="47">
        <f t="shared" si="1"/>
        <v>0.3251865191664523</v>
      </c>
      <c r="P50" s="9"/>
    </row>
    <row r="51" spans="1:119" ht="15.75" thickBot="1">
      <c r="A51" s="12"/>
      <c r="B51" s="25">
        <v>389.7</v>
      </c>
      <c r="C51" s="20" t="s">
        <v>100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243564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243564</v>
      </c>
      <c r="O51" s="47">
        <f t="shared" si="1"/>
        <v>62.661178286596346</v>
      </c>
      <c r="P51" s="9"/>
    </row>
    <row r="52" spans="1:119" ht="16.5" thickBot="1">
      <c r="A52" s="14" t="s">
        <v>33</v>
      </c>
      <c r="B52" s="23"/>
      <c r="C52" s="22"/>
      <c r="D52" s="15">
        <f t="shared" ref="D52:M52" si="13">SUM(D5,D14,D19,D26,D36,D38,D47)</f>
        <v>5537381</v>
      </c>
      <c r="E52" s="15">
        <f t="shared" si="13"/>
        <v>939229</v>
      </c>
      <c r="F52" s="15">
        <f t="shared" si="13"/>
        <v>0</v>
      </c>
      <c r="G52" s="15">
        <f t="shared" si="13"/>
        <v>7052362</v>
      </c>
      <c r="H52" s="15">
        <f t="shared" si="13"/>
        <v>0</v>
      </c>
      <c r="I52" s="15">
        <f t="shared" si="13"/>
        <v>3588822</v>
      </c>
      <c r="J52" s="15">
        <f t="shared" si="13"/>
        <v>0</v>
      </c>
      <c r="K52" s="15">
        <f t="shared" si="13"/>
        <v>603108</v>
      </c>
      <c r="L52" s="15">
        <f t="shared" si="13"/>
        <v>0</v>
      </c>
      <c r="M52" s="15">
        <f t="shared" si="13"/>
        <v>0</v>
      </c>
      <c r="N52" s="15">
        <f t="shared" si="12"/>
        <v>17720902</v>
      </c>
      <c r="O52" s="38">
        <f t="shared" si="1"/>
        <v>4559.0177514792904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101</v>
      </c>
      <c r="M54" s="118"/>
      <c r="N54" s="118"/>
      <c r="O54" s="43">
        <v>3887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61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3011580</v>
      </c>
      <c r="E5" s="27">
        <f t="shared" si="0"/>
        <v>53522</v>
      </c>
      <c r="F5" s="27">
        <f t="shared" si="0"/>
        <v>0</v>
      </c>
      <c r="G5" s="27">
        <f t="shared" si="0"/>
        <v>1439919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41618</v>
      </c>
      <c r="L5" s="27">
        <f t="shared" si="0"/>
        <v>0</v>
      </c>
      <c r="M5" s="27">
        <f t="shared" si="0"/>
        <v>0</v>
      </c>
      <c r="N5" s="28">
        <f>SUM(D5:M5)</f>
        <v>4546639</v>
      </c>
      <c r="O5" s="33">
        <f t="shared" ref="O5:O48" si="1">(N5/O$50)</f>
        <v>1165.8048717948718</v>
      </c>
      <c r="P5" s="6"/>
    </row>
    <row r="6" spans="1:133">
      <c r="A6" s="12"/>
      <c r="B6" s="25">
        <v>311</v>
      </c>
      <c r="C6" s="20" t="s">
        <v>1</v>
      </c>
      <c r="D6" s="46">
        <v>2779389</v>
      </c>
      <c r="E6" s="46">
        <v>0</v>
      </c>
      <c r="F6" s="46">
        <v>0</v>
      </c>
      <c r="G6" s="46">
        <v>562267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3341656</v>
      </c>
      <c r="O6" s="47">
        <f t="shared" si="1"/>
        <v>856.83487179487179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330116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330116</v>
      </c>
      <c r="O7" s="47">
        <f t="shared" si="1"/>
        <v>84.645128205128202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53522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53522</v>
      </c>
      <c r="O8" s="47">
        <f t="shared" si="1"/>
        <v>13.723589743589743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41618</v>
      </c>
      <c r="L9" s="46">
        <v>0</v>
      </c>
      <c r="M9" s="46">
        <v>0</v>
      </c>
      <c r="N9" s="46">
        <f>SUM(D9:M9)</f>
        <v>41618</v>
      </c>
      <c r="O9" s="47">
        <f t="shared" si="1"/>
        <v>10.671282051282052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224919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224919</v>
      </c>
      <c r="O10" s="47">
        <f t="shared" si="1"/>
        <v>57.671538461538461</v>
      </c>
      <c r="P10" s="9"/>
    </row>
    <row r="11" spans="1:133">
      <c r="A11" s="12"/>
      <c r="B11" s="25">
        <v>315</v>
      </c>
      <c r="C11" s="20" t="s">
        <v>80</v>
      </c>
      <c r="D11" s="46">
        <v>201448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201448</v>
      </c>
      <c r="O11" s="47">
        <f t="shared" si="1"/>
        <v>51.653333333333336</v>
      </c>
      <c r="P11" s="9"/>
    </row>
    <row r="12" spans="1:133">
      <c r="A12" s="12"/>
      <c r="B12" s="25">
        <v>316</v>
      </c>
      <c r="C12" s="20" t="s">
        <v>81</v>
      </c>
      <c r="D12" s="46">
        <v>30743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30743</v>
      </c>
      <c r="O12" s="47">
        <f t="shared" si="1"/>
        <v>7.8828205128205129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322617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322617</v>
      </c>
      <c r="O13" s="47">
        <f t="shared" si="1"/>
        <v>82.722307692307695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534339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534339</v>
      </c>
      <c r="O14" s="45">
        <f t="shared" si="1"/>
        <v>137.01</v>
      </c>
      <c r="P14" s="10"/>
    </row>
    <row r="15" spans="1:133">
      <c r="A15" s="12"/>
      <c r="B15" s="25">
        <v>322</v>
      </c>
      <c r="C15" s="20" t="s">
        <v>57</v>
      </c>
      <c r="D15" s="46">
        <v>173906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173906</v>
      </c>
      <c r="O15" s="47">
        <f t="shared" si="1"/>
        <v>44.59128205128205</v>
      </c>
      <c r="P15" s="9"/>
    </row>
    <row r="16" spans="1:133">
      <c r="A16" s="12"/>
      <c r="B16" s="25">
        <v>323.10000000000002</v>
      </c>
      <c r="C16" s="20" t="s">
        <v>83</v>
      </c>
      <c r="D16" s="46">
        <v>339314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339314</v>
      </c>
      <c r="O16" s="47">
        <f t="shared" si="1"/>
        <v>87.003589743589743</v>
      </c>
      <c r="P16" s="9"/>
    </row>
    <row r="17" spans="1:16">
      <c r="A17" s="12"/>
      <c r="B17" s="25">
        <v>323.39999999999998</v>
      </c>
      <c r="C17" s="20" t="s">
        <v>84</v>
      </c>
      <c r="D17" s="46">
        <v>20219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20219</v>
      </c>
      <c r="O17" s="47">
        <f t="shared" si="1"/>
        <v>5.1843589743589744</v>
      </c>
      <c r="P17" s="9"/>
    </row>
    <row r="18" spans="1:16">
      <c r="A18" s="12"/>
      <c r="B18" s="25">
        <v>329</v>
      </c>
      <c r="C18" s="20" t="s">
        <v>15</v>
      </c>
      <c r="D18" s="46">
        <v>900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900</v>
      </c>
      <c r="O18" s="47">
        <f t="shared" si="1"/>
        <v>0.23076923076923078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SUM(D20:D24)</f>
        <v>306405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2997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309402</v>
      </c>
      <c r="O19" s="45">
        <f t="shared" si="1"/>
        <v>79.333846153846153</v>
      </c>
      <c r="P19" s="10"/>
    </row>
    <row r="20" spans="1:16">
      <c r="A20" s="12"/>
      <c r="B20" s="25">
        <v>335.12</v>
      </c>
      <c r="C20" s="20" t="s">
        <v>85</v>
      </c>
      <c r="D20" s="46">
        <v>88164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88164</v>
      </c>
      <c r="O20" s="47">
        <f t="shared" si="1"/>
        <v>22.606153846153845</v>
      </c>
      <c r="P20" s="9"/>
    </row>
    <row r="21" spans="1:16">
      <c r="A21" s="12"/>
      <c r="B21" s="25">
        <v>335.15</v>
      </c>
      <c r="C21" s="20" t="s">
        <v>86</v>
      </c>
      <c r="D21" s="46">
        <v>318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318</v>
      </c>
      <c r="O21" s="47">
        <f t="shared" si="1"/>
        <v>8.1538461538461532E-2</v>
      </c>
      <c r="P21" s="9"/>
    </row>
    <row r="22" spans="1:16">
      <c r="A22" s="12"/>
      <c r="B22" s="25">
        <v>335.18</v>
      </c>
      <c r="C22" s="20" t="s">
        <v>87</v>
      </c>
      <c r="D22" s="46">
        <v>214026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214026</v>
      </c>
      <c r="O22" s="47">
        <f t="shared" si="1"/>
        <v>54.878461538461536</v>
      </c>
      <c r="P22" s="9"/>
    </row>
    <row r="23" spans="1:16">
      <c r="A23" s="12"/>
      <c r="B23" s="25">
        <v>337.4</v>
      </c>
      <c r="C23" s="20" t="s">
        <v>88</v>
      </c>
      <c r="D23" s="46">
        <v>3897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3897</v>
      </c>
      <c r="O23" s="47">
        <f t="shared" si="1"/>
        <v>0.99923076923076926</v>
      </c>
      <c r="P23" s="9"/>
    </row>
    <row r="24" spans="1:16">
      <c r="A24" s="12"/>
      <c r="B24" s="25">
        <v>337.9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2997</v>
      </c>
      <c r="O24" s="47">
        <f t="shared" si="1"/>
        <v>0.76846153846153842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SUM(D26:D32)</f>
        <v>999200</v>
      </c>
      <c r="E25" s="32">
        <f t="shared" si="6"/>
        <v>1333101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2781827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5114128</v>
      </c>
      <c r="O25" s="45">
        <f t="shared" si="1"/>
        <v>1311.3148717948718</v>
      </c>
      <c r="P25" s="10"/>
    </row>
    <row r="26" spans="1:16">
      <c r="A26" s="12"/>
      <c r="B26" s="25">
        <v>341.3</v>
      </c>
      <c r="C26" s="20" t="s">
        <v>90</v>
      </c>
      <c r="D26" s="46">
        <v>476800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7">SUM(D26:M26)</f>
        <v>476800</v>
      </c>
      <c r="O26" s="47">
        <f t="shared" si="1"/>
        <v>122.25641025641026</v>
      </c>
      <c r="P26" s="9"/>
    </row>
    <row r="27" spans="1:16">
      <c r="A27" s="12"/>
      <c r="B27" s="25">
        <v>342.1</v>
      </c>
      <c r="C27" s="20" t="s">
        <v>72</v>
      </c>
      <c r="D27" s="46">
        <v>2860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2860</v>
      </c>
      <c r="O27" s="47">
        <f t="shared" si="1"/>
        <v>0.73333333333333328</v>
      </c>
      <c r="P27" s="9"/>
    </row>
    <row r="28" spans="1:16">
      <c r="A28" s="12"/>
      <c r="B28" s="25">
        <v>343.3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890269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890269</v>
      </c>
      <c r="O28" s="47">
        <f t="shared" si="1"/>
        <v>228.27410256410258</v>
      </c>
      <c r="P28" s="9"/>
    </row>
    <row r="29" spans="1:16">
      <c r="A29" s="12"/>
      <c r="B29" s="25">
        <v>343.4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834709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834709</v>
      </c>
      <c r="O29" s="47">
        <f t="shared" si="1"/>
        <v>214.02794871794873</v>
      </c>
      <c r="P29" s="9"/>
    </row>
    <row r="30" spans="1:16">
      <c r="A30" s="12"/>
      <c r="B30" s="25">
        <v>343.5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1056849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1056849</v>
      </c>
      <c r="O30" s="47">
        <f t="shared" si="1"/>
        <v>270.98692307692306</v>
      </c>
      <c r="P30" s="9"/>
    </row>
    <row r="31" spans="1:16">
      <c r="A31" s="12"/>
      <c r="B31" s="25">
        <v>347.2</v>
      </c>
      <c r="C31" s="20" t="s">
        <v>58</v>
      </c>
      <c r="D31" s="46">
        <v>292746</v>
      </c>
      <c r="E31" s="46">
        <v>1333101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1625847</v>
      </c>
      <c r="O31" s="47">
        <f t="shared" si="1"/>
        <v>416.88384615384615</v>
      </c>
      <c r="P31" s="9"/>
    </row>
    <row r="32" spans="1:16">
      <c r="A32" s="12"/>
      <c r="B32" s="25">
        <v>347.4</v>
      </c>
      <c r="C32" s="20" t="s">
        <v>68</v>
      </c>
      <c r="D32" s="46">
        <v>226794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226794</v>
      </c>
      <c r="O32" s="47">
        <f t="shared" si="1"/>
        <v>58.152307692307694</v>
      </c>
      <c r="P32" s="9"/>
    </row>
    <row r="33" spans="1:119" ht="15.75">
      <c r="A33" s="29" t="s">
        <v>26</v>
      </c>
      <c r="B33" s="30"/>
      <c r="C33" s="31"/>
      <c r="D33" s="32">
        <f t="shared" ref="D33:M33" si="8">SUM(D34:D34)</f>
        <v>5233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>SUM(D33:M33)</f>
        <v>5233</v>
      </c>
      <c r="O33" s="45">
        <f t="shared" si="1"/>
        <v>1.3417948717948718</v>
      </c>
      <c r="P33" s="10"/>
    </row>
    <row r="34" spans="1:119">
      <c r="A34" s="13"/>
      <c r="B34" s="39">
        <v>351.1</v>
      </c>
      <c r="C34" s="21" t="s">
        <v>35</v>
      </c>
      <c r="D34" s="46">
        <v>5233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5233</v>
      </c>
      <c r="O34" s="47">
        <f t="shared" si="1"/>
        <v>1.3417948717948718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SUM(D36:D43)</f>
        <v>630962</v>
      </c>
      <c r="E35" s="32">
        <f t="shared" si="9"/>
        <v>4</v>
      </c>
      <c r="F35" s="32">
        <f t="shared" si="9"/>
        <v>0</v>
      </c>
      <c r="G35" s="32">
        <f t="shared" si="9"/>
        <v>2931748</v>
      </c>
      <c r="H35" s="32">
        <f t="shared" si="9"/>
        <v>0</v>
      </c>
      <c r="I35" s="32">
        <f t="shared" si="9"/>
        <v>6797</v>
      </c>
      <c r="J35" s="32">
        <f t="shared" si="9"/>
        <v>0</v>
      </c>
      <c r="K35" s="32">
        <f t="shared" si="9"/>
        <v>458235</v>
      </c>
      <c r="L35" s="32">
        <f t="shared" si="9"/>
        <v>0</v>
      </c>
      <c r="M35" s="32">
        <f t="shared" si="9"/>
        <v>0</v>
      </c>
      <c r="N35" s="32">
        <f>SUM(D35:M35)</f>
        <v>4027746</v>
      </c>
      <c r="O35" s="45">
        <f t="shared" si="1"/>
        <v>1032.7553846153846</v>
      </c>
      <c r="P35" s="10"/>
    </row>
    <row r="36" spans="1:119">
      <c r="A36" s="12"/>
      <c r="B36" s="25">
        <v>361.1</v>
      </c>
      <c r="C36" s="20" t="s">
        <v>36</v>
      </c>
      <c r="D36" s="46">
        <v>9686</v>
      </c>
      <c r="E36" s="46">
        <v>4</v>
      </c>
      <c r="F36" s="46">
        <v>0</v>
      </c>
      <c r="G36" s="46">
        <v>23</v>
      </c>
      <c r="H36" s="46">
        <v>0</v>
      </c>
      <c r="I36" s="46">
        <v>130</v>
      </c>
      <c r="J36" s="46">
        <v>0</v>
      </c>
      <c r="K36" s="46">
        <v>37954</v>
      </c>
      <c r="L36" s="46">
        <v>0</v>
      </c>
      <c r="M36" s="46">
        <v>0</v>
      </c>
      <c r="N36" s="46">
        <f>SUM(D36:M36)</f>
        <v>47797</v>
      </c>
      <c r="O36" s="47">
        <f t="shared" si="1"/>
        <v>12.255641025641026</v>
      </c>
      <c r="P36" s="9"/>
    </row>
    <row r="37" spans="1:119">
      <c r="A37" s="12"/>
      <c r="B37" s="25">
        <v>361.2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31449</v>
      </c>
      <c r="L37" s="46">
        <v>0</v>
      </c>
      <c r="M37" s="46">
        <v>0</v>
      </c>
      <c r="N37" s="46">
        <f t="shared" ref="N37:N43" si="10">SUM(D37:M37)</f>
        <v>31449</v>
      </c>
      <c r="O37" s="47">
        <f t="shared" si="1"/>
        <v>8.0638461538461534</v>
      </c>
      <c r="P37" s="9"/>
    </row>
    <row r="38" spans="1:119">
      <c r="A38" s="12"/>
      <c r="B38" s="25">
        <v>361.3</v>
      </c>
      <c r="C38" s="20" t="s">
        <v>73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192265</v>
      </c>
      <c r="L38" s="46">
        <v>0</v>
      </c>
      <c r="M38" s="46">
        <v>0</v>
      </c>
      <c r="N38" s="46">
        <f t="shared" si="10"/>
        <v>192265</v>
      </c>
      <c r="O38" s="47">
        <f t="shared" si="1"/>
        <v>49.29871794871795</v>
      </c>
      <c r="P38" s="9"/>
    </row>
    <row r="39" spans="1:119">
      <c r="A39" s="12"/>
      <c r="B39" s="25">
        <v>362</v>
      </c>
      <c r="C39" s="20" t="s">
        <v>69</v>
      </c>
      <c r="D39" s="46">
        <v>4800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4800</v>
      </c>
      <c r="O39" s="47">
        <f t="shared" si="1"/>
        <v>1.2307692307692308</v>
      </c>
      <c r="P39" s="9"/>
    </row>
    <row r="40" spans="1:119">
      <c r="A40" s="12"/>
      <c r="B40" s="25">
        <v>364</v>
      </c>
      <c r="C40" s="20" t="s">
        <v>91</v>
      </c>
      <c r="D40" s="46">
        <v>2707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2707</v>
      </c>
      <c r="O40" s="47">
        <f t="shared" si="1"/>
        <v>0.6941025641025641</v>
      </c>
      <c r="P40" s="9"/>
    </row>
    <row r="41" spans="1:119">
      <c r="A41" s="12"/>
      <c r="B41" s="25">
        <v>366</v>
      </c>
      <c r="C41" s="20" t="s">
        <v>40</v>
      </c>
      <c r="D41" s="46">
        <v>544361</v>
      </c>
      <c r="E41" s="46">
        <v>0</v>
      </c>
      <c r="F41" s="46">
        <v>0</v>
      </c>
      <c r="G41" s="46">
        <v>2921029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3465390</v>
      </c>
      <c r="O41" s="47">
        <f t="shared" si="1"/>
        <v>888.56153846153848</v>
      </c>
      <c r="P41" s="9"/>
    </row>
    <row r="42" spans="1:119">
      <c r="A42" s="12"/>
      <c r="B42" s="25">
        <v>368</v>
      </c>
      <c r="C42" s="20" t="s">
        <v>41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196567</v>
      </c>
      <c r="L42" s="46">
        <v>0</v>
      </c>
      <c r="M42" s="46">
        <v>0</v>
      </c>
      <c r="N42" s="46">
        <f t="shared" si="10"/>
        <v>196567</v>
      </c>
      <c r="O42" s="47">
        <f t="shared" si="1"/>
        <v>50.40179487179487</v>
      </c>
      <c r="P42" s="9"/>
    </row>
    <row r="43" spans="1:119">
      <c r="A43" s="12"/>
      <c r="B43" s="25">
        <v>369.9</v>
      </c>
      <c r="C43" s="20" t="s">
        <v>42</v>
      </c>
      <c r="D43" s="46">
        <v>69408</v>
      </c>
      <c r="E43" s="46">
        <v>0</v>
      </c>
      <c r="F43" s="46">
        <v>0</v>
      </c>
      <c r="G43" s="46">
        <v>10696</v>
      </c>
      <c r="H43" s="46">
        <v>0</v>
      </c>
      <c r="I43" s="46">
        <v>6667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86771</v>
      </c>
      <c r="O43" s="47">
        <f t="shared" si="1"/>
        <v>22.248974358974358</v>
      </c>
      <c r="P43" s="9"/>
    </row>
    <row r="44" spans="1:119" ht="15.75">
      <c r="A44" s="29" t="s">
        <v>27</v>
      </c>
      <c r="B44" s="30"/>
      <c r="C44" s="31"/>
      <c r="D44" s="32">
        <f t="shared" ref="D44:M44" si="11">SUM(D45:D47)</f>
        <v>240480</v>
      </c>
      <c r="E44" s="32">
        <f t="shared" si="11"/>
        <v>738875</v>
      </c>
      <c r="F44" s="32">
        <f t="shared" si="11"/>
        <v>0</v>
      </c>
      <c r="G44" s="32">
        <f t="shared" si="11"/>
        <v>5389859</v>
      </c>
      <c r="H44" s="32">
        <f t="shared" si="11"/>
        <v>0</v>
      </c>
      <c r="I44" s="32">
        <f t="shared" si="11"/>
        <v>1117300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7486514</v>
      </c>
      <c r="O44" s="45">
        <f t="shared" si="1"/>
        <v>1919.6189743589744</v>
      </c>
      <c r="P44" s="9"/>
    </row>
    <row r="45" spans="1:119">
      <c r="A45" s="12"/>
      <c r="B45" s="25">
        <v>381</v>
      </c>
      <c r="C45" s="20" t="s">
        <v>43</v>
      </c>
      <c r="D45" s="46">
        <v>236700</v>
      </c>
      <c r="E45" s="46">
        <v>738875</v>
      </c>
      <c r="F45" s="46">
        <v>0</v>
      </c>
      <c r="G45" s="46">
        <v>175200</v>
      </c>
      <c r="H45" s="46">
        <v>0</v>
      </c>
      <c r="I45" s="46">
        <v>1117300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2268075</v>
      </c>
      <c r="O45" s="47">
        <f t="shared" si="1"/>
        <v>581.55769230769226</v>
      </c>
      <c r="P45" s="9"/>
    </row>
    <row r="46" spans="1:119">
      <c r="A46" s="12"/>
      <c r="B46" s="25">
        <v>384</v>
      </c>
      <c r="C46" s="20" t="s">
        <v>75</v>
      </c>
      <c r="D46" s="46">
        <v>0</v>
      </c>
      <c r="E46" s="46">
        <v>0</v>
      </c>
      <c r="F46" s="46">
        <v>0</v>
      </c>
      <c r="G46" s="46">
        <v>5214659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5214659</v>
      </c>
      <c r="O46" s="47">
        <f t="shared" si="1"/>
        <v>1337.0920512820512</v>
      </c>
      <c r="P46" s="9"/>
    </row>
    <row r="47" spans="1:119" ht="15.75" thickBot="1">
      <c r="A47" s="12"/>
      <c r="B47" s="25">
        <v>388.2</v>
      </c>
      <c r="C47" s="20" t="s">
        <v>76</v>
      </c>
      <c r="D47" s="46">
        <v>3780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3780</v>
      </c>
      <c r="O47" s="47">
        <f t="shared" si="1"/>
        <v>0.96923076923076923</v>
      </c>
      <c r="P47" s="9"/>
    </row>
    <row r="48" spans="1:119" ht="16.5" thickBot="1">
      <c r="A48" s="14" t="s">
        <v>33</v>
      </c>
      <c r="B48" s="23"/>
      <c r="C48" s="22"/>
      <c r="D48" s="15">
        <f t="shared" ref="D48:M48" si="12">SUM(D5,D14,D19,D25,D33,D35,D44)</f>
        <v>5728199</v>
      </c>
      <c r="E48" s="15">
        <f t="shared" si="12"/>
        <v>2125502</v>
      </c>
      <c r="F48" s="15">
        <f t="shared" si="12"/>
        <v>0</v>
      </c>
      <c r="G48" s="15">
        <f t="shared" si="12"/>
        <v>9761526</v>
      </c>
      <c r="H48" s="15">
        <f t="shared" si="12"/>
        <v>0</v>
      </c>
      <c r="I48" s="15">
        <f t="shared" si="12"/>
        <v>3908921</v>
      </c>
      <c r="J48" s="15">
        <f t="shared" si="12"/>
        <v>0</v>
      </c>
      <c r="K48" s="15">
        <f t="shared" si="12"/>
        <v>499853</v>
      </c>
      <c r="L48" s="15">
        <f t="shared" si="12"/>
        <v>0</v>
      </c>
      <c r="M48" s="15">
        <f t="shared" si="12"/>
        <v>0</v>
      </c>
      <c r="N48" s="15">
        <f>SUM(D48:M48)</f>
        <v>22024001</v>
      </c>
      <c r="O48" s="38">
        <f t="shared" si="1"/>
        <v>5647.1797435897433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92</v>
      </c>
      <c r="M50" s="118"/>
      <c r="N50" s="118"/>
      <c r="O50" s="43">
        <v>3900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3045405</v>
      </c>
      <c r="E5" s="27">
        <f t="shared" si="0"/>
        <v>51647</v>
      </c>
      <c r="F5" s="27">
        <f t="shared" si="0"/>
        <v>0</v>
      </c>
      <c r="G5" s="27">
        <f t="shared" si="0"/>
        <v>1296127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43341</v>
      </c>
      <c r="L5" s="27">
        <f t="shared" si="0"/>
        <v>0</v>
      </c>
      <c r="M5" s="27">
        <f t="shared" si="0"/>
        <v>0</v>
      </c>
      <c r="N5" s="28">
        <f>SUM(D5:M5)</f>
        <v>4436520</v>
      </c>
      <c r="O5" s="33">
        <f t="shared" ref="O5:O48" si="1">(N5/O$50)</f>
        <v>1138.4449576597383</v>
      </c>
      <c r="P5" s="6"/>
    </row>
    <row r="6" spans="1:133">
      <c r="A6" s="12"/>
      <c r="B6" s="25">
        <v>311</v>
      </c>
      <c r="C6" s="20" t="s">
        <v>1</v>
      </c>
      <c r="D6" s="46">
        <v>2443823</v>
      </c>
      <c r="E6" s="46">
        <v>0</v>
      </c>
      <c r="F6" s="46">
        <v>0</v>
      </c>
      <c r="G6" s="46">
        <v>983696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3427519</v>
      </c>
      <c r="O6" s="47">
        <f t="shared" si="1"/>
        <v>879.52758532204257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312431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312431</v>
      </c>
      <c r="O7" s="47">
        <f t="shared" si="1"/>
        <v>80.172183731075179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51647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51647</v>
      </c>
      <c r="O8" s="47">
        <f t="shared" si="1"/>
        <v>13.253015139851168</v>
      </c>
      <c r="P8" s="9"/>
    </row>
    <row r="9" spans="1:133">
      <c r="A9" s="12"/>
      <c r="B9" s="25">
        <v>312.52</v>
      </c>
      <c r="C9" s="20" t="s">
        <v>64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43341</v>
      </c>
      <c r="L9" s="46">
        <v>0</v>
      </c>
      <c r="M9" s="46">
        <v>0</v>
      </c>
      <c r="N9" s="46">
        <f>SUM(D9:M9)</f>
        <v>43341</v>
      </c>
      <c r="O9" s="47">
        <f t="shared" si="1"/>
        <v>11.121632024634334</v>
      </c>
      <c r="P9" s="9"/>
    </row>
    <row r="10" spans="1:133">
      <c r="A10" s="12"/>
      <c r="B10" s="25">
        <v>314.10000000000002</v>
      </c>
      <c r="C10" s="20" t="s">
        <v>11</v>
      </c>
      <c r="D10" s="46">
        <v>352172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352172</v>
      </c>
      <c r="O10" s="47">
        <f t="shared" si="1"/>
        <v>90.370028226841157</v>
      </c>
      <c r="P10" s="9"/>
    </row>
    <row r="11" spans="1:133">
      <c r="A11" s="12"/>
      <c r="B11" s="25">
        <v>314.39999999999998</v>
      </c>
      <c r="C11" s="20" t="s">
        <v>12</v>
      </c>
      <c r="D11" s="46">
        <v>19947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19947</v>
      </c>
      <c r="O11" s="47">
        <f t="shared" si="1"/>
        <v>5.1185527328714393</v>
      </c>
      <c r="P11" s="9"/>
    </row>
    <row r="12" spans="1:133">
      <c r="A12" s="12"/>
      <c r="B12" s="25">
        <v>315</v>
      </c>
      <c r="C12" s="20" t="s">
        <v>13</v>
      </c>
      <c r="D12" s="46">
        <v>205018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205018</v>
      </c>
      <c r="O12" s="47">
        <f t="shared" si="1"/>
        <v>52.609186553759301</v>
      </c>
      <c r="P12" s="9"/>
    </row>
    <row r="13" spans="1:133">
      <c r="A13" s="12"/>
      <c r="B13" s="25">
        <v>316</v>
      </c>
      <c r="C13" s="20" t="s">
        <v>56</v>
      </c>
      <c r="D13" s="46">
        <v>24445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24445</v>
      </c>
      <c r="O13" s="47">
        <f t="shared" si="1"/>
        <v>6.2727739286630744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SUM(D15:D16)</f>
        <v>205613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205613</v>
      </c>
      <c r="O14" s="45">
        <f t="shared" si="1"/>
        <v>52.761868103669492</v>
      </c>
      <c r="P14" s="10"/>
    </row>
    <row r="15" spans="1:133">
      <c r="A15" s="12"/>
      <c r="B15" s="25">
        <v>322</v>
      </c>
      <c r="C15" s="20" t="s">
        <v>57</v>
      </c>
      <c r="D15" s="46">
        <v>204713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204713</v>
      </c>
      <c r="O15" s="47">
        <f t="shared" si="1"/>
        <v>52.530921221452402</v>
      </c>
      <c r="P15" s="9"/>
    </row>
    <row r="16" spans="1:133">
      <c r="A16" s="12"/>
      <c r="B16" s="25">
        <v>329</v>
      </c>
      <c r="C16" s="20" t="s">
        <v>15</v>
      </c>
      <c r="D16" s="46">
        <v>900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900</v>
      </c>
      <c r="O16" s="47">
        <f t="shared" si="1"/>
        <v>0.23094688221709006</v>
      </c>
      <c r="P16" s="9"/>
    </row>
    <row r="17" spans="1:16" ht="15.75">
      <c r="A17" s="29" t="s">
        <v>16</v>
      </c>
      <c r="B17" s="30"/>
      <c r="C17" s="31"/>
      <c r="D17" s="32">
        <f t="shared" ref="D17:M17" si="5">SUM(D18:D23)</f>
        <v>335191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2995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338186</v>
      </c>
      <c r="O17" s="45">
        <f t="shared" si="1"/>
        <v>86.781113677187577</v>
      </c>
      <c r="P17" s="10"/>
    </row>
    <row r="18" spans="1:16">
      <c r="A18" s="12"/>
      <c r="B18" s="25">
        <v>334.2</v>
      </c>
      <c r="C18" s="20" t="s">
        <v>65</v>
      </c>
      <c r="D18" s="46">
        <v>29360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29360</v>
      </c>
      <c r="O18" s="47">
        <f t="shared" si="1"/>
        <v>7.5340005132152941</v>
      </c>
      <c r="P18" s="9"/>
    </row>
    <row r="19" spans="1:16">
      <c r="A19" s="12"/>
      <c r="B19" s="25">
        <v>334.34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2995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2995</v>
      </c>
      <c r="O19" s="47">
        <f t="shared" si="1"/>
        <v>0.76853990248909421</v>
      </c>
      <c r="P19" s="9"/>
    </row>
    <row r="20" spans="1:16">
      <c r="A20" s="12"/>
      <c r="B20" s="25">
        <v>335.12</v>
      </c>
      <c r="C20" s="20" t="s">
        <v>17</v>
      </c>
      <c r="D20" s="46">
        <v>86813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86813</v>
      </c>
      <c r="O20" s="47">
        <f t="shared" si="1"/>
        <v>22.276879651013601</v>
      </c>
      <c r="P20" s="9"/>
    </row>
    <row r="21" spans="1:16">
      <c r="A21" s="12"/>
      <c r="B21" s="25">
        <v>335.15</v>
      </c>
      <c r="C21" s="20" t="s">
        <v>18</v>
      </c>
      <c r="D21" s="46">
        <v>839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839</v>
      </c>
      <c r="O21" s="47">
        <f t="shared" si="1"/>
        <v>0.21529381575570952</v>
      </c>
      <c r="P21" s="9"/>
    </row>
    <row r="22" spans="1:16">
      <c r="A22" s="12"/>
      <c r="B22" s="25">
        <v>335.18</v>
      </c>
      <c r="C22" s="20" t="s">
        <v>19</v>
      </c>
      <c r="D22" s="46">
        <v>213743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213743</v>
      </c>
      <c r="O22" s="47">
        <f t="shared" si="1"/>
        <v>54.848088273030534</v>
      </c>
      <c r="P22" s="9"/>
    </row>
    <row r="23" spans="1:16">
      <c r="A23" s="12"/>
      <c r="B23" s="25">
        <v>335.49</v>
      </c>
      <c r="C23" s="20" t="s">
        <v>20</v>
      </c>
      <c r="D23" s="46">
        <v>4436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4436</v>
      </c>
      <c r="O23" s="47">
        <f t="shared" si="1"/>
        <v>1.1383115216833462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SUM(D25:D31)</f>
        <v>935119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2672182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3607301</v>
      </c>
      <c r="O24" s="45">
        <f t="shared" si="1"/>
        <v>925.66102129843466</v>
      </c>
      <c r="P24" s="10"/>
    </row>
    <row r="25" spans="1:16">
      <c r="A25" s="12"/>
      <c r="B25" s="25">
        <v>341.3</v>
      </c>
      <c r="C25" s="20" t="s">
        <v>28</v>
      </c>
      <c r="D25" s="46">
        <v>476800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7">SUM(D25:M25)</f>
        <v>476800</v>
      </c>
      <c r="O25" s="47">
        <f t="shared" si="1"/>
        <v>122.35052604567616</v>
      </c>
      <c r="P25" s="9"/>
    </row>
    <row r="26" spans="1:16">
      <c r="A26" s="12"/>
      <c r="B26" s="25">
        <v>342.1</v>
      </c>
      <c r="C26" s="20" t="s">
        <v>72</v>
      </c>
      <c r="D26" s="46">
        <v>4320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4320</v>
      </c>
      <c r="O26" s="47">
        <f t="shared" si="1"/>
        <v>1.1085450346420322</v>
      </c>
      <c r="P26" s="9"/>
    </row>
    <row r="27" spans="1:16">
      <c r="A27" s="12"/>
      <c r="B27" s="25">
        <v>343.3</v>
      </c>
      <c r="C27" s="20" t="s">
        <v>29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906673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906673</v>
      </c>
      <c r="O27" s="47">
        <f t="shared" si="1"/>
        <v>232.65922504490635</v>
      </c>
      <c r="P27" s="9"/>
    </row>
    <row r="28" spans="1:16">
      <c r="A28" s="12"/>
      <c r="B28" s="25">
        <v>343.4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818764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818764</v>
      </c>
      <c r="O28" s="47">
        <f t="shared" si="1"/>
        <v>210.10110341288171</v>
      </c>
      <c r="P28" s="9"/>
    </row>
    <row r="29" spans="1:16">
      <c r="A29" s="12"/>
      <c r="B29" s="25">
        <v>343.6</v>
      </c>
      <c r="C29" s="20" t="s">
        <v>32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946745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946745</v>
      </c>
      <c r="O29" s="47">
        <f t="shared" si="1"/>
        <v>242.94200667179882</v>
      </c>
      <c r="P29" s="9"/>
    </row>
    <row r="30" spans="1:16">
      <c r="A30" s="12"/>
      <c r="B30" s="25">
        <v>347.2</v>
      </c>
      <c r="C30" s="20" t="s">
        <v>58</v>
      </c>
      <c r="D30" s="46">
        <v>284355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284355</v>
      </c>
      <c r="O30" s="47">
        <f t="shared" si="1"/>
        <v>72.967667436489606</v>
      </c>
      <c r="P30" s="9"/>
    </row>
    <row r="31" spans="1:16">
      <c r="A31" s="12"/>
      <c r="B31" s="25">
        <v>347.4</v>
      </c>
      <c r="C31" s="20" t="s">
        <v>68</v>
      </c>
      <c r="D31" s="46">
        <v>169644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169644</v>
      </c>
      <c r="O31" s="47">
        <f t="shared" si="1"/>
        <v>43.531947652040031</v>
      </c>
      <c r="P31" s="9"/>
    </row>
    <row r="32" spans="1:16" ht="15.75">
      <c r="A32" s="29" t="s">
        <v>26</v>
      </c>
      <c r="B32" s="30"/>
      <c r="C32" s="31"/>
      <c r="D32" s="32">
        <f t="shared" ref="D32:M32" si="8">SUM(D33:D33)</f>
        <v>9339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>SUM(D32:M32)</f>
        <v>9339</v>
      </c>
      <c r="O32" s="45">
        <f t="shared" si="1"/>
        <v>2.3964588144726715</v>
      </c>
      <c r="P32" s="10"/>
    </row>
    <row r="33" spans="1:119">
      <c r="A33" s="13"/>
      <c r="B33" s="39">
        <v>351.1</v>
      </c>
      <c r="C33" s="21" t="s">
        <v>35</v>
      </c>
      <c r="D33" s="46">
        <v>9339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9339</v>
      </c>
      <c r="O33" s="47">
        <f t="shared" si="1"/>
        <v>2.3964588144726715</v>
      </c>
      <c r="P33" s="9"/>
    </row>
    <row r="34" spans="1:119" ht="15.75">
      <c r="A34" s="29" t="s">
        <v>2</v>
      </c>
      <c r="B34" s="30"/>
      <c r="C34" s="31"/>
      <c r="D34" s="32">
        <f t="shared" ref="D34:M34" si="9">SUM(D35:D43)</f>
        <v>129650</v>
      </c>
      <c r="E34" s="32">
        <f t="shared" si="9"/>
        <v>13</v>
      </c>
      <c r="F34" s="32">
        <f t="shared" si="9"/>
        <v>0</v>
      </c>
      <c r="G34" s="32">
        <f t="shared" si="9"/>
        <v>17</v>
      </c>
      <c r="H34" s="32">
        <f t="shared" si="9"/>
        <v>0</v>
      </c>
      <c r="I34" s="32">
        <f t="shared" si="9"/>
        <v>12545</v>
      </c>
      <c r="J34" s="32">
        <f t="shared" si="9"/>
        <v>0</v>
      </c>
      <c r="K34" s="32">
        <f t="shared" si="9"/>
        <v>535680</v>
      </c>
      <c r="L34" s="32">
        <f t="shared" si="9"/>
        <v>0</v>
      </c>
      <c r="M34" s="32">
        <f t="shared" si="9"/>
        <v>0</v>
      </c>
      <c r="N34" s="32">
        <f>SUM(D34:M34)</f>
        <v>677905</v>
      </c>
      <c r="O34" s="45">
        <f t="shared" si="1"/>
        <v>173.95560687708493</v>
      </c>
      <c r="P34" s="10"/>
    </row>
    <row r="35" spans="1:119">
      <c r="A35" s="12"/>
      <c r="B35" s="25">
        <v>361.1</v>
      </c>
      <c r="C35" s="20" t="s">
        <v>36</v>
      </c>
      <c r="D35" s="46">
        <v>14674</v>
      </c>
      <c r="E35" s="46">
        <v>13</v>
      </c>
      <c r="F35" s="46">
        <v>0</v>
      </c>
      <c r="G35" s="46">
        <v>17</v>
      </c>
      <c r="H35" s="46">
        <v>0</v>
      </c>
      <c r="I35" s="46">
        <v>98</v>
      </c>
      <c r="J35" s="46">
        <v>0</v>
      </c>
      <c r="K35" s="46">
        <v>31594</v>
      </c>
      <c r="L35" s="46">
        <v>0</v>
      </c>
      <c r="M35" s="46">
        <v>0</v>
      </c>
      <c r="N35" s="46">
        <f>SUM(D35:M35)</f>
        <v>46396</v>
      </c>
      <c r="O35" s="47">
        <f t="shared" si="1"/>
        <v>11.905568385937901</v>
      </c>
      <c r="P35" s="9"/>
    </row>
    <row r="36" spans="1:119">
      <c r="A36" s="12"/>
      <c r="B36" s="25">
        <v>361.2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27616</v>
      </c>
      <c r="L36" s="46">
        <v>0</v>
      </c>
      <c r="M36" s="46">
        <v>0</v>
      </c>
      <c r="N36" s="46">
        <f t="shared" ref="N36:N43" si="10">SUM(D36:M36)</f>
        <v>27616</v>
      </c>
      <c r="O36" s="47">
        <f t="shared" si="1"/>
        <v>7.0864767770079551</v>
      </c>
      <c r="P36" s="9"/>
    </row>
    <row r="37" spans="1:119">
      <c r="A37" s="12"/>
      <c r="B37" s="25">
        <v>361.3</v>
      </c>
      <c r="C37" s="20" t="s">
        <v>73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324436</v>
      </c>
      <c r="L37" s="46">
        <v>0</v>
      </c>
      <c r="M37" s="46">
        <v>0</v>
      </c>
      <c r="N37" s="46">
        <f t="shared" si="10"/>
        <v>324436</v>
      </c>
      <c r="O37" s="47">
        <f t="shared" si="1"/>
        <v>83.252758532204254</v>
      </c>
      <c r="P37" s="9"/>
    </row>
    <row r="38" spans="1:119">
      <c r="A38" s="12"/>
      <c r="B38" s="25">
        <v>362</v>
      </c>
      <c r="C38" s="20" t="s">
        <v>69</v>
      </c>
      <c r="D38" s="46">
        <v>13786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13786</v>
      </c>
      <c r="O38" s="47">
        <f t="shared" si="1"/>
        <v>3.5375930202720043</v>
      </c>
      <c r="P38" s="9"/>
    </row>
    <row r="39" spans="1:119">
      <c r="A39" s="12"/>
      <c r="B39" s="25">
        <v>364</v>
      </c>
      <c r="C39" s="20" t="s">
        <v>39</v>
      </c>
      <c r="D39" s="46">
        <v>5283</v>
      </c>
      <c r="E39" s="46">
        <v>0</v>
      </c>
      <c r="F39" s="46">
        <v>0</v>
      </c>
      <c r="G39" s="46">
        <v>0</v>
      </c>
      <c r="H39" s="46">
        <v>0</v>
      </c>
      <c r="I39" s="46">
        <v>-1560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3723</v>
      </c>
      <c r="O39" s="47">
        <f t="shared" si="1"/>
        <v>0.95535026943802925</v>
      </c>
      <c r="P39" s="9"/>
    </row>
    <row r="40" spans="1:119">
      <c r="A40" s="12"/>
      <c r="B40" s="25">
        <v>365</v>
      </c>
      <c r="C40" s="20" t="s">
        <v>74</v>
      </c>
      <c r="D40" s="46">
        <v>1064</v>
      </c>
      <c r="E40" s="46">
        <v>0</v>
      </c>
      <c r="F40" s="46">
        <v>0</v>
      </c>
      <c r="G40" s="46">
        <v>0</v>
      </c>
      <c r="H40" s="46">
        <v>0</v>
      </c>
      <c r="I40" s="46">
        <v>3287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4351</v>
      </c>
      <c r="O40" s="47">
        <f t="shared" si="1"/>
        <v>1.1164998716961765</v>
      </c>
      <c r="P40" s="9"/>
    </row>
    <row r="41" spans="1:119">
      <c r="A41" s="12"/>
      <c r="B41" s="25">
        <v>366</v>
      </c>
      <c r="C41" s="20" t="s">
        <v>40</v>
      </c>
      <c r="D41" s="46">
        <v>28179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28179</v>
      </c>
      <c r="O41" s="47">
        <f t="shared" si="1"/>
        <v>7.2309468822170899</v>
      </c>
      <c r="P41" s="9"/>
    </row>
    <row r="42" spans="1:119">
      <c r="A42" s="12"/>
      <c r="B42" s="25">
        <v>368</v>
      </c>
      <c r="C42" s="20" t="s">
        <v>41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152034</v>
      </c>
      <c r="L42" s="46">
        <v>0</v>
      </c>
      <c r="M42" s="46">
        <v>0</v>
      </c>
      <c r="N42" s="46">
        <f t="shared" si="10"/>
        <v>152034</v>
      </c>
      <c r="O42" s="47">
        <f t="shared" si="1"/>
        <v>39.013086989992303</v>
      </c>
      <c r="P42" s="9"/>
    </row>
    <row r="43" spans="1:119">
      <c r="A43" s="12"/>
      <c r="B43" s="25">
        <v>369.9</v>
      </c>
      <c r="C43" s="20" t="s">
        <v>42</v>
      </c>
      <c r="D43" s="46">
        <v>66664</v>
      </c>
      <c r="E43" s="46">
        <v>0</v>
      </c>
      <c r="F43" s="46">
        <v>0</v>
      </c>
      <c r="G43" s="46">
        <v>0</v>
      </c>
      <c r="H43" s="46">
        <v>0</v>
      </c>
      <c r="I43" s="46">
        <v>10720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77384</v>
      </c>
      <c r="O43" s="47">
        <f t="shared" si="1"/>
        <v>19.85732614831922</v>
      </c>
      <c r="P43" s="9"/>
    </row>
    <row r="44" spans="1:119" ht="15.75">
      <c r="A44" s="29" t="s">
        <v>27</v>
      </c>
      <c r="B44" s="30"/>
      <c r="C44" s="31"/>
      <c r="D44" s="32">
        <f t="shared" ref="D44:M44" si="11">SUM(D45:D47)</f>
        <v>198101</v>
      </c>
      <c r="E44" s="32">
        <f t="shared" si="11"/>
        <v>0</v>
      </c>
      <c r="F44" s="32">
        <f t="shared" si="11"/>
        <v>0</v>
      </c>
      <c r="G44" s="32">
        <f t="shared" si="11"/>
        <v>2065000</v>
      </c>
      <c r="H44" s="32">
        <f t="shared" si="11"/>
        <v>0</v>
      </c>
      <c r="I44" s="32">
        <f t="shared" si="11"/>
        <v>20500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2283601</v>
      </c>
      <c r="O44" s="45">
        <f t="shared" si="1"/>
        <v>585.98947908647676</v>
      </c>
      <c r="P44" s="9"/>
    </row>
    <row r="45" spans="1:119">
      <c r="A45" s="12"/>
      <c r="B45" s="25">
        <v>381</v>
      </c>
      <c r="C45" s="20" t="s">
        <v>43</v>
      </c>
      <c r="D45" s="46">
        <v>158700</v>
      </c>
      <c r="E45" s="46">
        <v>0</v>
      </c>
      <c r="F45" s="46">
        <v>0</v>
      </c>
      <c r="G45" s="46">
        <v>2030000</v>
      </c>
      <c r="H45" s="46">
        <v>0</v>
      </c>
      <c r="I45" s="46">
        <v>20500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2209200</v>
      </c>
      <c r="O45" s="47">
        <f t="shared" si="1"/>
        <v>566.89761354888378</v>
      </c>
      <c r="P45" s="9"/>
    </row>
    <row r="46" spans="1:119">
      <c r="A46" s="12"/>
      <c r="B46" s="25">
        <v>384</v>
      </c>
      <c r="C46" s="20" t="s">
        <v>75</v>
      </c>
      <c r="D46" s="46">
        <v>0</v>
      </c>
      <c r="E46" s="46">
        <v>0</v>
      </c>
      <c r="F46" s="46">
        <v>0</v>
      </c>
      <c r="G46" s="46">
        <v>35000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35000</v>
      </c>
      <c r="O46" s="47">
        <f t="shared" si="1"/>
        <v>8.9812676417757249</v>
      </c>
      <c r="P46" s="9"/>
    </row>
    <row r="47" spans="1:119" ht="15.75" thickBot="1">
      <c r="A47" s="12"/>
      <c r="B47" s="25">
        <v>388.2</v>
      </c>
      <c r="C47" s="20" t="s">
        <v>76</v>
      </c>
      <c r="D47" s="46">
        <v>39401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39401</v>
      </c>
      <c r="O47" s="47">
        <f t="shared" si="1"/>
        <v>10.110597895817296</v>
      </c>
      <c r="P47" s="9"/>
    </row>
    <row r="48" spans="1:119" ht="16.5" thickBot="1">
      <c r="A48" s="14" t="s">
        <v>33</v>
      </c>
      <c r="B48" s="23"/>
      <c r="C48" s="22"/>
      <c r="D48" s="15">
        <f t="shared" ref="D48:M48" si="12">SUM(D5,D14,D17,D24,D32,D34,D44)</f>
        <v>4858418</v>
      </c>
      <c r="E48" s="15">
        <f t="shared" si="12"/>
        <v>51660</v>
      </c>
      <c r="F48" s="15">
        <f t="shared" si="12"/>
        <v>0</v>
      </c>
      <c r="G48" s="15">
        <f t="shared" si="12"/>
        <v>3361144</v>
      </c>
      <c r="H48" s="15">
        <f t="shared" si="12"/>
        <v>0</v>
      </c>
      <c r="I48" s="15">
        <f t="shared" si="12"/>
        <v>2708222</v>
      </c>
      <c r="J48" s="15">
        <f t="shared" si="12"/>
        <v>0</v>
      </c>
      <c r="K48" s="15">
        <f t="shared" si="12"/>
        <v>579021</v>
      </c>
      <c r="L48" s="15">
        <f t="shared" si="12"/>
        <v>0</v>
      </c>
      <c r="M48" s="15">
        <f t="shared" si="12"/>
        <v>0</v>
      </c>
      <c r="N48" s="15">
        <f>SUM(D48:M48)</f>
        <v>11558465</v>
      </c>
      <c r="O48" s="38">
        <f t="shared" si="1"/>
        <v>2965.9905055170643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77</v>
      </c>
      <c r="M50" s="118"/>
      <c r="N50" s="118"/>
      <c r="O50" s="43">
        <v>3897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3042843</v>
      </c>
      <c r="E5" s="27">
        <f t="shared" si="0"/>
        <v>51533</v>
      </c>
      <c r="F5" s="27">
        <f t="shared" si="0"/>
        <v>0</v>
      </c>
      <c r="G5" s="27">
        <f t="shared" si="0"/>
        <v>976605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40965</v>
      </c>
      <c r="L5" s="27">
        <f t="shared" si="0"/>
        <v>0</v>
      </c>
      <c r="M5" s="27">
        <f t="shared" si="0"/>
        <v>0</v>
      </c>
      <c r="N5" s="28">
        <f>SUM(D5:M5)</f>
        <v>4111946</v>
      </c>
      <c r="O5" s="33">
        <f t="shared" ref="O5:O46" si="1">(N5/O$48)</f>
        <v>1060.5999484137219</v>
      </c>
      <c r="P5" s="6"/>
    </row>
    <row r="6" spans="1:133">
      <c r="A6" s="12"/>
      <c r="B6" s="25">
        <v>311</v>
      </c>
      <c r="C6" s="20" t="s">
        <v>1</v>
      </c>
      <c r="D6" s="46">
        <v>2416034</v>
      </c>
      <c r="E6" s="46">
        <v>0</v>
      </c>
      <c r="F6" s="46">
        <v>0</v>
      </c>
      <c r="G6" s="46">
        <v>681446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3097480</v>
      </c>
      <c r="O6" s="47">
        <f t="shared" si="1"/>
        <v>798.93732267216922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295159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295159</v>
      </c>
      <c r="O7" s="47">
        <f t="shared" si="1"/>
        <v>76.13077121485685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51533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51533</v>
      </c>
      <c r="O8" s="47">
        <f t="shared" si="1"/>
        <v>13.291978333763218</v>
      </c>
      <c r="P8" s="9"/>
    </row>
    <row r="9" spans="1:133">
      <c r="A9" s="12"/>
      <c r="B9" s="25">
        <v>312.52</v>
      </c>
      <c r="C9" s="20" t="s">
        <v>64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40965</v>
      </c>
      <c r="L9" s="46">
        <v>0</v>
      </c>
      <c r="M9" s="46">
        <v>0</v>
      </c>
      <c r="N9" s="46">
        <f>SUM(D9:M9)</f>
        <v>40965</v>
      </c>
      <c r="O9" s="47">
        <f t="shared" si="1"/>
        <v>10.566159401599174</v>
      </c>
      <c r="P9" s="9"/>
    </row>
    <row r="10" spans="1:133">
      <c r="A10" s="12"/>
      <c r="B10" s="25">
        <v>314.10000000000002</v>
      </c>
      <c r="C10" s="20" t="s">
        <v>11</v>
      </c>
      <c r="D10" s="46">
        <v>380691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380691</v>
      </c>
      <c r="O10" s="47">
        <f t="shared" si="1"/>
        <v>98.19215888573639</v>
      </c>
      <c r="P10" s="9"/>
    </row>
    <row r="11" spans="1:133">
      <c r="A11" s="12"/>
      <c r="B11" s="25">
        <v>314.39999999999998</v>
      </c>
      <c r="C11" s="20" t="s">
        <v>12</v>
      </c>
      <c r="D11" s="46">
        <v>21020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21020</v>
      </c>
      <c r="O11" s="47">
        <f t="shared" si="1"/>
        <v>5.4217178230590664</v>
      </c>
      <c r="P11" s="9"/>
    </row>
    <row r="12" spans="1:133">
      <c r="A12" s="12"/>
      <c r="B12" s="25">
        <v>315</v>
      </c>
      <c r="C12" s="20" t="s">
        <v>13</v>
      </c>
      <c r="D12" s="46">
        <v>198023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198023</v>
      </c>
      <c r="O12" s="47">
        <f t="shared" si="1"/>
        <v>51.076347691514059</v>
      </c>
      <c r="P12" s="9"/>
    </row>
    <row r="13" spans="1:133">
      <c r="A13" s="12"/>
      <c r="B13" s="25">
        <v>316</v>
      </c>
      <c r="C13" s="20" t="s">
        <v>56</v>
      </c>
      <c r="D13" s="46">
        <v>27075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27075</v>
      </c>
      <c r="O13" s="47">
        <f t="shared" si="1"/>
        <v>6.9834923910239874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SUM(D15:D16)</f>
        <v>208481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208481</v>
      </c>
      <c r="O14" s="45">
        <f t="shared" si="1"/>
        <v>53.773794170750577</v>
      </c>
      <c r="P14" s="10"/>
    </row>
    <row r="15" spans="1:133">
      <c r="A15" s="12"/>
      <c r="B15" s="25">
        <v>322</v>
      </c>
      <c r="C15" s="20" t="s">
        <v>57</v>
      </c>
      <c r="D15" s="46">
        <v>205084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205084</v>
      </c>
      <c r="O15" s="47">
        <f t="shared" si="1"/>
        <v>52.897601238070671</v>
      </c>
      <c r="P15" s="9"/>
    </row>
    <row r="16" spans="1:133">
      <c r="A16" s="12"/>
      <c r="B16" s="25">
        <v>329</v>
      </c>
      <c r="C16" s="20" t="s">
        <v>15</v>
      </c>
      <c r="D16" s="46">
        <v>3397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3397</v>
      </c>
      <c r="O16" s="47">
        <f t="shared" si="1"/>
        <v>0.87619293267990717</v>
      </c>
      <c r="P16" s="9"/>
    </row>
    <row r="17" spans="1:16" ht="15.75">
      <c r="A17" s="29" t="s">
        <v>16</v>
      </c>
      <c r="B17" s="30"/>
      <c r="C17" s="31"/>
      <c r="D17" s="32">
        <f t="shared" ref="D17:M17" si="5">SUM(D18:D23)</f>
        <v>298746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3150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301896</v>
      </c>
      <c r="O17" s="45">
        <f t="shared" si="1"/>
        <v>77.868454990972396</v>
      </c>
      <c r="P17" s="10"/>
    </row>
    <row r="18" spans="1:16">
      <c r="A18" s="12"/>
      <c r="B18" s="25">
        <v>334.2</v>
      </c>
      <c r="C18" s="20" t="s">
        <v>65</v>
      </c>
      <c r="D18" s="46">
        <v>4465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4465</v>
      </c>
      <c r="O18" s="47">
        <f t="shared" si="1"/>
        <v>1.1516636574671137</v>
      </c>
      <c r="P18" s="9"/>
    </row>
    <row r="19" spans="1:16">
      <c r="A19" s="12"/>
      <c r="B19" s="25">
        <v>334.34</v>
      </c>
      <c r="C19" s="20" t="s">
        <v>66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3150</v>
      </c>
      <c r="O19" s="47">
        <f t="shared" si="1"/>
        <v>0.81248387928810939</v>
      </c>
      <c r="P19" s="9"/>
    </row>
    <row r="20" spans="1:16">
      <c r="A20" s="12"/>
      <c r="B20" s="25">
        <v>335.12</v>
      </c>
      <c r="C20" s="20" t="s">
        <v>17</v>
      </c>
      <c r="D20" s="46">
        <v>86232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86232</v>
      </c>
      <c r="O20" s="47">
        <f t="shared" si="1"/>
        <v>22.241939644054682</v>
      </c>
      <c r="P20" s="9"/>
    </row>
    <row r="21" spans="1:16">
      <c r="A21" s="12"/>
      <c r="B21" s="25">
        <v>335.15</v>
      </c>
      <c r="C21" s="20" t="s">
        <v>18</v>
      </c>
      <c r="D21" s="46">
        <v>598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598</v>
      </c>
      <c r="O21" s="47">
        <f t="shared" si="1"/>
        <v>0.15424297136961568</v>
      </c>
      <c r="P21" s="9"/>
    </row>
    <row r="22" spans="1:16">
      <c r="A22" s="12"/>
      <c r="B22" s="25">
        <v>335.18</v>
      </c>
      <c r="C22" s="20" t="s">
        <v>19</v>
      </c>
      <c r="D22" s="46">
        <v>204003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204003</v>
      </c>
      <c r="O22" s="47">
        <f t="shared" si="1"/>
        <v>52.618777405210217</v>
      </c>
      <c r="P22" s="9"/>
    </row>
    <row r="23" spans="1:16">
      <c r="A23" s="12"/>
      <c r="B23" s="25">
        <v>335.49</v>
      </c>
      <c r="C23" s="20" t="s">
        <v>20</v>
      </c>
      <c r="D23" s="46">
        <v>3448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3448</v>
      </c>
      <c r="O23" s="47">
        <f t="shared" si="1"/>
        <v>0.88934743358266699</v>
      </c>
      <c r="P23" s="9"/>
    </row>
    <row r="24" spans="1:16" ht="15.75">
      <c r="A24" s="29" t="s">
        <v>25</v>
      </c>
      <c r="B24" s="30"/>
      <c r="C24" s="31"/>
      <c r="D24" s="32">
        <f t="shared" ref="D24:M24" si="6">SUM(D25:D32)</f>
        <v>866341</v>
      </c>
      <c r="E24" s="32">
        <f t="shared" si="6"/>
        <v>2382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2598504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3467227</v>
      </c>
      <c r="O24" s="45">
        <f t="shared" si="1"/>
        <v>894.30668042300749</v>
      </c>
      <c r="P24" s="10"/>
    </row>
    <row r="25" spans="1:16">
      <c r="A25" s="12"/>
      <c r="B25" s="25">
        <v>341.3</v>
      </c>
      <c r="C25" s="20" t="s">
        <v>28</v>
      </c>
      <c r="D25" s="46">
        <v>454400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7">SUM(D25:M25)</f>
        <v>454400</v>
      </c>
      <c r="O25" s="47">
        <f t="shared" si="1"/>
        <v>117.2040237296879</v>
      </c>
      <c r="P25" s="9"/>
    </row>
    <row r="26" spans="1:16">
      <c r="A26" s="12"/>
      <c r="B26" s="25">
        <v>343.3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993841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993841</v>
      </c>
      <c r="O26" s="47">
        <f t="shared" si="1"/>
        <v>256.34279081764248</v>
      </c>
      <c r="P26" s="9"/>
    </row>
    <row r="27" spans="1:16">
      <c r="A27" s="12"/>
      <c r="B27" s="25">
        <v>343.4</v>
      </c>
      <c r="C27" s="20" t="s">
        <v>30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792796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792796</v>
      </c>
      <c r="O27" s="47">
        <f t="shared" si="1"/>
        <v>204.48697446479235</v>
      </c>
      <c r="P27" s="9"/>
    </row>
    <row r="28" spans="1:16">
      <c r="A28" s="12"/>
      <c r="B28" s="25">
        <v>343.6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811867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811867</v>
      </c>
      <c r="O28" s="47">
        <f t="shared" si="1"/>
        <v>209.4059840082538</v>
      </c>
      <c r="P28" s="9"/>
    </row>
    <row r="29" spans="1:16">
      <c r="A29" s="12"/>
      <c r="B29" s="25">
        <v>343.9</v>
      </c>
      <c r="C29" s="20" t="s">
        <v>67</v>
      </c>
      <c r="D29" s="46">
        <v>0</v>
      </c>
      <c r="E29" s="46">
        <v>2382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2382</v>
      </c>
      <c r="O29" s="47">
        <f t="shared" si="1"/>
        <v>0.61439257157596083</v>
      </c>
      <c r="P29" s="9"/>
    </row>
    <row r="30" spans="1:16">
      <c r="A30" s="12"/>
      <c r="B30" s="25">
        <v>347.2</v>
      </c>
      <c r="C30" s="20" t="s">
        <v>58</v>
      </c>
      <c r="D30" s="46">
        <v>322369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322369</v>
      </c>
      <c r="O30" s="47">
        <f t="shared" si="1"/>
        <v>83.14908434356461</v>
      </c>
      <c r="P30" s="9"/>
    </row>
    <row r="31" spans="1:16">
      <c r="A31" s="12"/>
      <c r="B31" s="25">
        <v>347.4</v>
      </c>
      <c r="C31" s="20" t="s">
        <v>68</v>
      </c>
      <c r="D31" s="46">
        <v>81755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81755</v>
      </c>
      <c r="O31" s="47">
        <f t="shared" si="1"/>
        <v>21.087180809904567</v>
      </c>
      <c r="P31" s="9"/>
    </row>
    <row r="32" spans="1:16">
      <c r="A32" s="12"/>
      <c r="B32" s="25">
        <v>349</v>
      </c>
      <c r="C32" s="20" t="s">
        <v>59</v>
      </c>
      <c r="D32" s="46">
        <v>7817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7817</v>
      </c>
      <c r="O32" s="47">
        <f t="shared" si="1"/>
        <v>2.0162496775857623</v>
      </c>
      <c r="P32" s="9"/>
    </row>
    <row r="33" spans="1:119" ht="15.75">
      <c r="A33" s="29" t="s">
        <v>26</v>
      </c>
      <c r="B33" s="30"/>
      <c r="C33" s="31"/>
      <c r="D33" s="32">
        <f t="shared" ref="D33:M33" si="8">SUM(D34:D34)</f>
        <v>35238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>SUM(D33:M33)</f>
        <v>35238</v>
      </c>
      <c r="O33" s="45">
        <f t="shared" si="1"/>
        <v>9.0889863296363167</v>
      </c>
      <c r="P33" s="10"/>
    </row>
    <row r="34" spans="1:119">
      <c r="A34" s="13"/>
      <c r="B34" s="39">
        <v>351.1</v>
      </c>
      <c r="C34" s="21" t="s">
        <v>35</v>
      </c>
      <c r="D34" s="46">
        <v>35238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35238</v>
      </c>
      <c r="O34" s="47">
        <f t="shared" si="1"/>
        <v>9.0889863296363167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SUM(D36:D43)</f>
        <v>196324</v>
      </c>
      <c r="E35" s="32">
        <f t="shared" si="9"/>
        <v>69</v>
      </c>
      <c r="F35" s="32">
        <f t="shared" si="9"/>
        <v>0</v>
      </c>
      <c r="G35" s="32">
        <f t="shared" si="9"/>
        <v>453</v>
      </c>
      <c r="H35" s="32">
        <f t="shared" si="9"/>
        <v>0</v>
      </c>
      <c r="I35" s="32">
        <f t="shared" si="9"/>
        <v>17601</v>
      </c>
      <c r="J35" s="32">
        <f t="shared" si="9"/>
        <v>0</v>
      </c>
      <c r="K35" s="32">
        <f t="shared" si="9"/>
        <v>139266</v>
      </c>
      <c r="L35" s="32">
        <f t="shared" si="9"/>
        <v>0</v>
      </c>
      <c r="M35" s="32">
        <f t="shared" si="9"/>
        <v>0</v>
      </c>
      <c r="N35" s="32">
        <f>SUM(D35:M35)</f>
        <v>353713</v>
      </c>
      <c r="O35" s="45">
        <f t="shared" si="1"/>
        <v>91.233685839566675</v>
      </c>
      <c r="P35" s="10"/>
    </row>
    <row r="36" spans="1:119">
      <c r="A36" s="12"/>
      <c r="B36" s="25">
        <v>361.1</v>
      </c>
      <c r="C36" s="20" t="s">
        <v>36</v>
      </c>
      <c r="D36" s="46">
        <v>20529</v>
      </c>
      <c r="E36" s="46">
        <v>69</v>
      </c>
      <c r="F36" s="46">
        <v>0</v>
      </c>
      <c r="G36" s="46">
        <v>403</v>
      </c>
      <c r="H36" s="46">
        <v>0</v>
      </c>
      <c r="I36" s="46">
        <v>1966</v>
      </c>
      <c r="J36" s="46">
        <v>0</v>
      </c>
      <c r="K36" s="46">
        <v>22718</v>
      </c>
      <c r="L36" s="46">
        <v>0</v>
      </c>
      <c r="M36" s="46">
        <v>0</v>
      </c>
      <c r="N36" s="46">
        <f>SUM(D36:M36)</f>
        <v>45685</v>
      </c>
      <c r="O36" s="47">
        <f t="shared" si="1"/>
        <v>11.783595563580088</v>
      </c>
      <c r="P36" s="9"/>
    </row>
    <row r="37" spans="1:119">
      <c r="A37" s="12"/>
      <c r="B37" s="25">
        <v>361.2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32661</v>
      </c>
      <c r="L37" s="46">
        <v>0</v>
      </c>
      <c r="M37" s="46">
        <v>0</v>
      </c>
      <c r="N37" s="46">
        <f t="shared" ref="N37:N43" si="10">SUM(D37:M37)</f>
        <v>32661</v>
      </c>
      <c r="O37" s="47">
        <f t="shared" si="1"/>
        <v>8.4242971369615685</v>
      </c>
      <c r="P37" s="9"/>
    </row>
    <row r="38" spans="1:119">
      <c r="A38" s="12"/>
      <c r="B38" s="25">
        <v>361.4</v>
      </c>
      <c r="C38" s="20" t="s">
        <v>38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-94093</v>
      </c>
      <c r="L38" s="46">
        <v>0</v>
      </c>
      <c r="M38" s="46">
        <v>0</v>
      </c>
      <c r="N38" s="46">
        <f t="shared" si="10"/>
        <v>-94093</v>
      </c>
      <c r="O38" s="47">
        <f t="shared" si="1"/>
        <v>-24.269538302811451</v>
      </c>
      <c r="P38" s="9"/>
    </row>
    <row r="39" spans="1:119">
      <c r="A39" s="12"/>
      <c r="B39" s="25">
        <v>362</v>
      </c>
      <c r="C39" s="20" t="s">
        <v>69</v>
      </c>
      <c r="D39" s="46">
        <v>16590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16590</v>
      </c>
      <c r="O39" s="47">
        <f t="shared" si="1"/>
        <v>4.2790817642507095</v>
      </c>
      <c r="P39" s="9"/>
    </row>
    <row r="40" spans="1:119">
      <c r="A40" s="12"/>
      <c r="B40" s="25">
        <v>364</v>
      </c>
      <c r="C40" s="20" t="s">
        <v>39</v>
      </c>
      <c r="D40" s="46">
        <v>13075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13075</v>
      </c>
      <c r="O40" s="47">
        <f t="shared" si="1"/>
        <v>3.3724529275212793</v>
      </c>
      <c r="P40" s="9"/>
    </row>
    <row r="41" spans="1:119">
      <c r="A41" s="12"/>
      <c r="B41" s="25">
        <v>366</v>
      </c>
      <c r="C41" s="20" t="s">
        <v>40</v>
      </c>
      <c r="D41" s="46">
        <v>29015</v>
      </c>
      <c r="E41" s="46">
        <v>0</v>
      </c>
      <c r="F41" s="46">
        <v>0</v>
      </c>
      <c r="G41" s="46">
        <v>50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29065</v>
      </c>
      <c r="O41" s="47">
        <f t="shared" si="1"/>
        <v>7.4967758576218726</v>
      </c>
      <c r="P41" s="9"/>
    </row>
    <row r="42" spans="1:119">
      <c r="A42" s="12"/>
      <c r="B42" s="25">
        <v>368</v>
      </c>
      <c r="C42" s="20" t="s">
        <v>41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177980</v>
      </c>
      <c r="L42" s="46">
        <v>0</v>
      </c>
      <c r="M42" s="46">
        <v>0</v>
      </c>
      <c r="N42" s="46">
        <f t="shared" si="10"/>
        <v>177980</v>
      </c>
      <c r="O42" s="47">
        <f t="shared" si="1"/>
        <v>45.906628836729432</v>
      </c>
      <c r="P42" s="9"/>
    </row>
    <row r="43" spans="1:119">
      <c r="A43" s="12"/>
      <c r="B43" s="25">
        <v>369.9</v>
      </c>
      <c r="C43" s="20" t="s">
        <v>42</v>
      </c>
      <c r="D43" s="46">
        <v>117115</v>
      </c>
      <c r="E43" s="46">
        <v>0</v>
      </c>
      <c r="F43" s="46">
        <v>0</v>
      </c>
      <c r="G43" s="46">
        <v>0</v>
      </c>
      <c r="H43" s="46">
        <v>0</v>
      </c>
      <c r="I43" s="46">
        <v>15635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132750</v>
      </c>
      <c r="O43" s="47">
        <f t="shared" si="1"/>
        <v>34.24039205571318</v>
      </c>
      <c r="P43" s="9"/>
    </row>
    <row r="44" spans="1:119" ht="15.75">
      <c r="A44" s="29" t="s">
        <v>27</v>
      </c>
      <c r="B44" s="30"/>
      <c r="C44" s="31"/>
      <c r="D44" s="32">
        <f t="shared" ref="D44:M44" si="11">SUM(D45:D45)</f>
        <v>68300</v>
      </c>
      <c r="E44" s="32">
        <f t="shared" si="11"/>
        <v>0</v>
      </c>
      <c r="F44" s="32">
        <f t="shared" si="11"/>
        <v>0</v>
      </c>
      <c r="G44" s="32">
        <f t="shared" si="11"/>
        <v>26000</v>
      </c>
      <c r="H44" s="32">
        <f t="shared" si="11"/>
        <v>0</v>
      </c>
      <c r="I44" s="32">
        <f t="shared" si="11"/>
        <v>18500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>SUM(D44:M44)</f>
        <v>112800</v>
      </c>
      <c r="O44" s="45">
        <f t="shared" si="1"/>
        <v>29.094660820221822</v>
      </c>
      <c r="P44" s="9"/>
    </row>
    <row r="45" spans="1:119" ht="15.75" thickBot="1">
      <c r="A45" s="12"/>
      <c r="B45" s="25">
        <v>381</v>
      </c>
      <c r="C45" s="20" t="s">
        <v>43</v>
      </c>
      <c r="D45" s="46">
        <v>68300</v>
      </c>
      <c r="E45" s="46">
        <v>0</v>
      </c>
      <c r="F45" s="46">
        <v>0</v>
      </c>
      <c r="G45" s="46">
        <v>26000</v>
      </c>
      <c r="H45" s="46">
        <v>0</v>
      </c>
      <c r="I45" s="46">
        <v>18500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112800</v>
      </c>
      <c r="O45" s="47">
        <f t="shared" si="1"/>
        <v>29.094660820221822</v>
      </c>
      <c r="P45" s="9"/>
    </row>
    <row r="46" spans="1:119" ht="16.5" thickBot="1">
      <c r="A46" s="14" t="s">
        <v>33</v>
      </c>
      <c r="B46" s="23"/>
      <c r="C46" s="22"/>
      <c r="D46" s="15">
        <f t="shared" ref="D46:M46" si="12">SUM(D5,D14,D17,D24,D33,D35,D44)</f>
        <v>4716273</v>
      </c>
      <c r="E46" s="15">
        <f t="shared" si="12"/>
        <v>53984</v>
      </c>
      <c r="F46" s="15">
        <f t="shared" si="12"/>
        <v>0</v>
      </c>
      <c r="G46" s="15">
        <f t="shared" si="12"/>
        <v>1003058</v>
      </c>
      <c r="H46" s="15">
        <f t="shared" si="12"/>
        <v>0</v>
      </c>
      <c r="I46" s="15">
        <f t="shared" si="12"/>
        <v>2637755</v>
      </c>
      <c r="J46" s="15">
        <f t="shared" si="12"/>
        <v>0</v>
      </c>
      <c r="K46" s="15">
        <f t="shared" si="12"/>
        <v>180231</v>
      </c>
      <c r="L46" s="15">
        <f t="shared" si="12"/>
        <v>0</v>
      </c>
      <c r="M46" s="15">
        <f t="shared" si="12"/>
        <v>0</v>
      </c>
      <c r="N46" s="15">
        <f>SUM(D46:M46)</f>
        <v>8591301</v>
      </c>
      <c r="O46" s="38">
        <f t="shared" si="1"/>
        <v>2215.9662109878773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70</v>
      </c>
      <c r="M48" s="118"/>
      <c r="N48" s="118"/>
      <c r="O48" s="43">
        <v>3877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61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3117153</v>
      </c>
      <c r="E5" s="27">
        <f t="shared" si="0"/>
        <v>52577</v>
      </c>
      <c r="F5" s="27">
        <f t="shared" si="0"/>
        <v>0</v>
      </c>
      <c r="G5" s="27">
        <f t="shared" si="0"/>
        <v>990783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45234</v>
      </c>
      <c r="L5" s="27">
        <f t="shared" si="0"/>
        <v>0</v>
      </c>
      <c r="M5" s="27">
        <f t="shared" si="0"/>
        <v>0</v>
      </c>
      <c r="N5" s="28">
        <f>SUM(D5:M5)</f>
        <v>4205747</v>
      </c>
      <c r="O5" s="33">
        <f t="shared" ref="O5:O41" si="1">(N5/O$43)</f>
        <v>1087.0372189196175</v>
      </c>
      <c r="P5" s="6"/>
    </row>
    <row r="6" spans="1:133">
      <c r="A6" s="12"/>
      <c r="B6" s="25">
        <v>311</v>
      </c>
      <c r="C6" s="20" t="s">
        <v>1</v>
      </c>
      <c r="D6" s="46">
        <v>2429008</v>
      </c>
      <c r="E6" s="46">
        <v>0</v>
      </c>
      <c r="F6" s="46">
        <v>0</v>
      </c>
      <c r="G6" s="46">
        <v>685142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3114150</v>
      </c>
      <c r="O6" s="47">
        <f t="shared" si="1"/>
        <v>804.89790643577146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305641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305641</v>
      </c>
      <c r="O7" s="47">
        <f t="shared" si="1"/>
        <v>78.997415352804339</v>
      </c>
      <c r="P7" s="9"/>
    </row>
    <row r="8" spans="1:133">
      <c r="A8" s="12"/>
      <c r="B8" s="25">
        <v>312.51</v>
      </c>
      <c r="C8" s="20" t="s">
        <v>55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45234</v>
      </c>
      <c r="L8" s="46">
        <v>0</v>
      </c>
      <c r="M8" s="46">
        <v>0</v>
      </c>
      <c r="N8" s="46">
        <f>SUM(D8:M8)</f>
        <v>45234</v>
      </c>
      <c r="O8" s="47">
        <f t="shared" si="1"/>
        <v>11.691393124838459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52577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52577</v>
      </c>
      <c r="O9" s="47">
        <f t="shared" si="1"/>
        <v>13.589299560609977</v>
      </c>
      <c r="P9" s="9"/>
    </row>
    <row r="10" spans="1:133">
      <c r="A10" s="12"/>
      <c r="B10" s="25">
        <v>314.10000000000002</v>
      </c>
      <c r="C10" s="20" t="s">
        <v>11</v>
      </c>
      <c r="D10" s="46">
        <v>414623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414623</v>
      </c>
      <c r="O10" s="47">
        <f t="shared" si="1"/>
        <v>107.1654174205221</v>
      </c>
      <c r="P10" s="9"/>
    </row>
    <row r="11" spans="1:133">
      <c r="A11" s="12"/>
      <c r="B11" s="25">
        <v>314.39999999999998</v>
      </c>
      <c r="C11" s="20" t="s">
        <v>12</v>
      </c>
      <c r="D11" s="46">
        <v>21769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21769</v>
      </c>
      <c r="O11" s="47">
        <f t="shared" si="1"/>
        <v>5.6265184802274488</v>
      </c>
      <c r="P11" s="9"/>
    </row>
    <row r="12" spans="1:133">
      <c r="A12" s="12"/>
      <c r="B12" s="25">
        <v>315</v>
      </c>
      <c r="C12" s="20" t="s">
        <v>13</v>
      </c>
      <c r="D12" s="46">
        <v>202368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202368</v>
      </c>
      <c r="O12" s="47">
        <f t="shared" si="1"/>
        <v>52.304988369087617</v>
      </c>
      <c r="P12" s="9"/>
    </row>
    <row r="13" spans="1:133">
      <c r="A13" s="12"/>
      <c r="B13" s="25">
        <v>316</v>
      </c>
      <c r="C13" s="20" t="s">
        <v>56</v>
      </c>
      <c r="D13" s="46">
        <v>49385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49385</v>
      </c>
      <c r="O13" s="47">
        <f t="shared" si="1"/>
        <v>12.76428017575601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SUM(D15:D16)</f>
        <v>282293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2" si="4">SUM(D14:M14)</f>
        <v>282293</v>
      </c>
      <c r="O14" s="45">
        <f t="shared" si="1"/>
        <v>72.962781080382527</v>
      </c>
      <c r="P14" s="10"/>
    </row>
    <row r="15" spans="1:133">
      <c r="A15" s="12"/>
      <c r="B15" s="25">
        <v>322</v>
      </c>
      <c r="C15" s="20" t="s">
        <v>57</v>
      </c>
      <c r="D15" s="46">
        <v>267389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267389</v>
      </c>
      <c r="O15" s="47">
        <f t="shared" si="1"/>
        <v>69.11062289997416</v>
      </c>
      <c r="P15" s="9"/>
    </row>
    <row r="16" spans="1:133">
      <c r="A16" s="12"/>
      <c r="B16" s="25">
        <v>329</v>
      </c>
      <c r="C16" s="20" t="s">
        <v>15</v>
      </c>
      <c r="D16" s="46">
        <v>14904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14904</v>
      </c>
      <c r="O16" s="47">
        <f t="shared" si="1"/>
        <v>3.8521581804083742</v>
      </c>
      <c r="P16" s="9"/>
    </row>
    <row r="17" spans="1:16" ht="15.75">
      <c r="A17" s="29" t="s">
        <v>16</v>
      </c>
      <c r="B17" s="30"/>
      <c r="C17" s="31"/>
      <c r="D17" s="32">
        <f t="shared" ref="D17:M17" si="5">SUM(D18:D21)</f>
        <v>287862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287862</v>
      </c>
      <c r="O17" s="45">
        <f t="shared" si="1"/>
        <v>74.402171103644349</v>
      </c>
      <c r="P17" s="10"/>
    </row>
    <row r="18" spans="1:16">
      <c r="A18" s="12"/>
      <c r="B18" s="25">
        <v>335.12</v>
      </c>
      <c r="C18" s="20" t="s">
        <v>17</v>
      </c>
      <c r="D18" s="46">
        <v>85640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85640</v>
      </c>
      <c r="O18" s="47">
        <f t="shared" si="1"/>
        <v>22.134918583613338</v>
      </c>
      <c r="P18" s="9"/>
    </row>
    <row r="19" spans="1:16">
      <c r="A19" s="12"/>
      <c r="B19" s="25">
        <v>335.15</v>
      </c>
      <c r="C19" s="20" t="s">
        <v>18</v>
      </c>
      <c r="D19" s="46">
        <v>385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385</v>
      </c>
      <c r="O19" s="47">
        <f t="shared" si="1"/>
        <v>9.9508917032825023E-2</v>
      </c>
      <c r="P19" s="9"/>
    </row>
    <row r="20" spans="1:16">
      <c r="A20" s="12"/>
      <c r="B20" s="25">
        <v>335.18</v>
      </c>
      <c r="C20" s="20" t="s">
        <v>19</v>
      </c>
      <c r="D20" s="46">
        <v>198117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198117</v>
      </c>
      <c r="O20" s="47">
        <f t="shared" si="1"/>
        <v>51.20625484621349</v>
      </c>
      <c r="P20" s="9"/>
    </row>
    <row r="21" spans="1:16">
      <c r="A21" s="12"/>
      <c r="B21" s="25">
        <v>335.49</v>
      </c>
      <c r="C21" s="20" t="s">
        <v>20</v>
      </c>
      <c r="D21" s="46">
        <v>3720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3720</v>
      </c>
      <c r="O21" s="47">
        <f t="shared" si="1"/>
        <v>0.96148875678469892</v>
      </c>
      <c r="P21" s="9"/>
    </row>
    <row r="22" spans="1:16" ht="15.75">
      <c r="A22" s="29" t="s">
        <v>25</v>
      </c>
      <c r="B22" s="30"/>
      <c r="C22" s="31"/>
      <c r="D22" s="32">
        <f t="shared" ref="D22:M22" si="6">SUM(D23:D29)</f>
        <v>756125</v>
      </c>
      <c r="E22" s="32">
        <f t="shared" si="6"/>
        <v>2580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2378345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3137050</v>
      </c>
      <c r="O22" s="45">
        <f t="shared" si="1"/>
        <v>810.81674851382786</v>
      </c>
      <c r="P22" s="10"/>
    </row>
    <row r="23" spans="1:16">
      <c r="A23" s="12"/>
      <c r="B23" s="25">
        <v>341.3</v>
      </c>
      <c r="C23" s="20" t="s">
        <v>28</v>
      </c>
      <c r="D23" s="46">
        <v>454400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7">SUM(D23:M23)</f>
        <v>454400</v>
      </c>
      <c r="O23" s="47">
        <f t="shared" si="1"/>
        <v>117.4463685706901</v>
      </c>
      <c r="P23" s="9"/>
    </row>
    <row r="24" spans="1:16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829194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829194</v>
      </c>
      <c r="O24" s="47">
        <f t="shared" si="1"/>
        <v>214.31739467562679</v>
      </c>
      <c r="P24" s="9"/>
    </row>
    <row r="25" spans="1:16">
      <c r="A25" s="12"/>
      <c r="B25" s="25">
        <v>343.4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770832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770832</v>
      </c>
      <c r="O25" s="47">
        <f t="shared" si="1"/>
        <v>199.23287671232876</v>
      </c>
      <c r="P25" s="9"/>
    </row>
    <row r="26" spans="1:16">
      <c r="A26" s="12"/>
      <c r="B26" s="25">
        <v>343.5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778319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778319</v>
      </c>
      <c r="O26" s="47">
        <f t="shared" si="1"/>
        <v>201.16800206771777</v>
      </c>
      <c r="P26" s="9"/>
    </row>
    <row r="27" spans="1:16">
      <c r="A27" s="12"/>
      <c r="B27" s="25">
        <v>343.6</v>
      </c>
      <c r="C27" s="20" t="s">
        <v>32</v>
      </c>
      <c r="D27" s="46">
        <v>7796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7796</v>
      </c>
      <c r="O27" s="47">
        <f t="shared" si="1"/>
        <v>2.0149909537348152</v>
      </c>
      <c r="P27" s="9"/>
    </row>
    <row r="28" spans="1:16">
      <c r="A28" s="12"/>
      <c r="B28" s="25">
        <v>347.2</v>
      </c>
      <c r="C28" s="20" t="s">
        <v>58</v>
      </c>
      <c r="D28" s="46">
        <v>293929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293929</v>
      </c>
      <c r="O28" s="47">
        <f t="shared" si="1"/>
        <v>75.970276557249932</v>
      </c>
      <c r="P28" s="9"/>
    </row>
    <row r="29" spans="1:16">
      <c r="A29" s="12"/>
      <c r="B29" s="25">
        <v>349</v>
      </c>
      <c r="C29" s="20" t="s">
        <v>59</v>
      </c>
      <c r="D29" s="46">
        <v>0</v>
      </c>
      <c r="E29" s="46">
        <v>2580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2580</v>
      </c>
      <c r="O29" s="47">
        <f t="shared" si="1"/>
        <v>0.66683897647971047</v>
      </c>
      <c r="P29" s="9"/>
    </row>
    <row r="30" spans="1:16" ht="15.75">
      <c r="A30" s="29" t="s">
        <v>26</v>
      </c>
      <c r="B30" s="30"/>
      <c r="C30" s="31"/>
      <c r="D30" s="32">
        <f t="shared" ref="D30:M30" si="8">SUM(D31:D31)</f>
        <v>9351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ref="N30:N41" si="9">SUM(D30:M30)</f>
        <v>9351</v>
      </c>
      <c r="O30" s="45">
        <f t="shared" si="1"/>
        <v>2.4169035926596019</v>
      </c>
      <c r="P30" s="10"/>
    </row>
    <row r="31" spans="1:16">
      <c r="A31" s="13"/>
      <c r="B31" s="39">
        <v>351.1</v>
      </c>
      <c r="C31" s="21" t="s">
        <v>35</v>
      </c>
      <c r="D31" s="46">
        <v>9351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9"/>
        <v>9351</v>
      </c>
      <c r="O31" s="47">
        <f t="shared" si="1"/>
        <v>2.4169035926596019</v>
      </c>
      <c r="P31" s="9"/>
    </row>
    <row r="32" spans="1:16" ht="15.75">
      <c r="A32" s="29" t="s">
        <v>2</v>
      </c>
      <c r="B32" s="30"/>
      <c r="C32" s="31"/>
      <c r="D32" s="32">
        <f t="shared" ref="D32:M32" si="10">SUM(D33:D38)</f>
        <v>121934</v>
      </c>
      <c r="E32" s="32">
        <f t="shared" si="10"/>
        <v>422</v>
      </c>
      <c r="F32" s="32">
        <f t="shared" si="10"/>
        <v>0</v>
      </c>
      <c r="G32" s="32">
        <f t="shared" si="10"/>
        <v>2115</v>
      </c>
      <c r="H32" s="32">
        <f t="shared" si="10"/>
        <v>0</v>
      </c>
      <c r="I32" s="32">
        <f t="shared" si="10"/>
        <v>13441</v>
      </c>
      <c r="J32" s="32">
        <f t="shared" si="10"/>
        <v>0</v>
      </c>
      <c r="K32" s="32">
        <f t="shared" si="10"/>
        <v>253876</v>
      </c>
      <c r="L32" s="32">
        <f t="shared" si="10"/>
        <v>0</v>
      </c>
      <c r="M32" s="32">
        <f t="shared" si="10"/>
        <v>0</v>
      </c>
      <c r="N32" s="32">
        <f t="shared" si="9"/>
        <v>391788</v>
      </c>
      <c r="O32" s="45">
        <f t="shared" si="1"/>
        <v>101.26337554923752</v>
      </c>
      <c r="P32" s="10"/>
    </row>
    <row r="33" spans="1:119">
      <c r="A33" s="12"/>
      <c r="B33" s="25">
        <v>361.1</v>
      </c>
      <c r="C33" s="20" t="s">
        <v>36</v>
      </c>
      <c r="D33" s="46">
        <v>17146</v>
      </c>
      <c r="E33" s="46">
        <v>422</v>
      </c>
      <c r="F33" s="46">
        <v>0</v>
      </c>
      <c r="G33" s="46">
        <v>2100</v>
      </c>
      <c r="H33" s="46">
        <v>0</v>
      </c>
      <c r="I33" s="46">
        <v>10311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29979</v>
      </c>
      <c r="O33" s="47">
        <f t="shared" si="1"/>
        <v>7.7485138278624968</v>
      </c>
      <c r="P33" s="9"/>
    </row>
    <row r="34" spans="1:119">
      <c r="A34" s="12"/>
      <c r="B34" s="25">
        <v>361.2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36628</v>
      </c>
      <c r="L34" s="46">
        <v>0</v>
      </c>
      <c r="M34" s="46">
        <v>0</v>
      </c>
      <c r="N34" s="46">
        <f t="shared" si="9"/>
        <v>36628</v>
      </c>
      <c r="O34" s="47">
        <f t="shared" si="1"/>
        <v>9.4670457482553623</v>
      </c>
      <c r="P34" s="9"/>
    </row>
    <row r="35" spans="1:119">
      <c r="A35" s="12"/>
      <c r="B35" s="25">
        <v>361.4</v>
      </c>
      <c r="C35" s="20" t="s">
        <v>38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110940</v>
      </c>
      <c r="L35" s="46">
        <v>0</v>
      </c>
      <c r="M35" s="46">
        <v>0</v>
      </c>
      <c r="N35" s="46">
        <f t="shared" si="9"/>
        <v>110940</v>
      </c>
      <c r="O35" s="47">
        <f t="shared" si="1"/>
        <v>28.674075988627553</v>
      </c>
      <c r="P35" s="9"/>
    </row>
    <row r="36" spans="1:119">
      <c r="A36" s="12"/>
      <c r="B36" s="25">
        <v>366</v>
      </c>
      <c r="C36" s="20" t="s">
        <v>40</v>
      </c>
      <c r="D36" s="46">
        <v>72800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72800</v>
      </c>
      <c r="O36" s="47">
        <f t="shared" si="1"/>
        <v>18.816231584388731</v>
      </c>
      <c r="P36" s="9"/>
    </row>
    <row r="37" spans="1:119">
      <c r="A37" s="12"/>
      <c r="B37" s="25">
        <v>368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106308</v>
      </c>
      <c r="L37" s="46">
        <v>0</v>
      </c>
      <c r="M37" s="46">
        <v>0</v>
      </c>
      <c r="N37" s="46">
        <f t="shared" si="9"/>
        <v>106308</v>
      </c>
      <c r="O37" s="47">
        <f t="shared" si="1"/>
        <v>27.476867407598863</v>
      </c>
      <c r="P37" s="9"/>
    </row>
    <row r="38" spans="1:119">
      <c r="A38" s="12"/>
      <c r="B38" s="25">
        <v>369.9</v>
      </c>
      <c r="C38" s="20" t="s">
        <v>42</v>
      </c>
      <c r="D38" s="46">
        <v>31988</v>
      </c>
      <c r="E38" s="46">
        <v>0</v>
      </c>
      <c r="F38" s="46">
        <v>0</v>
      </c>
      <c r="G38" s="46">
        <v>15</v>
      </c>
      <c r="H38" s="46">
        <v>0</v>
      </c>
      <c r="I38" s="46">
        <v>3130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35133</v>
      </c>
      <c r="O38" s="47">
        <f t="shared" si="1"/>
        <v>9.0806409925045237</v>
      </c>
      <c r="P38" s="9"/>
    </row>
    <row r="39" spans="1:119" ht="15.75">
      <c r="A39" s="29" t="s">
        <v>27</v>
      </c>
      <c r="B39" s="30"/>
      <c r="C39" s="31"/>
      <c r="D39" s="32">
        <f t="shared" ref="D39:M39" si="11">SUM(D40:D40)</f>
        <v>53000</v>
      </c>
      <c r="E39" s="32">
        <f t="shared" si="11"/>
        <v>125700</v>
      </c>
      <c r="F39" s="32">
        <f t="shared" si="11"/>
        <v>0</v>
      </c>
      <c r="G39" s="32">
        <f t="shared" si="11"/>
        <v>1089465</v>
      </c>
      <c r="H39" s="32">
        <f t="shared" si="11"/>
        <v>0</v>
      </c>
      <c r="I39" s="32">
        <f t="shared" si="11"/>
        <v>412000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1680165</v>
      </c>
      <c r="O39" s="45">
        <f t="shared" si="1"/>
        <v>434.26337554923754</v>
      </c>
      <c r="P39" s="9"/>
    </row>
    <row r="40" spans="1:119" ht="15.75" thickBot="1">
      <c r="A40" s="12"/>
      <c r="B40" s="25">
        <v>381</v>
      </c>
      <c r="C40" s="20" t="s">
        <v>43</v>
      </c>
      <c r="D40" s="46">
        <v>53000</v>
      </c>
      <c r="E40" s="46">
        <v>125700</v>
      </c>
      <c r="F40" s="46">
        <v>0</v>
      </c>
      <c r="G40" s="46">
        <v>1089465</v>
      </c>
      <c r="H40" s="46">
        <v>0</v>
      </c>
      <c r="I40" s="46">
        <v>412000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1680165</v>
      </c>
      <c r="O40" s="47">
        <f t="shared" si="1"/>
        <v>434.26337554923754</v>
      </c>
      <c r="P40" s="9"/>
    </row>
    <row r="41" spans="1:119" ht="16.5" thickBot="1">
      <c r="A41" s="14" t="s">
        <v>33</v>
      </c>
      <c r="B41" s="23"/>
      <c r="C41" s="22"/>
      <c r="D41" s="15">
        <f t="shared" ref="D41:M41" si="12">SUM(D5,D14,D17,D22,D30,D32,D39)</f>
        <v>4627718</v>
      </c>
      <c r="E41" s="15">
        <f t="shared" si="12"/>
        <v>181279</v>
      </c>
      <c r="F41" s="15">
        <f t="shared" si="12"/>
        <v>0</v>
      </c>
      <c r="G41" s="15">
        <f t="shared" si="12"/>
        <v>2082363</v>
      </c>
      <c r="H41" s="15">
        <f t="shared" si="12"/>
        <v>0</v>
      </c>
      <c r="I41" s="15">
        <f t="shared" si="12"/>
        <v>2803786</v>
      </c>
      <c r="J41" s="15">
        <f t="shared" si="12"/>
        <v>0</v>
      </c>
      <c r="K41" s="15">
        <f t="shared" si="12"/>
        <v>299110</v>
      </c>
      <c r="L41" s="15">
        <f t="shared" si="12"/>
        <v>0</v>
      </c>
      <c r="M41" s="15">
        <f t="shared" si="12"/>
        <v>0</v>
      </c>
      <c r="N41" s="15">
        <f t="shared" si="9"/>
        <v>9994256</v>
      </c>
      <c r="O41" s="38">
        <f t="shared" si="1"/>
        <v>2583.162574308607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60</v>
      </c>
      <c r="M43" s="118"/>
      <c r="N43" s="118"/>
      <c r="O43" s="43">
        <v>3869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thickBot="1">
      <c r="A45" s="120" t="s">
        <v>61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3366450</v>
      </c>
      <c r="E5" s="27">
        <f t="shared" si="0"/>
        <v>52810</v>
      </c>
      <c r="F5" s="27">
        <f t="shared" si="0"/>
        <v>0</v>
      </c>
      <c r="G5" s="27">
        <f t="shared" si="0"/>
        <v>1113853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43675</v>
      </c>
      <c r="L5" s="27">
        <f t="shared" si="0"/>
        <v>0</v>
      </c>
      <c r="M5" s="27">
        <f t="shared" si="0"/>
        <v>0</v>
      </c>
      <c r="N5" s="28">
        <f>SUM(D5:M5)</f>
        <v>4576788</v>
      </c>
      <c r="O5" s="33">
        <f t="shared" ref="O5:O39" si="1">(N5/O$41)</f>
        <v>1104.1708082026537</v>
      </c>
      <c r="P5" s="6"/>
    </row>
    <row r="6" spans="1:133">
      <c r="A6" s="12"/>
      <c r="B6" s="25">
        <v>311</v>
      </c>
      <c r="C6" s="20" t="s">
        <v>1</v>
      </c>
      <c r="D6" s="46">
        <v>2689818</v>
      </c>
      <c r="E6" s="46">
        <v>0</v>
      </c>
      <c r="F6" s="46">
        <v>0</v>
      </c>
      <c r="G6" s="46">
        <v>758667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3448485</v>
      </c>
      <c r="O6" s="47">
        <f t="shared" si="1"/>
        <v>831.96260554885407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355186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355186</v>
      </c>
      <c r="O7" s="47">
        <f t="shared" si="1"/>
        <v>85.690229191797343</v>
      </c>
      <c r="P7" s="9"/>
    </row>
    <row r="8" spans="1:133">
      <c r="A8" s="12"/>
      <c r="B8" s="25">
        <v>312.51</v>
      </c>
      <c r="C8" s="20" t="s">
        <v>52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43675</v>
      </c>
      <c r="L8" s="46">
        <v>0</v>
      </c>
      <c r="M8" s="46">
        <v>0</v>
      </c>
      <c r="N8" s="46">
        <f>SUM(D8:M8)</f>
        <v>43675</v>
      </c>
      <c r="O8" s="47">
        <f t="shared" si="1"/>
        <v>10.536791314837153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52810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52810</v>
      </c>
      <c r="O9" s="47">
        <f t="shared" si="1"/>
        <v>12.740651387213511</v>
      </c>
      <c r="P9" s="9"/>
    </row>
    <row r="10" spans="1:133">
      <c r="A10" s="12"/>
      <c r="B10" s="25">
        <v>314.10000000000002</v>
      </c>
      <c r="C10" s="20" t="s">
        <v>11</v>
      </c>
      <c r="D10" s="46">
        <v>415012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415012</v>
      </c>
      <c r="O10" s="47">
        <f t="shared" si="1"/>
        <v>100.12352231604342</v>
      </c>
      <c r="P10" s="9"/>
    </row>
    <row r="11" spans="1:133">
      <c r="A11" s="12"/>
      <c r="B11" s="25">
        <v>314.39999999999998</v>
      </c>
      <c r="C11" s="20" t="s">
        <v>12</v>
      </c>
      <c r="D11" s="46">
        <v>23838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23838</v>
      </c>
      <c r="O11" s="47">
        <f t="shared" si="1"/>
        <v>5.7510253317249695</v>
      </c>
      <c r="P11" s="9"/>
    </row>
    <row r="12" spans="1:133">
      <c r="A12" s="12"/>
      <c r="B12" s="25">
        <v>315</v>
      </c>
      <c r="C12" s="20" t="s">
        <v>13</v>
      </c>
      <c r="D12" s="46">
        <v>237782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237782</v>
      </c>
      <c r="O12" s="47">
        <f t="shared" si="1"/>
        <v>57.365983112183351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SUM(D14:D14)</f>
        <v>272733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272733</v>
      </c>
      <c r="O13" s="45">
        <f t="shared" si="1"/>
        <v>65.798069963811827</v>
      </c>
      <c r="P13" s="10"/>
    </row>
    <row r="14" spans="1:133">
      <c r="A14" s="12"/>
      <c r="B14" s="25">
        <v>329</v>
      </c>
      <c r="C14" s="20" t="s">
        <v>15</v>
      </c>
      <c r="D14" s="46">
        <v>272733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272733</v>
      </c>
      <c r="O14" s="47">
        <f t="shared" si="1"/>
        <v>65.798069963811827</v>
      </c>
      <c r="P14" s="9"/>
    </row>
    <row r="15" spans="1:133" ht="15.75">
      <c r="A15" s="29" t="s">
        <v>16</v>
      </c>
      <c r="B15" s="30"/>
      <c r="C15" s="31"/>
      <c r="D15" s="32">
        <f t="shared" ref="D15:M15" si="5">SUM(D16:D19)</f>
        <v>289799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289799</v>
      </c>
      <c r="O15" s="45">
        <f t="shared" si="1"/>
        <v>69.915319662243661</v>
      </c>
      <c r="P15" s="10"/>
    </row>
    <row r="16" spans="1:133">
      <c r="A16" s="12"/>
      <c r="B16" s="25">
        <v>335.12</v>
      </c>
      <c r="C16" s="20" t="s">
        <v>17</v>
      </c>
      <c r="D16" s="46">
        <v>85290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85290</v>
      </c>
      <c r="O16" s="47">
        <f t="shared" si="1"/>
        <v>20.576598311218337</v>
      </c>
      <c r="P16" s="9"/>
    </row>
    <row r="17" spans="1:16">
      <c r="A17" s="12"/>
      <c r="B17" s="25">
        <v>335.15</v>
      </c>
      <c r="C17" s="20" t="s">
        <v>18</v>
      </c>
      <c r="D17" s="46">
        <v>2952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2952</v>
      </c>
      <c r="O17" s="47">
        <f t="shared" si="1"/>
        <v>0.71218335343787698</v>
      </c>
      <c r="P17" s="9"/>
    </row>
    <row r="18" spans="1:16">
      <c r="A18" s="12"/>
      <c r="B18" s="25">
        <v>335.18</v>
      </c>
      <c r="C18" s="20" t="s">
        <v>19</v>
      </c>
      <c r="D18" s="46">
        <v>198650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198650</v>
      </c>
      <c r="O18" s="47">
        <f t="shared" si="1"/>
        <v>47.925211097708079</v>
      </c>
      <c r="P18" s="9"/>
    </row>
    <row r="19" spans="1:16">
      <c r="A19" s="12"/>
      <c r="B19" s="25">
        <v>335.49</v>
      </c>
      <c r="C19" s="20" t="s">
        <v>20</v>
      </c>
      <c r="D19" s="46">
        <v>2907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2907</v>
      </c>
      <c r="O19" s="47">
        <f t="shared" si="1"/>
        <v>0.70132689987937269</v>
      </c>
      <c r="P19" s="9"/>
    </row>
    <row r="20" spans="1:16" ht="15.75">
      <c r="A20" s="29" t="s">
        <v>25</v>
      </c>
      <c r="B20" s="30"/>
      <c r="C20" s="31"/>
      <c r="D20" s="32">
        <f t="shared" ref="D20:M20" si="6">SUM(D21:D25)</f>
        <v>460481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2518535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2979016</v>
      </c>
      <c r="O20" s="45">
        <f t="shared" si="1"/>
        <v>718.70108564535587</v>
      </c>
      <c r="P20" s="10"/>
    </row>
    <row r="21" spans="1:16">
      <c r="A21" s="12"/>
      <c r="B21" s="25">
        <v>341.3</v>
      </c>
      <c r="C21" s="20" t="s">
        <v>28</v>
      </c>
      <c r="D21" s="46">
        <v>460481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460481</v>
      </c>
      <c r="O21" s="47">
        <f t="shared" si="1"/>
        <v>111.09312424607961</v>
      </c>
      <c r="P21" s="9"/>
    </row>
    <row r="22" spans="1:16">
      <c r="A22" s="12"/>
      <c r="B22" s="25">
        <v>343.3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986824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986824</v>
      </c>
      <c r="O22" s="47">
        <f t="shared" si="1"/>
        <v>238.07575392038601</v>
      </c>
      <c r="P22" s="9"/>
    </row>
    <row r="23" spans="1:16">
      <c r="A23" s="12"/>
      <c r="B23" s="25">
        <v>343.4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725643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725643</v>
      </c>
      <c r="O23" s="47">
        <f t="shared" si="1"/>
        <v>175.06465621230399</v>
      </c>
      <c r="P23" s="9"/>
    </row>
    <row r="24" spans="1:16">
      <c r="A24" s="12"/>
      <c r="B24" s="25">
        <v>343.5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803723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803723</v>
      </c>
      <c r="O24" s="47">
        <f t="shared" si="1"/>
        <v>193.90180940892643</v>
      </c>
      <c r="P24" s="9"/>
    </row>
    <row r="25" spans="1:16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2345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2345</v>
      </c>
      <c r="O25" s="47">
        <f t="shared" si="1"/>
        <v>0.56574185765983109</v>
      </c>
      <c r="P25" s="9"/>
    </row>
    <row r="26" spans="1:16" ht="15.75">
      <c r="A26" s="29" t="s">
        <v>26</v>
      </c>
      <c r="B26" s="30"/>
      <c r="C26" s="31"/>
      <c r="D26" s="32">
        <f t="shared" ref="D26:M26" si="7">SUM(D27:D27)</f>
        <v>8254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8254</v>
      </c>
      <c r="O26" s="45">
        <f t="shared" si="1"/>
        <v>1.9913148371531966</v>
      </c>
      <c r="P26" s="10"/>
    </row>
    <row r="27" spans="1:16">
      <c r="A27" s="13"/>
      <c r="B27" s="39">
        <v>351.1</v>
      </c>
      <c r="C27" s="21" t="s">
        <v>35</v>
      </c>
      <c r="D27" s="46">
        <v>8254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8254</v>
      </c>
      <c r="O27" s="47">
        <f t="shared" si="1"/>
        <v>1.9913148371531966</v>
      </c>
      <c r="P27" s="9"/>
    </row>
    <row r="28" spans="1:16" ht="15.75">
      <c r="A28" s="29" t="s">
        <v>2</v>
      </c>
      <c r="B28" s="30"/>
      <c r="C28" s="31"/>
      <c r="D28" s="32">
        <f t="shared" ref="D28:M28" si="8">SUM(D29:D35)</f>
        <v>232794</v>
      </c>
      <c r="E28" s="32">
        <f t="shared" si="8"/>
        <v>1162</v>
      </c>
      <c r="F28" s="32">
        <f t="shared" si="8"/>
        <v>0</v>
      </c>
      <c r="G28" s="32">
        <f t="shared" si="8"/>
        <v>7287</v>
      </c>
      <c r="H28" s="32">
        <f t="shared" si="8"/>
        <v>0</v>
      </c>
      <c r="I28" s="32">
        <f t="shared" si="8"/>
        <v>-37017</v>
      </c>
      <c r="J28" s="32">
        <f t="shared" si="8"/>
        <v>0</v>
      </c>
      <c r="K28" s="32">
        <f t="shared" si="8"/>
        <v>484</v>
      </c>
      <c r="L28" s="32">
        <f t="shared" si="8"/>
        <v>0</v>
      </c>
      <c r="M28" s="32">
        <f t="shared" si="8"/>
        <v>0</v>
      </c>
      <c r="N28" s="32">
        <f t="shared" si="4"/>
        <v>204710</v>
      </c>
      <c r="O28" s="45">
        <f t="shared" si="1"/>
        <v>49.387213510253318</v>
      </c>
      <c r="P28" s="10"/>
    </row>
    <row r="29" spans="1:16">
      <c r="A29" s="12"/>
      <c r="B29" s="25">
        <v>361.1</v>
      </c>
      <c r="C29" s="20" t="s">
        <v>36</v>
      </c>
      <c r="D29" s="46">
        <v>70912</v>
      </c>
      <c r="E29" s="46">
        <v>1137</v>
      </c>
      <c r="F29" s="46">
        <v>0</v>
      </c>
      <c r="G29" s="46">
        <v>6787</v>
      </c>
      <c r="H29" s="46">
        <v>0</v>
      </c>
      <c r="I29" s="46">
        <v>31912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110748</v>
      </c>
      <c r="O29" s="47">
        <f t="shared" si="1"/>
        <v>26.718455971049458</v>
      </c>
      <c r="P29" s="9"/>
    </row>
    <row r="30" spans="1:16">
      <c r="A30" s="12"/>
      <c r="B30" s="25">
        <v>361.2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33764</v>
      </c>
      <c r="L30" s="46">
        <v>0</v>
      </c>
      <c r="M30" s="46">
        <v>0</v>
      </c>
      <c r="N30" s="46">
        <f t="shared" ref="N30:N35" si="9">SUM(D30:M30)</f>
        <v>33764</v>
      </c>
      <c r="O30" s="47">
        <f t="shared" si="1"/>
        <v>8.1457177322074781</v>
      </c>
      <c r="P30" s="9"/>
    </row>
    <row r="31" spans="1:16">
      <c r="A31" s="12"/>
      <c r="B31" s="25">
        <v>361.4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-111930</v>
      </c>
      <c r="L31" s="46">
        <v>0</v>
      </c>
      <c r="M31" s="46">
        <v>0</v>
      </c>
      <c r="N31" s="46">
        <f t="shared" si="9"/>
        <v>-111930</v>
      </c>
      <c r="O31" s="47">
        <f t="shared" si="1"/>
        <v>-27.003618817852836</v>
      </c>
      <c r="P31" s="9"/>
    </row>
    <row r="32" spans="1:16">
      <c r="A32" s="12"/>
      <c r="B32" s="25">
        <v>364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-97313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-97313</v>
      </c>
      <c r="O32" s="47">
        <f t="shared" si="1"/>
        <v>-23.47720144752714</v>
      </c>
      <c r="P32" s="9"/>
    </row>
    <row r="33" spans="1:119">
      <c r="A33" s="12"/>
      <c r="B33" s="25">
        <v>366</v>
      </c>
      <c r="C33" s="20" t="s">
        <v>40</v>
      </c>
      <c r="D33" s="46">
        <v>89939</v>
      </c>
      <c r="E33" s="46">
        <v>0</v>
      </c>
      <c r="F33" s="46">
        <v>0</v>
      </c>
      <c r="G33" s="46">
        <v>500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90439</v>
      </c>
      <c r="O33" s="47">
        <f t="shared" si="1"/>
        <v>21.818817852834741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78650</v>
      </c>
      <c r="L34" s="46">
        <v>0</v>
      </c>
      <c r="M34" s="46">
        <v>0</v>
      </c>
      <c r="N34" s="46">
        <f t="shared" si="9"/>
        <v>78650</v>
      </c>
      <c r="O34" s="47">
        <f t="shared" si="1"/>
        <v>18.974668275030158</v>
      </c>
      <c r="P34" s="9"/>
    </row>
    <row r="35" spans="1:119">
      <c r="A35" s="12"/>
      <c r="B35" s="25">
        <v>369.9</v>
      </c>
      <c r="C35" s="20" t="s">
        <v>42</v>
      </c>
      <c r="D35" s="46">
        <v>71943</v>
      </c>
      <c r="E35" s="46">
        <v>25</v>
      </c>
      <c r="F35" s="46">
        <v>0</v>
      </c>
      <c r="G35" s="46">
        <v>0</v>
      </c>
      <c r="H35" s="46">
        <v>0</v>
      </c>
      <c r="I35" s="46">
        <v>28384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100352</v>
      </c>
      <c r="O35" s="47">
        <f t="shared" si="1"/>
        <v>24.21037394451146</v>
      </c>
      <c r="P35" s="9"/>
    </row>
    <row r="36" spans="1:119" ht="15.75">
      <c r="A36" s="29" t="s">
        <v>27</v>
      </c>
      <c r="B36" s="30"/>
      <c r="C36" s="31"/>
      <c r="D36" s="32">
        <f t="shared" ref="D36:M36" si="10">SUM(D37:D38)</f>
        <v>191003</v>
      </c>
      <c r="E36" s="32">
        <f t="shared" si="10"/>
        <v>73600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483832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>SUM(D36:M36)</f>
        <v>748435</v>
      </c>
      <c r="O36" s="45">
        <f t="shared" si="1"/>
        <v>180.5633293124246</v>
      </c>
      <c r="P36" s="9"/>
    </row>
    <row r="37" spans="1:119">
      <c r="A37" s="12"/>
      <c r="B37" s="25">
        <v>381</v>
      </c>
      <c r="C37" s="20" t="s">
        <v>43</v>
      </c>
      <c r="D37" s="46">
        <v>166000</v>
      </c>
      <c r="E37" s="46">
        <v>73600</v>
      </c>
      <c r="F37" s="46">
        <v>0</v>
      </c>
      <c r="G37" s="46">
        <v>0</v>
      </c>
      <c r="H37" s="46">
        <v>0</v>
      </c>
      <c r="I37" s="46">
        <v>483832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723432</v>
      </c>
      <c r="O37" s="47">
        <f t="shared" si="1"/>
        <v>174.53124246079614</v>
      </c>
      <c r="P37" s="9"/>
    </row>
    <row r="38" spans="1:119" ht="15.75" thickBot="1">
      <c r="A38" s="12"/>
      <c r="B38" s="25">
        <v>388.1</v>
      </c>
      <c r="C38" s="20" t="s">
        <v>44</v>
      </c>
      <c r="D38" s="46">
        <v>25003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25003</v>
      </c>
      <c r="O38" s="47">
        <f t="shared" si="1"/>
        <v>6.0320868516284678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11">SUM(D5,D13,D15,D20,D26,D28,D36)</f>
        <v>4821514</v>
      </c>
      <c r="E39" s="15">
        <f t="shared" si="11"/>
        <v>127572</v>
      </c>
      <c r="F39" s="15">
        <f t="shared" si="11"/>
        <v>0</v>
      </c>
      <c r="G39" s="15">
        <f t="shared" si="11"/>
        <v>1121140</v>
      </c>
      <c r="H39" s="15">
        <f t="shared" si="11"/>
        <v>0</v>
      </c>
      <c r="I39" s="15">
        <f t="shared" si="11"/>
        <v>2965350</v>
      </c>
      <c r="J39" s="15">
        <f t="shared" si="11"/>
        <v>0</v>
      </c>
      <c r="K39" s="15">
        <f t="shared" si="11"/>
        <v>44159</v>
      </c>
      <c r="L39" s="15">
        <f t="shared" si="11"/>
        <v>0</v>
      </c>
      <c r="M39" s="15">
        <f t="shared" si="11"/>
        <v>0</v>
      </c>
      <c r="N39" s="15">
        <f>SUM(D39:M39)</f>
        <v>9079735</v>
      </c>
      <c r="O39" s="38">
        <f t="shared" si="1"/>
        <v>2190.5271411338963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51</v>
      </c>
      <c r="M41" s="118"/>
      <c r="N41" s="118"/>
      <c r="O41" s="43">
        <v>4145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3238920</v>
      </c>
      <c r="E5" s="27">
        <f t="shared" si="0"/>
        <v>58301</v>
      </c>
      <c r="F5" s="27">
        <f t="shared" si="0"/>
        <v>0</v>
      </c>
      <c r="G5" s="27">
        <f t="shared" si="0"/>
        <v>1209552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40457</v>
      </c>
      <c r="L5" s="27">
        <f t="shared" si="0"/>
        <v>0</v>
      </c>
      <c r="M5" s="27">
        <f t="shared" si="0"/>
        <v>0</v>
      </c>
      <c r="N5" s="28">
        <f>SUM(D5:M5)</f>
        <v>4547230</v>
      </c>
      <c r="O5" s="33">
        <f t="shared" ref="O5:O39" si="1">(N5/O$41)</f>
        <v>1095.4541074439894</v>
      </c>
      <c r="P5" s="6"/>
    </row>
    <row r="6" spans="1:133">
      <c r="A6" s="12"/>
      <c r="B6" s="25">
        <v>311</v>
      </c>
      <c r="C6" s="20" t="s">
        <v>1</v>
      </c>
      <c r="D6" s="46">
        <v>2612877</v>
      </c>
      <c r="E6" s="46">
        <v>0</v>
      </c>
      <c r="F6" s="46">
        <v>0</v>
      </c>
      <c r="G6" s="46">
        <v>813742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3426619</v>
      </c>
      <c r="O6" s="47">
        <f t="shared" si="1"/>
        <v>825.49241146711631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395810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395810</v>
      </c>
      <c r="O7" s="47">
        <f t="shared" si="1"/>
        <v>95.352927005540835</v>
      </c>
      <c r="P7" s="9"/>
    </row>
    <row r="8" spans="1:133">
      <c r="A8" s="12"/>
      <c r="B8" s="25">
        <v>312.51</v>
      </c>
      <c r="C8" s="20" t="s">
        <v>52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40457</v>
      </c>
      <c r="L8" s="46">
        <v>0</v>
      </c>
      <c r="M8" s="46">
        <v>0</v>
      </c>
      <c r="N8" s="46">
        <f>SUM(D8:M8)</f>
        <v>40457</v>
      </c>
      <c r="O8" s="47">
        <f t="shared" si="1"/>
        <v>9.7463261864610935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58301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58301</v>
      </c>
      <c r="O9" s="47">
        <f t="shared" si="1"/>
        <v>14.045049385690195</v>
      </c>
      <c r="P9" s="9"/>
    </row>
    <row r="10" spans="1:133">
      <c r="A10" s="12"/>
      <c r="B10" s="25">
        <v>314.10000000000002</v>
      </c>
      <c r="C10" s="20" t="s">
        <v>11</v>
      </c>
      <c r="D10" s="46">
        <v>379017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379017</v>
      </c>
      <c r="O10" s="47">
        <f t="shared" si="1"/>
        <v>91.307395808238979</v>
      </c>
      <c r="P10" s="9"/>
    </row>
    <row r="11" spans="1:133">
      <c r="A11" s="12"/>
      <c r="B11" s="25">
        <v>314.39999999999998</v>
      </c>
      <c r="C11" s="20" t="s">
        <v>12</v>
      </c>
      <c r="D11" s="46">
        <v>22834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22834</v>
      </c>
      <c r="O11" s="47">
        <f t="shared" si="1"/>
        <v>5.5008431703204046</v>
      </c>
      <c r="P11" s="9"/>
    </row>
    <row r="12" spans="1:133">
      <c r="A12" s="12"/>
      <c r="B12" s="25">
        <v>315</v>
      </c>
      <c r="C12" s="20" t="s">
        <v>13</v>
      </c>
      <c r="D12" s="46">
        <v>224192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224192</v>
      </c>
      <c r="O12" s="47">
        <f t="shared" si="1"/>
        <v>54.009154420621535</v>
      </c>
      <c r="P12" s="9"/>
    </row>
    <row r="13" spans="1:133" ht="15.75">
      <c r="A13" s="29" t="s">
        <v>94</v>
      </c>
      <c r="B13" s="30"/>
      <c r="C13" s="31"/>
      <c r="D13" s="32">
        <f t="shared" ref="D13:M13" si="3">SUM(D14:D14)</f>
        <v>325853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325853</v>
      </c>
      <c r="O13" s="45">
        <f t="shared" si="1"/>
        <v>78.49987954709708</v>
      </c>
      <c r="P13" s="10"/>
    </row>
    <row r="14" spans="1:133">
      <c r="A14" s="12"/>
      <c r="B14" s="25">
        <v>329</v>
      </c>
      <c r="C14" s="20" t="s">
        <v>95</v>
      </c>
      <c r="D14" s="46">
        <v>325853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325853</v>
      </c>
      <c r="O14" s="47">
        <f t="shared" si="1"/>
        <v>78.49987954709708</v>
      </c>
      <c r="P14" s="9"/>
    </row>
    <row r="15" spans="1:133" ht="15.75">
      <c r="A15" s="29" t="s">
        <v>16</v>
      </c>
      <c r="B15" s="30"/>
      <c r="C15" s="31"/>
      <c r="D15" s="32">
        <f t="shared" ref="D15:M15" si="5">SUM(D16:D19)</f>
        <v>332688</v>
      </c>
      <c r="E15" s="32">
        <f t="shared" si="5"/>
        <v>945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44">
        <f t="shared" si="4"/>
        <v>333633</v>
      </c>
      <c r="O15" s="45">
        <f t="shared" si="1"/>
        <v>80.374126716453873</v>
      </c>
      <c r="P15" s="10"/>
    </row>
    <row r="16" spans="1:133">
      <c r="A16" s="12"/>
      <c r="B16" s="25">
        <v>335.12</v>
      </c>
      <c r="C16" s="20" t="s">
        <v>17</v>
      </c>
      <c r="D16" s="46">
        <v>94298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94298</v>
      </c>
      <c r="O16" s="47">
        <f t="shared" si="1"/>
        <v>22.716935678149845</v>
      </c>
      <c r="P16" s="9"/>
    </row>
    <row r="17" spans="1:16">
      <c r="A17" s="12"/>
      <c r="B17" s="25">
        <v>335.15</v>
      </c>
      <c r="C17" s="20" t="s">
        <v>18</v>
      </c>
      <c r="D17" s="46">
        <v>3148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3148</v>
      </c>
      <c r="O17" s="47">
        <f t="shared" si="1"/>
        <v>0.75837147675258976</v>
      </c>
      <c r="P17" s="9"/>
    </row>
    <row r="18" spans="1:16">
      <c r="A18" s="12"/>
      <c r="B18" s="25">
        <v>335.18</v>
      </c>
      <c r="C18" s="20" t="s">
        <v>19</v>
      </c>
      <c r="D18" s="46">
        <v>235242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235242</v>
      </c>
      <c r="O18" s="47">
        <f t="shared" si="1"/>
        <v>56.671163575042158</v>
      </c>
      <c r="P18" s="9"/>
    </row>
    <row r="19" spans="1:16">
      <c r="A19" s="12"/>
      <c r="B19" s="25">
        <v>335.49</v>
      </c>
      <c r="C19" s="20" t="s">
        <v>20</v>
      </c>
      <c r="D19" s="46">
        <v>0</v>
      </c>
      <c r="E19" s="46">
        <v>945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945</v>
      </c>
      <c r="O19" s="47">
        <f t="shared" si="1"/>
        <v>0.22765598650927488</v>
      </c>
      <c r="P19" s="9"/>
    </row>
    <row r="20" spans="1:16" ht="15.75">
      <c r="A20" s="29" t="s">
        <v>25</v>
      </c>
      <c r="B20" s="30"/>
      <c r="C20" s="31"/>
      <c r="D20" s="32">
        <f t="shared" ref="D20:M20" si="6">SUM(D21:D25)</f>
        <v>432463</v>
      </c>
      <c r="E20" s="32">
        <f t="shared" si="6"/>
        <v>0</v>
      </c>
      <c r="F20" s="32">
        <f t="shared" si="6"/>
        <v>0</v>
      </c>
      <c r="G20" s="32">
        <f t="shared" si="6"/>
        <v>0</v>
      </c>
      <c r="H20" s="32">
        <f t="shared" si="6"/>
        <v>0</v>
      </c>
      <c r="I20" s="32">
        <f t="shared" si="6"/>
        <v>2506172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0</v>
      </c>
      <c r="N20" s="32">
        <f t="shared" si="4"/>
        <v>2938635</v>
      </c>
      <c r="O20" s="45">
        <f t="shared" si="1"/>
        <v>707.93423271500842</v>
      </c>
      <c r="P20" s="10"/>
    </row>
    <row r="21" spans="1:16">
      <c r="A21" s="12"/>
      <c r="B21" s="25">
        <v>341.3</v>
      </c>
      <c r="C21" s="20" t="s">
        <v>28</v>
      </c>
      <c r="D21" s="46">
        <v>432463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7">SUM(D21:M21)</f>
        <v>432463</v>
      </c>
      <c r="O21" s="47">
        <f t="shared" si="1"/>
        <v>104.18284750662491</v>
      </c>
      <c r="P21" s="9"/>
    </row>
    <row r="22" spans="1:16">
      <c r="A22" s="12"/>
      <c r="B22" s="25">
        <v>343.3</v>
      </c>
      <c r="C22" s="20" t="s">
        <v>29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954185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7"/>
        <v>954185</v>
      </c>
      <c r="O22" s="47">
        <f t="shared" si="1"/>
        <v>229.86870633582268</v>
      </c>
      <c r="P22" s="9"/>
    </row>
    <row r="23" spans="1:16">
      <c r="A23" s="12"/>
      <c r="B23" s="25">
        <v>343.4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720799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720799</v>
      </c>
      <c r="O23" s="47">
        <f t="shared" si="1"/>
        <v>173.64466393640086</v>
      </c>
      <c r="P23" s="9"/>
    </row>
    <row r="24" spans="1:16">
      <c r="A24" s="12"/>
      <c r="B24" s="25">
        <v>343.5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826863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826863</v>
      </c>
      <c r="O24" s="47">
        <f t="shared" si="1"/>
        <v>199.19609732594554</v>
      </c>
      <c r="P24" s="9"/>
    </row>
    <row r="25" spans="1:16">
      <c r="A25" s="12"/>
      <c r="B25" s="25">
        <v>343.6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4325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4325</v>
      </c>
      <c r="O25" s="47">
        <f t="shared" si="1"/>
        <v>1.0419176102144061</v>
      </c>
      <c r="P25" s="9"/>
    </row>
    <row r="26" spans="1:16" ht="15.75">
      <c r="A26" s="29" t="s">
        <v>26</v>
      </c>
      <c r="B26" s="30"/>
      <c r="C26" s="31"/>
      <c r="D26" s="32">
        <f t="shared" ref="D26:M26" si="8">SUM(D27:D27)</f>
        <v>8542</v>
      </c>
      <c r="E26" s="32">
        <f t="shared" si="8"/>
        <v>0</v>
      </c>
      <c r="F26" s="32">
        <f t="shared" si="8"/>
        <v>0</v>
      </c>
      <c r="G26" s="32">
        <f t="shared" si="8"/>
        <v>0</v>
      </c>
      <c r="H26" s="32">
        <f t="shared" si="8"/>
        <v>0</v>
      </c>
      <c r="I26" s="32">
        <f t="shared" si="8"/>
        <v>0</v>
      </c>
      <c r="J26" s="32">
        <f t="shared" si="8"/>
        <v>0</v>
      </c>
      <c r="K26" s="32">
        <f t="shared" si="8"/>
        <v>0</v>
      </c>
      <c r="L26" s="32">
        <f t="shared" si="8"/>
        <v>0</v>
      </c>
      <c r="M26" s="32">
        <f t="shared" si="8"/>
        <v>0</v>
      </c>
      <c r="N26" s="32">
        <f t="shared" si="7"/>
        <v>8542</v>
      </c>
      <c r="O26" s="45">
        <f t="shared" si="1"/>
        <v>2.0578173933991808</v>
      </c>
      <c r="P26" s="10"/>
    </row>
    <row r="27" spans="1:16">
      <c r="A27" s="13"/>
      <c r="B27" s="39">
        <v>351.1</v>
      </c>
      <c r="C27" s="21" t="s">
        <v>35</v>
      </c>
      <c r="D27" s="46">
        <v>8542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8542</v>
      </c>
      <c r="O27" s="47">
        <f t="shared" si="1"/>
        <v>2.0578173933991808</v>
      </c>
      <c r="P27" s="9"/>
    </row>
    <row r="28" spans="1:16" ht="15.75">
      <c r="A28" s="29" t="s">
        <v>2</v>
      </c>
      <c r="B28" s="30"/>
      <c r="C28" s="31"/>
      <c r="D28" s="32">
        <f t="shared" ref="D28:M28" si="9">SUM(D29:D35)</f>
        <v>295147</v>
      </c>
      <c r="E28" s="32">
        <f t="shared" si="9"/>
        <v>2852</v>
      </c>
      <c r="F28" s="32">
        <f t="shared" si="9"/>
        <v>0</v>
      </c>
      <c r="G28" s="32">
        <f t="shared" si="9"/>
        <v>129175</v>
      </c>
      <c r="H28" s="32">
        <f t="shared" si="9"/>
        <v>0</v>
      </c>
      <c r="I28" s="32">
        <f t="shared" si="9"/>
        <v>121627</v>
      </c>
      <c r="J28" s="32">
        <f t="shared" si="9"/>
        <v>0</v>
      </c>
      <c r="K28" s="32">
        <f t="shared" si="9"/>
        <v>-213674</v>
      </c>
      <c r="L28" s="32">
        <f t="shared" si="9"/>
        <v>0</v>
      </c>
      <c r="M28" s="32">
        <f t="shared" si="9"/>
        <v>0</v>
      </c>
      <c r="N28" s="32">
        <f>SUM(D28:M28)</f>
        <v>335127</v>
      </c>
      <c r="O28" s="45">
        <f t="shared" si="1"/>
        <v>80.734039990363769</v>
      </c>
      <c r="P28" s="10"/>
    </row>
    <row r="29" spans="1:16">
      <c r="A29" s="12"/>
      <c r="B29" s="25">
        <v>361.1</v>
      </c>
      <c r="C29" s="20" t="s">
        <v>36</v>
      </c>
      <c r="D29" s="46">
        <v>222777</v>
      </c>
      <c r="E29" s="46">
        <v>2852</v>
      </c>
      <c r="F29" s="46">
        <v>0</v>
      </c>
      <c r="G29" s="46">
        <v>21521</v>
      </c>
      <c r="H29" s="46">
        <v>0</v>
      </c>
      <c r="I29" s="46">
        <v>104608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351758</v>
      </c>
      <c r="O29" s="47">
        <f t="shared" si="1"/>
        <v>84.740544447121181</v>
      </c>
      <c r="P29" s="9"/>
    </row>
    <row r="30" spans="1:16">
      <c r="A30" s="12"/>
      <c r="B30" s="25">
        <v>361.2</v>
      </c>
      <c r="C30" s="20" t="s">
        <v>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42946</v>
      </c>
      <c r="L30" s="46">
        <v>0</v>
      </c>
      <c r="M30" s="46">
        <v>0</v>
      </c>
      <c r="N30" s="46">
        <f t="shared" ref="N30:N35" si="10">SUM(D30:M30)</f>
        <v>42946</v>
      </c>
      <c r="O30" s="47">
        <f t="shared" si="1"/>
        <v>10.345940737171766</v>
      </c>
      <c r="P30" s="9"/>
    </row>
    <row r="31" spans="1:16">
      <c r="A31" s="12"/>
      <c r="B31" s="25">
        <v>361.4</v>
      </c>
      <c r="C31" s="20" t="s">
        <v>38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-302739</v>
      </c>
      <c r="L31" s="46">
        <v>0</v>
      </c>
      <c r="M31" s="46">
        <v>0</v>
      </c>
      <c r="N31" s="46">
        <f t="shared" si="10"/>
        <v>-302739</v>
      </c>
      <c r="O31" s="47">
        <f t="shared" si="1"/>
        <v>-72.931582751144305</v>
      </c>
      <c r="P31" s="9"/>
    </row>
    <row r="32" spans="1:16">
      <c r="A32" s="12"/>
      <c r="B32" s="25">
        <v>362</v>
      </c>
      <c r="C32" s="20" t="s">
        <v>69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4319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4319</v>
      </c>
      <c r="O32" s="47">
        <f t="shared" si="1"/>
        <v>1.0404721753794266</v>
      </c>
      <c r="P32" s="9"/>
    </row>
    <row r="33" spans="1:119">
      <c r="A33" s="12"/>
      <c r="B33" s="25">
        <v>366</v>
      </c>
      <c r="C33" s="20" t="s">
        <v>40</v>
      </c>
      <c r="D33" s="46">
        <v>56178</v>
      </c>
      <c r="E33" s="46">
        <v>0</v>
      </c>
      <c r="F33" s="46">
        <v>0</v>
      </c>
      <c r="G33" s="46">
        <v>107654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163832</v>
      </c>
      <c r="O33" s="47">
        <f t="shared" si="1"/>
        <v>39.468079980727538</v>
      </c>
      <c r="P33" s="9"/>
    </row>
    <row r="34" spans="1:119">
      <c r="A34" s="12"/>
      <c r="B34" s="25">
        <v>368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46119</v>
      </c>
      <c r="L34" s="46">
        <v>0</v>
      </c>
      <c r="M34" s="46">
        <v>0</v>
      </c>
      <c r="N34" s="46">
        <f t="shared" si="10"/>
        <v>46119</v>
      </c>
      <c r="O34" s="47">
        <f t="shared" si="1"/>
        <v>11.110334859070104</v>
      </c>
      <c r="P34" s="9"/>
    </row>
    <row r="35" spans="1:119">
      <c r="A35" s="12"/>
      <c r="B35" s="25">
        <v>369.9</v>
      </c>
      <c r="C35" s="20" t="s">
        <v>42</v>
      </c>
      <c r="D35" s="46">
        <v>16192</v>
      </c>
      <c r="E35" s="46">
        <v>0</v>
      </c>
      <c r="F35" s="46">
        <v>0</v>
      </c>
      <c r="G35" s="46">
        <v>0</v>
      </c>
      <c r="H35" s="46">
        <v>0</v>
      </c>
      <c r="I35" s="46">
        <v>12700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28892</v>
      </c>
      <c r="O35" s="47">
        <f t="shared" si="1"/>
        <v>6.9602505420380627</v>
      </c>
      <c r="P35" s="9"/>
    </row>
    <row r="36" spans="1:119" ht="15.75">
      <c r="A36" s="29" t="s">
        <v>27</v>
      </c>
      <c r="B36" s="30"/>
      <c r="C36" s="31"/>
      <c r="D36" s="32">
        <f t="shared" ref="D36:M36" si="11">SUM(D37:D38)</f>
        <v>43895</v>
      </c>
      <c r="E36" s="32">
        <f t="shared" si="11"/>
        <v>136900</v>
      </c>
      <c r="F36" s="32">
        <f t="shared" si="11"/>
        <v>0</v>
      </c>
      <c r="G36" s="32">
        <f t="shared" si="11"/>
        <v>35200</v>
      </c>
      <c r="H36" s="32">
        <f t="shared" si="11"/>
        <v>0</v>
      </c>
      <c r="I36" s="32">
        <f t="shared" si="11"/>
        <v>10000</v>
      </c>
      <c r="J36" s="32">
        <f t="shared" si="11"/>
        <v>0</v>
      </c>
      <c r="K36" s="32">
        <f t="shared" si="11"/>
        <v>0</v>
      </c>
      <c r="L36" s="32">
        <f t="shared" si="11"/>
        <v>0</v>
      </c>
      <c r="M36" s="32">
        <f t="shared" si="11"/>
        <v>0</v>
      </c>
      <c r="N36" s="32">
        <f>SUM(D36:M36)</f>
        <v>225995</v>
      </c>
      <c r="O36" s="45">
        <f t="shared" si="1"/>
        <v>54.443507588532881</v>
      </c>
      <c r="P36" s="9"/>
    </row>
    <row r="37" spans="1:119">
      <c r="A37" s="12"/>
      <c r="B37" s="25">
        <v>381</v>
      </c>
      <c r="C37" s="20" t="s">
        <v>43</v>
      </c>
      <c r="D37" s="46">
        <v>40500</v>
      </c>
      <c r="E37" s="46">
        <v>136900</v>
      </c>
      <c r="F37" s="46">
        <v>0</v>
      </c>
      <c r="G37" s="46">
        <v>35200</v>
      </c>
      <c r="H37" s="46">
        <v>0</v>
      </c>
      <c r="I37" s="46">
        <v>10000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222600</v>
      </c>
      <c r="O37" s="47">
        <f t="shared" si="1"/>
        <v>53.625632377740303</v>
      </c>
      <c r="P37" s="9"/>
    </row>
    <row r="38" spans="1:119" ht="15.75" thickBot="1">
      <c r="A38" s="12"/>
      <c r="B38" s="25">
        <v>388.1</v>
      </c>
      <c r="C38" s="20" t="s">
        <v>44</v>
      </c>
      <c r="D38" s="46">
        <v>3395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3395</v>
      </c>
      <c r="O38" s="47">
        <f t="shared" si="1"/>
        <v>0.81787521079258008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12">SUM(D5,D13,D15,D20,D26,D28,D36)</f>
        <v>4677508</v>
      </c>
      <c r="E39" s="15">
        <f t="shared" si="12"/>
        <v>198998</v>
      </c>
      <c r="F39" s="15">
        <f t="shared" si="12"/>
        <v>0</v>
      </c>
      <c r="G39" s="15">
        <f t="shared" si="12"/>
        <v>1373927</v>
      </c>
      <c r="H39" s="15">
        <f t="shared" si="12"/>
        <v>0</v>
      </c>
      <c r="I39" s="15">
        <f t="shared" si="12"/>
        <v>2637799</v>
      </c>
      <c r="J39" s="15">
        <f t="shared" si="12"/>
        <v>0</v>
      </c>
      <c r="K39" s="15">
        <f t="shared" si="12"/>
        <v>-173217</v>
      </c>
      <c r="L39" s="15">
        <f t="shared" si="12"/>
        <v>0</v>
      </c>
      <c r="M39" s="15">
        <f t="shared" si="12"/>
        <v>0</v>
      </c>
      <c r="N39" s="15">
        <f>SUM(D39:M39)</f>
        <v>8715015</v>
      </c>
      <c r="O39" s="38">
        <f t="shared" si="1"/>
        <v>2099.4977113948448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96</v>
      </c>
      <c r="M41" s="118"/>
      <c r="N41" s="118"/>
      <c r="O41" s="43">
        <v>4151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124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125</v>
      </c>
      <c r="N4" s="35" t="s">
        <v>8</v>
      </c>
      <c r="O4" s="35" t="s">
        <v>126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SUM(D6:D10)</f>
        <v>5249772</v>
      </c>
      <c r="E5" s="27">
        <f t="shared" si="0"/>
        <v>52110</v>
      </c>
      <c r="F5" s="27">
        <f t="shared" si="0"/>
        <v>0</v>
      </c>
      <c r="G5" s="27">
        <f t="shared" si="0"/>
        <v>2273425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7575307</v>
      </c>
      <c r="P5" s="33">
        <f t="shared" ref="P5:P39" si="1">(O5/P$41)</f>
        <v>1732.6868709972553</v>
      </c>
      <c r="Q5" s="6"/>
    </row>
    <row r="6" spans="1:134">
      <c r="A6" s="12"/>
      <c r="B6" s="25">
        <v>311</v>
      </c>
      <c r="C6" s="20" t="s">
        <v>1</v>
      </c>
      <c r="D6" s="46">
        <v>4819396</v>
      </c>
      <c r="E6" s="46">
        <v>0</v>
      </c>
      <c r="F6" s="46">
        <v>0</v>
      </c>
      <c r="G6" s="46">
        <v>1141415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5960811</v>
      </c>
      <c r="P6" s="47">
        <f t="shared" si="1"/>
        <v>1363.4059926806954</v>
      </c>
      <c r="Q6" s="9"/>
    </row>
    <row r="7" spans="1:134">
      <c r="A7" s="12"/>
      <c r="B7" s="25">
        <v>312.41000000000003</v>
      </c>
      <c r="C7" s="20" t="s">
        <v>128</v>
      </c>
      <c r="D7" s="46">
        <v>280752</v>
      </c>
      <c r="E7" s="46">
        <v>52110</v>
      </c>
      <c r="F7" s="46">
        <v>0</v>
      </c>
      <c r="G7" s="46">
        <v>577292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910154</v>
      </c>
      <c r="P7" s="47">
        <f t="shared" si="1"/>
        <v>208.1779505946935</v>
      </c>
      <c r="Q7" s="9"/>
    </row>
    <row r="8" spans="1:134">
      <c r="A8" s="12"/>
      <c r="B8" s="25">
        <v>314.89999999999998</v>
      </c>
      <c r="C8" s="20" t="s">
        <v>140</v>
      </c>
      <c r="D8" s="46">
        <v>0</v>
      </c>
      <c r="E8" s="46">
        <v>0</v>
      </c>
      <c r="F8" s="46">
        <v>0</v>
      </c>
      <c r="G8" s="46">
        <v>554718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554718</v>
      </c>
      <c r="P8" s="47">
        <f t="shared" si="1"/>
        <v>126.87968892955169</v>
      </c>
      <c r="Q8" s="9"/>
    </row>
    <row r="9" spans="1:134">
      <c r="A9" s="12"/>
      <c r="B9" s="25">
        <v>315.10000000000002</v>
      </c>
      <c r="C9" s="20" t="s">
        <v>130</v>
      </c>
      <c r="D9" s="46">
        <v>126997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126997</v>
      </c>
      <c r="P9" s="47">
        <f t="shared" si="1"/>
        <v>29.047804208600184</v>
      </c>
      <c r="Q9" s="9"/>
    </row>
    <row r="10" spans="1:134">
      <c r="A10" s="12"/>
      <c r="B10" s="25">
        <v>316</v>
      </c>
      <c r="C10" s="20" t="s">
        <v>81</v>
      </c>
      <c r="D10" s="46">
        <v>22627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22627</v>
      </c>
      <c r="P10" s="47">
        <f t="shared" si="1"/>
        <v>5.175434583714547</v>
      </c>
      <c r="Q10" s="9"/>
    </row>
    <row r="11" spans="1:134" ht="15.75">
      <c r="A11" s="29" t="s">
        <v>14</v>
      </c>
      <c r="B11" s="30"/>
      <c r="C11" s="31"/>
      <c r="D11" s="32">
        <f t="shared" ref="D11:N11" si="3">SUM(D12:D14)</f>
        <v>1096375</v>
      </c>
      <c r="E11" s="32">
        <f t="shared" si="3"/>
        <v>0</v>
      </c>
      <c r="F11" s="32">
        <f t="shared" si="3"/>
        <v>0</v>
      </c>
      <c r="G11" s="32">
        <f t="shared" si="3"/>
        <v>314937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1411312</v>
      </c>
      <c r="P11" s="45">
        <f t="shared" si="1"/>
        <v>322.80695333943277</v>
      </c>
      <c r="Q11" s="10"/>
    </row>
    <row r="12" spans="1:134">
      <c r="A12" s="12"/>
      <c r="B12" s="25">
        <v>322</v>
      </c>
      <c r="C12" s="20" t="s">
        <v>141</v>
      </c>
      <c r="D12" s="46">
        <v>640835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640835</v>
      </c>
      <c r="P12" s="47">
        <f t="shared" si="1"/>
        <v>146.5770814272644</v>
      </c>
      <c r="Q12" s="9"/>
    </row>
    <row r="13" spans="1:134">
      <c r="A13" s="12"/>
      <c r="B13" s="25">
        <v>323.39999999999998</v>
      </c>
      <c r="C13" s="20" t="s">
        <v>84</v>
      </c>
      <c r="D13" s="46">
        <v>455540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4">SUM(D13:N13)</f>
        <v>455540</v>
      </c>
      <c r="P13" s="47">
        <f t="shared" si="1"/>
        <v>104.19487648673376</v>
      </c>
      <c r="Q13" s="9"/>
    </row>
    <row r="14" spans="1:134">
      <c r="A14" s="12"/>
      <c r="B14" s="25">
        <v>329.2</v>
      </c>
      <c r="C14" s="20" t="s">
        <v>142</v>
      </c>
      <c r="D14" s="46">
        <v>0</v>
      </c>
      <c r="E14" s="46">
        <v>0</v>
      </c>
      <c r="F14" s="46">
        <v>0</v>
      </c>
      <c r="G14" s="46">
        <v>314937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314937</v>
      </c>
      <c r="P14" s="47">
        <f t="shared" si="1"/>
        <v>72.034995425434587</v>
      </c>
      <c r="Q14" s="9"/>
    </row>
    <row r="15" spans="1:134" ht="15.75">
      <c r="A15" s="29" t="s">
        <v>132</v>
      </c>
      <c r="B15" s="30"/>
      <c r="C15" s="31"/>
      <c r="D15" s="32">
        <f t="shared" ref="D15:N15" si="5">SUM(D16:D18)</f>
        <v>146032</v>
      </c>
      <c r="E15" s="32">
        <f t="shared" si="5"/>
        <v>2133637</v>
      </c>
      <c r="F15" s="32">
        <f t="shared" si="5"/>
        <v>0</v>
      </c>
      <c r="G15" s="32">
        <f t="shared" si="5"/>
        <v>1336018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3615687</v>
      </c>
      <c r="P15" s="45">
        <f t="shared" si="1"/>
        <v>827.00983531564498</v>
      </c>
      <c r="Q15" s="10"/>
    </row>
    <row r="16" spans="1:134">
      <c r="A16" s="12"/>
      <c r="B16" s="25">
        <v>331.51</v>
      </c>
      <c r="C16" s="20" t="s">
        <v>143</v>
      </c>
      <c r="D16" s="46">
        <v>0</v>
      </c>
      <c r="E16" s="46">
        <v>2133637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6">SUM(D16:N16)</f>
        <v>2133637</v>
      </c>
      <c r="P16" s="47">
        <f t="shared" si="1"/>
        <v>488.02310155535224</v>
      </c>
      <c r="Q16" s="9"/>
    </row>
    <row r="17" spans="1:17">
      <c r="A17" s="12"/>
      <c r="B17" s="25">
        <v>335.125</v>
      </c>
      <c r="C17" s="20" t="s">
        <v>144</v>
      </c>
      <c r="D17" s="46">
        <v>146032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146032</v>
      </c>
      <c r="P17" s="47">
        <f t="shared" si="1"/>
        <v>33.401646843549862</v>
      </c>
      <c r="Q17" s="9"/>
    </row>
    <row r="18" spans="1:17">
      <c r="A18" s="12"/>
      <c r="B18" s="25">
        <v>337.2</v>
      </c>
      <c r="C18" s="20" t="s">
        <v>134</v>
      </c>
      <c r="D18" s="46">
        <v>0</v>
      </c>
      <c r="E18" s="46">
        <v>0</v>
      </c>
      <c r="F18" s="46">
        <v>0</v>
      </c>
      <c r="G18" s="46">
        <v>1336018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" si="7">SUM(D18:N18)</f>
        <v>1336018</v>
      </c>
      <c r="P18" s="47">
        <f t="shared" si="1"/>
        <v>305.58508691674291</v>
      </c>
      <c r="Q18" s="9"/>
    </row>
    <row r="19" spans="1:17" ht="15.75">
      <c r="A19" s="29" t="s">
        <v>25</v>
      </c>
      <c r="B19" s="30"/>
      <c r="C19" s="31"/>
      <c r="D19" s="32">
        <f t="shared" ref="D19:N19" si="8">SUM(D20:D24)</f>
        <v>1243869</v>
      </c>
      <c r="E19" s="32">
        <f t="shared" si="8"/>
        <v>0</v>
      </c>
      <c r="F19" s="32">
        <f t="shared" si="8"/>
        <v>0</v>
      </c>
      <c r="G19" s="32">
        <f t="shared" si="8"/>
        <v>0</v>
      </c>
      <c r="H19" s="32">
        <f t="shared" si="8"/>
        <v>0</v>
      </c>
      <c r="I19" s="32">
        <f t="shared" si="8"/>
        <v>4361104</v>
      </c>
      <c r="J19" s="32">
        <f t="shared" si="8"/>
        <v>0</v>
      </c>
      <c r="K19" s="32">
        <f t="shared" si="8"/>
        <v>0</v>
      </c>
      <c r="L19" s="32">
        <f t="shared" si="8"/>
        <v>0</v>
      </c>
      <c r="M19" s="32">
        <f t="shared" si="8"/>
        <v>0</v>
      </c>
      <c r="N19" s="32">
        <f t="shared" si="8"/>
        <v>0</v>
      </c>
      <c r="O19" s="32">
        <f>SUM(D19:N19)</f>
        <v>5604973</v>
      </c>
      <c r="P19" s="45">
        <f t="shared" si="1"/>
        <v>1282.0157822506862</v>
      </c>
      <c r="Q19" s="10"/>
    </row>
    <row r="20" spans="1:17">
      <c r="A20" s="12"/>
      <c r="B20" s="25">
        <v>343.3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1866689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3" si="9">SUM(D20:N20)</f>
        <v>1866689</v>
      </c>
      <c r="P20" s="47">
        <f t="shared" si="1"/>
        <v>426.9645471180238</v>
      </c>
      <c r="Q20" s="9"/>
    </row>
    <row r="21" spans="1:17">
      <c r="A21" s="12"/>
      <c r="B21" s="25">
        <v>343.4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1003927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9"/>
        <v>1003927</v>
      </c>
      <c r="P21" s="47">
        <f t="shared" si="1"/>
        <v>229.62648673376029</v>
      </c>
      <c r="Q21" s="9"/>
    </row>
    <row r="22" spans="1:17">
      <c r="A22" s="12"/>
      <c r="B22" s="25">
        <v>343.5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1490488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9"/>
        <v>1490488</v>
      </c>
      <c r="P22" s="47">
        <f t="shared" si="1"/>
        <v>340.91674290942359</v>
      </c>
      <c r="Q22" s="9"/>
    </row>
    <row r="23" spans="1:17">
      <c r="A23" s="12"/>
      <c r="B23" s="25">
        <v>347.2</v>
      </c>
      <c r="C23" s="20" t="s">
        <v>58</v>
      </c>
      <c r="D23" s="46">
        <v>21830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9"/>
        <v>21830</v>
      </c>
      <c r="P23" s="47">
        <f t="shared" si="1"/>
        <v>4.9931381518755718</v>
      </c>
      <c r="Q23" s="9"/>
    </row>
    <row r="24" spans="1:17">
      <c r="A24" s="12"/>
      <c r="B24" s="25">
        <v>349</v>
      </c>
      <c r="C24" s="20" t="s">
        <v>145</v>
      </c>
      <c r="D24" s="46">
        <v>1222039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1222039</v>
      </c>
      <c r="P24" s="47">
        <f t="shared" si="1"/>
        <v>279.51486733760294</v>
      </c>
      <c r="Q24" s="9"/>
    </row>
    <row r="25" spans="1:17" ht="15.75">
      <c r="A25" s="29" t="s">
        <v>26</v>
      </c>
      <c r="B25" s="30"/>
      <c r="C25" s="31"/>
      <c r="D25" s="32">
        <f t="shared" ref="D25:N25" si="10">SUM(D26:D26)</f>
        <v>3647</v>
      </c>
      <c r="E25" s="32">
        <f t="shared" si="10"/>
        <v>0</v>
      </c>
      <c r="F25" s="32">
        <f t="shared" si="10"/>
        <v>0</v>
      </c>
      <c r="G25" s="32">
        <f t="shared" si="10"/>
        <v>0</v>
      </c>
      <c r="H25" s="32">
        <f t="shared" si="10"/>
        <v>0</v>
      </c>
      <c r="I25" s="32">
        <f t="shared" si="10"/>
        <v>0</v>
      </c>
      <c r="J25" s="32">
        <f t="shared" si="10"/>
        <v>0</v>
      </c>
      <c r="K25" s="32">
        <f t="shared" si="10"/>
        <v>0</v>
      </c>
      <c r="L25" s="32">
        <f t="shared" si="10"/>
        <v>0</v>
      </c>
      <c r="M25" s="32">
        <f t="shared" si="10"/>
        <v>0</v>
      </c>
      <c r="N25" s="32">
        <f t="shared" si="10"/>
        <v>0</v>
      </c>
      <c r="O25" s="32">
        <f>SUM(D25:N25)</f>
        <v>3647</v>
      </c>
      <c r="P25" s="45">
        <f t="shared" si="1"/>
        <v>0.83417200365965238</v>
      </c>
      <c r="Q25" s="10"/>
    </row>
    <row r="26" spans="1:17">
      <c r="A26" s="13"/>
      <c r="B26" s="39">
        <v>351.1</v>
      </c>
      <c r="C26" s="21" t="s">
        <v>35</v>
      </c>
      <c r="D26" s="46">
        <v>3647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3647</v>
      </c>
      <c r="P26" s="47">
        <f t="shared" si="1"/>
        <v>0.83417200365965238</v>
      </c>
      <c r="Q26" s="9"/>
    </row>
    <row r="27" spans="1:17" ht="15.75">
      <c r="A27" s="29" t="s">
        <v>2</v>
      </c>
      <c r="B27" s="30"/>
      <c r="C27" s="31"/>
      <c r="D27" s="32">
        <f t="shared" ref="D27:N27" si="11">SUM(D28:D34)</f>
        <v>232328</v>
      </c>
      <c r="E27" s="32">
        <f t="shared" si="11"/>
        <v>6430</v>
      </c>
      <c r="F27" s="32">
        <f t="shared" si="11"/>
        <v>0</v>
      </c>
      <c r="G27" s="32">
        <f t="shared" si="11"/>
        <v>72452</v>
      </c>
      <c r="H27" s="32">
        <f t="shared" si="11"/>
        <v>0</v>
      </c>
      <c r="I27" s="32">
        <f t="shared" si="11"/>
        <v>115301</v>
      </c>
      <c r="J27" s="32">
        <f t="shared" si="11"/>
        <v>0</v>
      </c>
      <c r="K27" s="32">
        <f t="shared" si="11"/>
        <v>-634700</v>
      </c>
      <c r="L27" s="32">
        <f t="shared" si="11"/>
        <v>0</v>
      </c>
      <c r="M27" s="32">
        <f t="shared" si="11"/>
        <v>0</v>
      </c>
      <c r="N27" s="32">
        <f t="shared" si="11"/>
        <v>0</v>
      </c>
      <c r="O27" s="32">
        <f>SUM(D27:N27)</f>
        <v>-208189</v>
      </c>
      <c r="P27" s="45">
        <f t="shared" si="1"/>
        <v>-47.618709972552608</v>
      </c>
      <c r="Q27" s="10"/>
    </row>
    <row r="28" spans="1:17">
      <c r="A28" s="12"/>
      <c r="B28" s="25">
        <v>361.1</v>
      </c>
      <c r="C28" s="20" t="s">
        <v>36</v>
      </c>
      <c r="D28" s="46">
        <v>41026</v>
      </c>
      <c r="E28" s="46">
        <v>6430</v>
      </c>
      <c r="F28" s="46">
        <v>0</v>
      </c>
      <c r="G28" s="46">
        <v>72336</v>
      </c>
      <c r="H28" s="46">
        <v>0</v>
      </c>
      <c r="I28" s="46">
        <v>30482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150274</v>
      </c>
      <c r="P28" s="47">
        <f t="shared" si="1"/>
        <v>34.371912168344011</v>
      </c>
      <c r="Q28" s="9"/>
    </row>
    <row r="29" spans="1:17">
      <c r="A29" s="12"/>
      <c r="B29" s="25">
        <v>361.2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199322</v>
      </c>
      <c r="L29" s="46">
        <v>0</v>
      </c>
      <c r="M29" s="46">
        <v>0</v>
      </c>
      <c r="N29" s="46">
        <v>0</v>
      </c>
      <c r="O29" s="46">
        <f t="shared" ref="O29:O38" si="12">SUM(D29:N29)</f>
        <v>199322</v>
      </c>
      <c r="P29" s="47">
        <f t="shared" si="1"/>
        <v>45.590576395242451</v>
      </c>
      <c r="Q29" s="9"/>
    </row>
    <row r="30" spans="1:17">
      <c r="A30" s="12"/>
      <c r="B30" s="25">
        <v>361.3</v>
      </c>
      <c r="C30" s="20" t="s">
        <v>73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243</v>
      </c>
      <c r="L30" s="46">
        <v>0</v>
      </c>
      <c r="M30" s="46">
        <v>0</v>
      </c>
      <c r="N30" s="46">
        <v>0</v>
      </c>
      <c r="O30" s="46">
        <f t="shared" si="12"/>
        <v>243</v>
      </c>
      <c r="P30" s="47">
        <f t="shared" si="1"/>
        <v>5.5580969807868252E-2</v>
      </c>
      <c r="Q30" s="9"/>
    </row>
    <row r="31" spans="1:17">
      <c r="A31" s="12"/>
      <c r="B31" s="25">
        <v>361.4</v>
      </c>
      <c r="C31" s="20" t="s">
        <v>137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-1307541</v>
      </c>
      <c r="L31" s="46">
        <v>0</v>
      </c>
      <c r="M31" s="46">
        <v>0</v>
      </c>
      <c r="N31" s="46">
        <v>0</v>
      </c>
      <c r="O31" s="46">
        <f t="shared" si="12"/>
        <v>-1307541</v>
      </c>
      <c r="P31" s="47">
        <f t="shared" si="1"/>
        <v>-299.07159194876488</v>
      </c>
      <c r="Q31" s="9"/>
    </row>
    <row r="32" spans="1:17">
      <c r="A32" s="12"/>
      <c r="B32" s="25">
        <v>366</v>
      </c>
      <c r="C32" s="20" t="s">
        <v>40</v>
      </c>
      <c r="D32" s="46">
        <v>90008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2"/>
        <v>90008</v>
      </c>
      <c r="P32" s="47">
        <f t="shared" si="1"/>
        <v>20.587374199451052</v>
      </c>
      <c r="Q32" s="9"/>
    </row>
    <row r="33" spans="1:120">
      <c r="A33" s="12"/>
      <c r="B33" s="25">
        <v>368</v>
      </c>
      <c r="C33" s="20" t="s">
        <v>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473276</v>
      </c>
      <c r="L33" s="46">
        <v>0</v>
      </c>
      <c r="M33" s="46">
        <v>0</v>
      </c>
      <c r="N33" s="46">
        <v>0</v>
      </c>
      <c r="O33" s="46">
        <f t="shared" si="12"/>
        <v>473276</v>
      </c>
      <c r="P33" s="47">
        <f t="shared" si="1"/>
        <v>108.2516010978957</v>
      </c>
      <c r="Q33" s="9"/>
    </row>
    <row r="34" spans="1:120">
      <c r="A34" s="12"/>
      <c r="B34" s="25">
        <v>369.9</v>
      </c>
      <c r="C34" s="20" t="s">
        <v>42</v>
      </c>
      <c r="D34" s="46">
        <v>101294</v>
      </c>
      <c r="E34" s="46">
        <v>0</v>
      </c>
      <c r="F34" s="46">
        <v>0</v>
      </c>
      <c r="G34" s="46">
        <v>116</v>
      </c>
      <c r="H34" s="46">
        <v>0</v>
      </c>
      <c r="I34" s="46">
        <v>84819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2"/>
        <v>186229</v>
      </c>
      <c r="P34" s="47">
        <f t="shared" si="1"/>
        <v>42.595837145471179</v>
      </c>
      <c r="Q34" s="9"/>
    </row>
    <row r="35" spans="1:120" ht="15.75">
      <c r="A35" s="29" t="s">
        <v>27</v>
      </c>
      <c r="B35" s="30"/>
      <c r="C35" s="31"/>
      <c r="D35" s="32">
        <f t="shared" ref="D35:N35" si="13">SUM(D36:D38)</f>
        <v>0</v>
      </c>
      <c r="E35" s="32">
        <f t="shared" si="13"/>
        <v>40710</v>
      </c>
      <c r="F35" s="32">
        <f t="shared" si="13"/>
        <v>1051132</v>
      </c>
      <c r="G35" s="32">
        <f t="shared" si="13"/>
        <v>22500</v>
      </c>
      <c r="H35" s="32">
        <f t="shared" si="13"/>
        <v>0</v>
      </c>
      <c r="I35" s="32">
        <f t="shared" si="13"/>
        <v>0</v>
      </c>
      <c r="J35" s="32">
        <f t="shared" si="13"/>
        <v>0</v>
      </c>
      <c r="K35" s="32">
        <f t="shared" si="13"/>
        <v>0</v>
      </c>
      <c r="L35" s="32">
        <f t="shared" si="13"/>
        <v>0</v>
      </c>
      <c r="M35" s="32">
        <f t="shared" si="13"/>
        <v>0</v>
      </c>
      <c r="N35" s="32">
        <f t="shared" si="13"/>
        <v>0</v>
      </c>
      <c r="O35" s="32">
        <f t="shared" si="12"/>
        <v>1114342</v>
      </c>
      <c r="P35" s="45">
        <f t="shared" si="1"/>
        <v>254.88151875571822</v>
      </c>
      <c r="Q35" s="9"/>
    </row>
    <row r="36" spans="1:120">
      <c r="A36" s="12"/>
      <c r="B36" s="25">
        <v>381</v>
      </c>
      <c r="C36" s="20" t="s">
        <v>43</v>
      </c>
      <c r="D36" s="46">
        <v>0</v>
      </c>
      <c r="E36" s="46">
        <v>0</v>
      </c>
      <c r="F36" s="46">
        <v>1051132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2"/>
        <v>1051132</v>
      </c>
      <c r="P36" s="47">
        <f t="shared" si="1"/>
        <v>240.42360475754802</v>
      </c>
      <c r="Q36" s="9"/>
    </row>
    <row r="37" spans="1:120">
      <c r="A37" s="12"/>
      <c r="B37" s="25">
        <v>383.1</v>
      </c>
      <c r="C37" s="20" t="s">
        <v>147</v>
      </c>
      <c r="D37" s="46">
        <v>0</v>
      </c>
      <c r="E37" s="46">
        <v>0</v>
      </c>
      <c r="F37" s="46">
        <v>0</v>
      </c>
      <c r="G37" s="46">
        <v>22500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2"/>
        <v>22500</v>
      </c>
      <c r="P37" s="47">
        <f t="shared" si="1"/>
        <v>5.1463860933211345</v>
      </c>
      <c r="Q37" s="9"/>
    </row>
    <row r="38" spans="1:120" ht="15.75" thickBot="1">
      <c r="A38" s="12"/>
      <c r="B38" s="25">
        <v>388.1</v>
      </c>
      <c r="C38" s="20" t="s">
        <v>44</v>
      </c>
      <c r="D38" s="46">
        <v>0</v>
      </c>
      <c r="E38" s="46">
        <v>40710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2"/>
        <v>40710</v>
      </c>
      <c r="P38" s="47">
        <f t="shared" si="1"/>
        <v>9.31152790484904</v>
      </c>
      <c r="Q38" s="9"/>
    </row>
    <row r="39" spans="1:120" ht="16.5" thickBot="1">
      <c r="A39" s="14" t="s">
        <v>33</v>
      </c>
      <c r="B39" s="23"/>
      <c r="C39" s="22"/>
      <c r="D39" s="15">
        <f t="shared" ref="D39:N39" si="14">SUM(D5,D11,D15,D19,D25,D27,D35)</f>
        <v>7972023</v>
      </c>
      <c r="E39" s="15">
        <f t="shared" si="14"/>
        <v>2232887</v>
      </c>
      <c r="F39" s="15">
        <f t="shared" si="14"/>
        <v>1051132</v>
      </c>
      <c r="G39" s="15">
        <f t="shared" si="14"/>
        <v>4019332</v>
      </c>
      <c r="H39" s="15">
        <f t="shared" si="14"/>
        <v>0</v>
      </c>
      <c r="I39" s="15">
        <f t="shared" si="14"/>
        <v>4476405</v>
      </c>
      <c r="J39" s="15">
        <f t="shared" si="14"/>
        <v>0</v>
      </c>
      <c r="K39" s="15">
        <f t="shared" si="14"/>
        <v>-634700</v>
      </c>
      <c r="L39" s="15">
        <f t="shared" si="14"/>
        <v>0</v>
      </c>
      <c r="M39" s="15">
        <f t="shared" si="14"/>
        <v>0</v>
      </c>
      <c r="N39" s="15">
        <f t="shared" si="14"/>
        <v>0</v>
      </c>
      <c r="O39" s="15">
        <f>SUM(D39:N39)</f>
        <v>19117079</v>
      </c>
      <c r="P39" s="38">
        <f t="shared" si="1"/>
        <v>4372.6164226898445</v>
      </c>
      <c r="Q39" s="6"/>
      <c r="R39" s="2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</row>
    <row r="40" spans="1:120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9"/>
    </row>
    <row r="41" spans="1:120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118" t="s">
        <v>146</v>
      </c>
      <c r="N41" s="118"/>
      <c r="O41" s="118"/>
      <c r="P41" s="43">
        <v>4372</v>
      </c>
    </row>
    <row r="42" spans="1:120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7"/>
    </row>
    <row r="43" spans="1:120" ht="15.75" customHeight="1" thickBot="1">
      <c r="A43" s="120" t="s">
        <v>61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</row>
  </sheetData>
  <mergeCells count="10">
    <mergeCell ref="M41:O41"/>
    <mergeCell ref="A42:P42"/>
    <mergeCell ref="A43:P4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124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125</v>
      </c>
      <c r="N4" s="35" t="s">
        <v>8</v>
      </c>
      <c r="O4" s="35" t="s">
        <v>126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127</v>
      </c>
      <c r="B5" s="26"/>
      <c r="C5" s="26"/>
      <c r="D5" s="27">
        <f t="shared" ref="D5:N5" si="0">SUM(D6:D11)</f>
        <v>4607758</v>
      </c>
      <c r="E5" s="27">
        <f t="shared" si="0"/>
        <v>51326</v>
      </c>
      <c r="F5" s="27">
        <f t="shared" si="0"/>
        <v>0</v>
      </c>
      <c r="G5" s="27">
        <f t="shared" si="0"/>
        <v>2072936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58051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21" si="1">SUM(D5:N5)</f>
        <v>6790071</v>
      </c>
      <c r="P5" s="33">
        <f t="shared" ref="P5:P42" si="2">(O5/P$44)</f>
        <v>1570.3216928769657</v>
      </c>
      <c r="Q5" s="6"/>
    </row>
    <row r="6" spans="1:134">
      <c r="A6" s="12"/>
      <c r="B6" s="25">
        <v>311</v>
      </c>
      <c r="C6" s="20" t="s">
        <v>1</v>
      </c>
      <c r="D6" s="46">
        <v>4461214</v>
      </c>
      <c r="E6" s="46">
        <v>0</v>
      </c>
      <c r="F6" s="46">
        <v>0</v>
      </c>
      <c r="G6" s="46">
        <v>1046456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5507670</v>
      </c>
      <c r="P6" s="47">
        <f t="shared" si="2"/>
        <v>1273.7442183163737</v>
      </c>
      <c r="Q6" s="9"/>
    </row>
    <row r="7" spans="1:134">
      <c r="A7" s="12"/>
      <c r="B7" s="25">
        <v>312.41000000000003</v>
      </c>
      <c r="C7" s="20" t="s">
        <v>128</v>
      </c>
      <c r="D7" s="46">
        <v>0</v>
      </c>
      <c r="E7" s="46">
        <v>51326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51326</v>
      </c>
      <c r="P7" s="47">
        <f t="shared" si="2"/>
        <v>11.870027752081405</v>
      </c>
      <c r="Q7" s="9"/>
    </row>
    <row r="8" spans="1:134">
      <c r="A8" s="12"/>
      <c r="B8" s="25">
        <v>312.52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58051</v>
      </c>
      <c r="L8" s="46">
        <v>0</v>
      </c>
      <c r="M8" s="46">
        <v>0</v>
      </c>
      <c r="N8" s="46">
        <v>0</v>
      </c>
      <c r="O8" s="46">
        <f t="shared" si="1"/>
        <v>58051</v>
      </c>
      <c r="P8" s="47">
        <f t="shared" si="2"/>
        <v>13.425300647548566</v>
      </c>
      <c r="Q8" s="9"/>
    </row>
    <row r="9" spans="1:134">
      <c r="A9" s="12"/>
      <c r="B9" s="25">
        <v>312.63</v>
      </c>
      <c r="C9" s="20" t="s">
        <v>129</v>
      </c>
      <c r="D9" s="46">
        <v>0</v>
      </c>
      <c r="E9" s="46">
        <v>0</v>
      </c>
      <c r="F9" s="46">
        <v>0</v>
      </c>
      <c r="G9" s="46">
        <v>497608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497608</v>
      </c>
      <c r="P9" s="47">
        <f t="shared" si="2"/>
        <v>115.0804810360777</v>
      </c>
      <c r="Q9" s="9"/>
    </row>
    <row r="10" spans="1:134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528872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528872</v>
      </c>
      <c r="P10" s="47">
        <f t="shared" si="2"/>
        <v>122.31082331174838</v>
      </c>
      <c r="Q10" s="9"/>
    </row>
    <row r="11" spans="1:134">
      <c r="A11" s="12"/>
      <c r="B11" s="25">
        <v>315.10000000000002</v>
      </c>
      <c r="C11" s="20" t="s">
        <v>130</v>
      </c>
      <c r="D11" s="46">
        <v>146544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146544</v>
      </c>
      <c r="P11" s="47">
        <f t="shared" si="2"/>
        <v>33.890841813135985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SUM(D13:D15)</f>
        <v>430954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430954</v>
      </c>
      <c r="P12" s="45">
        <f t="shared" si="2"/>
        <v>99.665587419056436</v>
      </c>
      <c r="Q12" s="10"/>
    </row>
    <row r="13" spans="1:134">
      <c r="A13" s="12"/>
      <c r="B13" s="25">
        <v>323.10000000000002</v>
      </c>
      <c r="C13" s="20" t="s">
        <v>83</v>
      </c>
      <c r="D13" s="46">
        <v>402785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402785</v>
      </c>
      <c r="P13" s="47">
        <f t="shared" si="2"/>
        <v>93.151017576318225</v>
      </c>
      <c r="Q13" s="9"/>
    </row>
    <row r="14" spans="1:134">
      <c r="A14" s="12"/>
      <c r="B14" s="25">
        <v>323.39999999999998</v>
      </c>
      <c r="C14" s="20" t="s">
        <v>84</v>
      </c>
      <c r="D14" s="46">
        <v>26103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26103</v>
      </c>
      <c r="P14" s="47">
        <f t="shared" si="2"/>
        <v>6.0367715078630901</v>
      </c>
      <c r="Q14" s="9"/>
    </row>
    <row r="15" spans="1:134">
      <c r="A15" s="12"/>
      <c r="B15" s="25">
        <v>324.31</v>
      </c>
      <c r="C15" s="20" t="s">
        <v>131</v>
      </c>
      <c r="D15" s="46">
        <v>2066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2066</v>
      </c>
      <c r="P15" s="47">
        <f t="shared" si="2"/>
        <v>0.47779833487511564</v>
      </c>
      <c r="Q15" s="9"/>
    </row>
    <row r="16" spans="1:134" ht="15.75">
      <c r="A16" s="29" t="s">
        <v>132</v>
      </c>
      <c r="B16" s="30"/>
      <c r="C16" s="31"/>
      <c r="D16" s="32">
        <f t="shared" ref="D16:N16" si="4">SUM(D17:D20)</f>
        <v>499955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22616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522571</v>
      </c>
      <c r="P16" s="45">
        <f t="shared" si="2"/>
        <v>120.8536077705828</v>
      </c>
      <c r="Q16" s="10"/>
    </row>
    <row r="17" spans="1:17">
      <c r="A17" s="12"/>
      <c r="B17" s="25">
        <v>331.2</v>
      </c>
      <c r="C17" s="20" t="s">
        <v>104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5759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5759</v>
      </c>
      <c r="P17" s="47">
        <f t="shared" si="2"/>
        <v>1.3318686401480111</v>
      </c>
      <c r="Q17" s="9"/>
    </row>
    <row r="18" spans="1:17">
      <c r="A18" s="12"/>
      <c r="B18" s="25">
        <v>331.62</v>
      </c>
      <c r="C18" s="20" t="s">
        <v>119</v>
      </c>
      <c r="D18" s="46">
        <v>87373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87373</v>
      </c>
      <c r="P18" s="47">
        <f t="shared" si="2"/>
        <v>20.206521739130434</v>
      </c>
      <c r="Q18" s="9"/>
    </row>
    <row r="19" spans="1:17">
      <c r="A19" s="12"/>
      <c r="B19" s="25">
        <v>335.18</v>
      </c>
      <c r="C19" s="20" t="s">
        <v>133</v>
      </c>
      <c r="D19" s="46">
        <v>412582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412582</v>
      </c>
      <c r="P19" s="47">
        <f t="shared" si="2"/>
        <v>95.416743755781681</v>
      </c>
      <c r="Q19" s="9"/>
    </row>
    <row r="20" spans="1:17">
      <c r="A20" s="12"/>
      <c r="B20" s="25">
        <v>337.2</v>
      </c>
      <c r="C20" s="20" t="s">
        <v>134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16857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16857</v>
      </c>
      <c r="P20" s="47">
        <f t="shared" si="2"/>
        <v>3.8984736355226643</v>
      </c>
      <c r="Q20" s="9"/>
    </row>
    <row r="21" spans="1:17" ht="15.75">
      <c r="A21" s="29" t="s">
        <v>25</v>
      </c>
      <c r="B21" s="30"/>
      <c r="C21" s="31"/>
      <c r="D21" s="32">
        <f t="shared" ref="D21:N21" si="5">SUM(D22:D29)</f>
        <v>977021</v>
      </c>
      <c r="E21" s="32">
        <f t="shared" si="5"/>
        <v>30560</v>
      </c>
      <c r="F21" s="32">
        <f t="shared" si="5"/>
        <v>0</v>
      </c>
      <c r="G21" s="32">
        <f t="shared" si="5"/>
        <v>331539</v>
      </c>
      <c r="H21" s="32">
        <f t="shared" si="5"/>
        <v>0</v>
      </c>
      <c r="I21" s="32">
        <f t="shared" si="5"/>
        <v>4206938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32">
        <f t="shared" si="1"/>
        <v>5546058</v>
      </c>
      <c r="P21" s="45">
        <f t="shared" si="2"/>
        <v>1282.622109158187</v>
      </c>
      <c r="Q21" s="10"/>
    </row>
    <row r="22" spans="1:17">
      <c r="A22" s="12"/>
      <c r="B22" s="25">
        <v>341.8</v>
      </c>
      <c r="C22" s="20" t="s">
        <v>135</v>
      </c>
      <c r="D22" s="46">
        <v>487833</v>
      </c>
      <c r="E22" s="46">
        <v>30560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9" si="6">SUM(D22:N22)</f>
        <v>518393</v>
      </c>
      <c r="P22" s="47">
        <f t="shared" si="2"/>
        <v>119.88737280296023</v>
      </c>
      <c r="Q22" s="9"/>
    </row>
    <row r="23" spans="1:17">
      <c r="A23" s="12"/>
      <c r="B23" s="25">
        <v>342.1</v>
      </c>
      <c r="C23" s="20" t="s">
        <v>72</v>
      </c>
      <c r="D23" s="46">
        <v>157753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157753</v>
      </c>
      <c r="P23" s="47">
        <f t="shared" si="2"/>
        <v>36.483117483811284</v>
      </c>
      <c r="Q23" s="9"/>
    </row>
    <row r="24" spans="1:17">
      <c r="A24" s="12"/>
      <c r="B24" s="25">
        <v>343.3</v>
      </c>
      <c r="C24" s="20" t="s">
        <v>29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1843566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1843566</v>
      </c>
      <c r="P24" s="47">
        <f t="shared" si="2"/>
        <v>426.35661424606843</v>
      </c>
      <c r="Q24" s="9"/>
    </row>
    <row r="25" spans="1:17">
      <c r="A25" s="12"/>
      <c r="B25" s="25">
        <v>343.4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945087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945087</v>
      </c>
      <c r="P25" s="47">
        <f t="shared" si="2"/>
        <v>218.56776133209991</v>
      </c>
      <c r="Q25" s="9"/>
    </row>
    <row r="26" spans="1:17">
      <c r="A26" s="12"/>
      <c r="B26" s="25">
        <v>343.5</v>
      </c>
      <c r="C26" s="20" t="s">
        <v>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1418285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1418285</v>
      </c>
      <c r="P26" s="47">
        <f t="shared" si="2"/>
        <v>328.00300647548568</v>
      </c>
      <c r="Q26" s="9"/>
    </row>
    <row r="27" spans="1:17">
      <c r="A27" s="12"/>
      <c r="B27" s="25">
        <v>343.6</v>
      </c>
      <c r="C27" s="20" t="s">
        <v>32</v>
      </c>
      <c r="D27" s="46">
        <v>0</v>
      </c>
      <c r="E27" s="46">
        <v>0</v>
      </c>
      <c r="F27" s="46">
        <v>0</v>
      </c>
      <c r="G27" s="46">
        <v>331539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331539</v>
      </c>
      <c r="P27" s="47">
        <f t="shared" si="2"/>
        <v>76.674144310823309</v>
      </c>
      <c r="Q27" s="9"/>
    </row>
    <row r="28" spans="1:17">
      <c r="A28" s="12"/>
      <c r="B28" s="25">
        <v>347.2</v>
      </c>
      <c r="C28" s="20" t="s">
        <v>58</v>
      </c>
      <c r="D28" s="46">
        <v>309479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309479</v>
      </c>
      <c r="P28" s="47">
        <f t="shared" si="2"/>
        <v>71.572386679000928</v>
      </c>
      <c r="Q28" s="9"/>
    </row>
    <row r="29" spans="1:17">
      <c r="A29" s="12"/>
      <c r="B29" s="25">
        <v>347.5</v>
      </c>
      <c r="C29" s="20" t="s">
        <v>136</v>
      </c>
      <c r="D29" s="46">
        <v>21956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21956</v>
      </c>
      <c r="P29" s="47">
        <f t="shared" si="2"/>
        <v>5.0777058279370957</v>
      </c>
      <c r="Q29" s="9"/>
    </row>
    <row r="30" spans="1:17" ht="15.75">
      <c r="A30" s="29" t="s">
        <v>26</v>
      </c>
      <c r="B30" s="30"/>
      <c r="C30" s="31"/>
      <c r="D30" s="32">
        <f t="shared" ref="D30:N30" si="7">SUM(D31:D31)</f>
        <v>6363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6363</v>
      </c>
      <c r="P30" s="45">
        <f t="shared" si="2"/>
        <v>1.4715541165587418</v>
      </c>
      <c r="Q30" s="10"/>
    </row>
    <row r="31" spans="1:17">
      <c r="A31" s="13"/>
      <c r="B31" s="39">
        <v>351.1</v>
      </c>
      <c r="C31" s="21" t="s">
        <v>35</v>
      </c>
      <c r="D31" s="46">
        <v>6363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6363</v>
      </c>
      <c r="P31" s="47">
        <f t="shared" si="2"/>
        <v>1.4715541165587418</v>
      </c>
      <c r="Q31" s="9"/>
    </row>
    <row r="32" spans="1:17" ht="15.75">
      <c r="A32" s="29" t="s">
        <v>2</v>
      </c>
      <c r="B32" s="30"/>
      <c r="C32" s="31"/>
      <c r="D32" s="32">
        <f t="shared" ref="D32:N32" si="8">SUM(D33:D39)</f>
        <v>317628</v>
      </c>
      <c r="E32" s="32">
        <f t="shared" si="8"/>
        <v>5298</v>
      </c>
      <c r="F32" s="32">
        <f t="shared" si="8"/>
        <v>0</v>
      </c>
      <c r="G32" s="32">
        <f t="shared" si="8"/>
        <v>16177</v>
      </c>
      <c r="H32" s="32">
        <f t="shared" si="8"/>
        <v>0</v>
      </c>
      <c r="I32" s="32">
        <f t="shared" si="8"/>
        <v>13098</v>
      </c>
      <c r="J32" s="32">
        <f t="shared" si="8"/>
        <v>0</v>
      </c>
      <c r="K32" s="32">
        <f t="shared" si="8"/>
        <v>1193314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1545515</v>
      </c>
      <c r="P32" s="45">
        <f t="shared" si="2"/>
        <v>357.42715078630897</v>
      </c>
      <c r="Q32" s="10"/>
    </row>
    <row r="33" spans="1:120">
      <c r="A33" s="12"/>
      <c r="B33" s="25">
        <v>361.3</v>
      </c>
      <c r="C33" s="20" t="s">
        <v>73</v>
      </c>
      <c r="D33" s="46">
        <v>5141</v>
      </c>
      <c r="E33" s="46">
        <v>175</v>
      </c>
      <c r="F33" s="46">
        <v>0</v>
      </c>
      <c r="G33" s="46">
        <v>14541</v>
      </c>
      <c r="H33" s="46">
        <v>0</v>
      </c>
      <c r="I33" s="46">
        <v>3908</v>
      </c>
      <c r="J33" s="46">
        <v>0</v>
      </c>
      <c r="K33" s="46">
        <v>212210</v>
      </c>
      <c r="L33" s="46">
        <v>0</v>
      </c>
      <c r="M33" s="46">
        <v>0</v>
      </c>
      <c r="N33" s="46">
        <v>0</v>
      </c>
      <c r="O33" s="46">
        <f t="shared" ref="O33:O39" si="9">SUM(D33:N33)</f>
        <v>235975</v>
      </c>
      <c r="P33" s="47">
        <f t="shared" si="2"/>
        <v>54.57331174838113</v>
      </c>
      <c r="Q33" s="9"/>
    </row>
    <row r="34" spans="1:120">
      <c r="A34" s="12"/>
      <c r="B34" s="25">
        <v>361.4</v>
      </c>
      <c r="C34" s="20" t="s">
        <v>137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603458</v>
      </c>
      <c r="L34" s="46">
        <v>0</v>
      </c>
      <c r="M34" s="46">
        <v>0</v>
      </c>
      <c r="N34" s="46">
        <v>0</v>
      </c>
      <c r="O34" s="46">
        <f t="shared" si="9"/>
        <v>603458</v>
      </c>
      <c r="P34" s="47">
        <f t="shared" si="2"/>
        <v>139.56012950971322</v>
      </c>
      <c r="Q34" s="9"/>
    </row>
    <row r="35" spans="1:120">
      <c r="A35" s="12"/>
      <c r="B35" s="25">
        <v>362</v>
      </c>
      <c r="C35" s="20" t="s">
        <v>69</v>
      </c>
      <c r="D35" s="46">
        <v>4800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4800</v>
      </c>
      <c r="P35" s="47">
        <f t="shared" si="2"/>
        <v>1.1100832562442182</v>
      </c>
      <c r="Q35" s="9"/>
    </row>
    <row r="36" spans="1:120">
      <c r="A36" s="12"/>
      <c r="B36" s="25">
        <v>365</v>
      </c>
      <c r="C36" s="20" t="s">
        <v>108</v>
      </c>
      <c r="D36" s="46">
        <v>2939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2939</v>
      </c>
      <c r="P36" s="47">
        <f t="shared" si="2"/>
        <v>0.67969472710453283</v>
      </c>
      <c r="Q36" s="9"/>
    </row>
    <row r="37" spans="1:120">
      <c r="A37" s="12"/>
      <c r="B37" s="25">
        <v>366</v>
      </c>
      <c r="C37" s="20" t="s">
        <v>40</v>
      </c>
      <c r="D37" s="46">
        <v>132840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132840</v>
      </c>
      <c r="P37" s="47">
        <f t="shared" si="2"/>
        <v>30.721554116558742</v>
      </c>
      <c r="Q37" s="9"/>
    </row>
    <row r="38" spans="1:120">
      <c r="A38" s="12"/>
      <c r="B38" s="25">
        <v>368</v>
      </c>
      <c r="C38" s="20" t="s">
        <v>41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377646</v>
      </c>
      <c r="L38" s="46">
        <v>0</v>
      </c>
      <c r="M38" s="46">
        <v>0</v>
      </c>
      <c r="N38" s="46">
        <v>0</v>
      </c>
      <c r="O38" s="46">
        <f t="shared" si="9"/>
        <v>377646</v>
      </c>
      <c r="P38" s="47">
        <f t="shared" si="2"/>
        <v>87.337187789084183</v>
      </c>
      <c r="Q38" s="9"/>
    </row>
    <row r="39" spans="1:120">
      <c r="A39" s="12"/>
      <c r="B39" s="25">
        <v>369.9</v>
      </c>
      <c r="C39" s="20" t="s">
        <v>42</v>
      </c>
      <c r="D39" s="46">
        <v>171908</v>
      </c>
      <c r="E39" s="46">
        <v>5123</v>
      </c>
      <c r="F39" s="46">
        <v>0</v>
      </c>
      <c r="G39" s="46">
        <v>1636</v>
      </c>
      <c r="H39" s="46">
        <v>0</v>
      </c>
      <c r="I39" s="46">
        <v>9190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187857</v>
      </c>
      <c r="P39" s="47">
        <f t="shared" si="2"/>
        <v>43.445189639222939</v>
      </c>
      <c r="Q39" s="9"/>
    </row>
    <row r="40" spans="1:120" ht="15.75">
      <c r="A40" s="29" t="s">
        <v>27</v>
      </c>
      <c r="B40" s="30"/>
      <c r="C40" s="31"/>
      <c r="D40" s="32">
        <f t="shared" ref="D40:N40" si="10">SUM(D41:D41)</f>
        <v>573650</v>
      </c>
      <c r="E40" s="32">
        <f t="shared" si="10"/>
        <v>191800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785934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10"/>
        <v>0</v>
      </c>
      <c r="O40" s="32">
        <f>SUM(D40:N40)</f>
        <v>1551384</v>
      </c>
      <c r="P40" s="45">
        <f t="shared" si="2"/>
        <v>358.78445883441259</v>
      </c>
      <c r="Q40" s="9"/>
    </row>
    <row r="41" spans="1:120" ht="15.75" thickBot="1">
      <c r="A41" s="12"/>
      <c r="B41" s="25">
        <v>381</v>
      </c>
      <c r="C41" s="20" t="s">
        <v>43</v>
      </c>
      <c r="D41" s="46">
        <v>573650</v>
      </c>
      <c r="E41" s="46">
        <v>191800</v>
      </c>
      <c r="F41" s="46">
        <v>0</v>
      </c>
      <c r="G41" s="46">
        <v>0</v>
      </c>
      <c r="H41" s="46">
        <v>0</v>
      </c>
      <c r="I41" s="46">
        <v>785934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1551384</v>
      </c>
      <c r="P41" s="47">
        <f t="shared" si="2"/>
        <v>358.78445883441259</v>
      </c>
      <c r="Q41" s="9"/>
    </row>
    <row r="42" spans="1:120" ht="16.5" thickBot="1">
      <c r="A42" s="14" t="s">
        <v>33</v>
      </c>
      <c r="B42" s="23"/>
      <c r="C42" s="22"/>
      <c r="D42" s="15">
        <f t="shared" ref="D42:N42" si="11">SUM(D5,D12,D16,D21,D30,D32,D40)</f>
        <v>7413329</v>
      </c>
      <c r="E42" s="15">
        <f t="shared" si="11"/>
        <v>278984</v>
      </c>
      <c r="F42" s="15">
        <f t="shared" si="11"/>
        <v>0</v>
      </c>
      <c r="G42" s="15">
        <f t="shared" si="11"/>
        <v>2420652</v>
      </c>
      <c r="H42" s="15">
        <f t="shared" si="11"/>
        <v>0</v>
      </c>
      <c r="I42" s="15">
        <f t="shared" si="11"/>
        <v>5028586</v>
      </c>
      <c r="J42" s="15">
        <f t="shared" si="11"/>
        <v>0</v>
      </c>
      <c r="K42" s="15">
        <f t="shared" si="11"/>
        <v>1251365</v>
      </c>
      <c r="L42" s="15">
        <f t="shared" si="11"/>
        <v>0</v>
      </c>
      <c r="M42" s="15">
        <f t="shared" si="11"/>
        <v>0</v>
      </c>
      <c r="N42" s="15">
        <f t="shared" si="11"/>
        <v>0</v>
      </c>
      <c r="O42" s="15">
        <f>SUM(D42:N42)</f>
        <v>16392916</v>
      </c>
      <c r="P42" s="38">
        <f t="shared" si="2"/>
        <v>3791.1461609620724</v>
      </c>
      <c r="Q42" s="6"/>
      <c r="R42" s="2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</row>
    <row r="43" spans="1:120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9"/>
    </row>
    <row r="44" spans="1:120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118" t="s">
        <v>138</v>
      </c>
      <c r="N44" s="118"/>
      <c r="O44" s="118"/>
      <c r="P44" s="43">
        <v>4324</v>
      </c>
    </row>
    <row r="45" spans="1:120">
      <c r="A45" s="119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120" t="s">
        <v>61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4313961</v>
      </c>
      <c r="E5" s="27">
        <f t="shared" si="0"/>
        <v>53377</v>
      </c>
      <c r="F5" s="27">
        <f t="shared" si="0"/>
        <v>0</v>
      </c>
      <c r="G5" s="27">
        <f t="shared" si="0"/>
        <v>2312797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56927</v>
      </c>
      <c r="L5" s="27">
        <f t="shared" si="0"/>
        <v>0</v>
      </c>
      <c r="M5" s="27">
        <f t="shared" si="0"/>
        <v>0</v>
      </c>
      <c r="N5" s="28">
        <f>SUM(D5:M5)</f>
        <v>6737062</v>
      </c>
      <c r="O5" s="33">
        <f t="shared" ref="O5:O49" si="1">(N5/O$51)</f>
        <v>1645.1921855921855</v>
      </c>
      <c r="P5" s="6"/>
    </row>
    <row r="6" spans="1:133">
      <c r="A6" s="12"/>
      <c r="B6" s="25">
        <v>311</v>
      </c>
      <c r="C6" s="20" t="s">
        <v>1</v>
      </c>
      <c r="D6" s="46">
        <v>4131134</v>
      </c>
      <c r="E6" s="46">
        <v>0</v>
      </c>
      <c r="F6" s="46">
        <v>0</v>
      </c>
      <c r="G6" s="46">
        <v>980933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5112067</v>
      </c>
      <c r="O6" s="47">
        <f t="shared" si="1"/>
        <v>1248.3680097680099</v>
      </c>
      <c r="P6" s="9"/>
    </row>
    <row r="7" spans="1:133">
      <c r="A7" s="12"/>
      <c r="B7" s="25">
        <v>312.41000000000003</v>
      </c>
      <c r="C7" s="20" t="s">
        <v>63</v>
      </c>
      <c r="D7" s="46">
        <v>0</v>
      </c>
      <c r="E7" s="46">
        <v>53377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53377</v>
      </c>
      <c r="O7" s="47">
        <f t="shared" si="1"/>
        <v>13.034676434676435</v>
      </c>
      <c r="P7" s="9"/>
    </row>
    <row r="8" spans="1:133">
      <c r="A8" s="12"/>
      <c r="B8" s="25">
        <v>312.52</v>
      </c>
      <c r="C8" s="20" t="s">
        <v>79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56927</v>
      </c>
      <c r="L8" s="46">
        <v>0</v>
      </c>
      <c r="M8" s="46">
        <v>0</v>
      </c>
      <c r="N8" s="46">
        <f>SUM(D8:M8)</f>
        <v>56927</v>
      </c>
      <c r="O8" s="47">
        <f t="shared" si="1"/>
        <v>13.901587301587302</v>
      </c>
      <c r="P8" s="9"/>
    </row>
    <row r="9" spans="1:133">
      <c r="A9" s="12"/>
      <c r="B9" s="25">
        <v>312.60000000000002</v>
      </c>
      <c r="C9" s="20" t="s">
        <v>10</v>
      </c>
      <c r="D9" s="46">
        <v>0</v>
      </c>
      <c r="E9" s="46">
        <v>0</v>
      </c>
      <c r="F9" s="46">
        <v>0</v>
      </c>
      <c r="G9" s="46">
        <v>474084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474084</v>
      </c>
      <c r="O9" s="47">
        <f t="shared" si="1"/>
        <v>115.77142857142857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527147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527147</v>
      </c>
      <c r="O10" s="47">
        <f t="shared" si="1"/>
        <v>128.72942612942612</v>
      </c>
      <c r="P10" s="9"/>
    </row>
    <row r="11" spans="1:133">
      <c r="A11" s="12"/>
      <c r="B11" s="25">
        <v>315</v>
      </c>
      <c r="C11" s="20" t="s">
        <v>80</v>
      </c>
      <c r="D11" s="46">
        <v>159313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159313</v>
      </c>
      <c r="O11" s="47">
        <f t="shared" si="1"/>
        <v>38.904273504273505</v>
      </c>
      <c r="P11" s="9"/>
    </row>
    <row r="12" spans="1:133">
      <c r="A12" s="12"/>
      <c r="B12" s="25">
        <v>316</v>
      </c>
      <c r="C12" s="20" t="s">
        <v>81</v>
      </c>
      <c r="D12" s="46">
        <v>23514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23514</v>
      </c>
      <c r="O12" s="47">
        <f t="shared" si="1"/>
        <v>5.7421245421245422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330633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330633</v>
      </c>
      <c r="O13" s="47">
        <f t="shared" si="1"/>
        <v>80.740659340659334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973761</v>
      </c>
      <c r="E14" s="32">
        <f t="shared" si="3"/>
        <v>9000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982761</v>
      </c>
      <c r="O14" s="45">
        <f t="shared" si="1"/>
        <v>239.99047619047619</v>
      </c>
      <c r="P14" s="10"/>
    </row>
    <row r="15" spans="1:133">
      <c r="A15" s="12"/>
      <c r="B15" s="25">
        <v>322</v>
      </c>
      <c r="C15" s="20" t="s">
        <v>57</v>
      </c>
      <c r="D15" s="46">
        <v>547425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547425</v>
      </c>
      <c r="O15" s="47">
        <f t="shared" si="1"/>
        <v>133.68131868131869</v>
      </c>
      <c r="P15" s="9"/>
    </row>
    <row r="16" spans="1:133">
      <c r="A16" s="12"/>
      <c r="B16" s="25">
        <v>323.10000000000002</v>
      </c>
      <c r="C16" s="20" t="s">
        <v>83</v>
      </c>
      <c r="D16" s="46">
        <v>399685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399685</v>
      </c>
      <c r="O16" s="47">
        <f t="shared" si="1"/>
        <v>97.603174603174608</v>
      </c>
      <c r="P16" s="9"/>
    </row>
    <row r="17" spans="1:16">
      <c r="A17" s="12"/>
      <c r="B17" s="25">
        <v>323.39999999999998</v>
      </c>
      <c r="C17" s="20" t="s">
        <v>84</v>
      </c>
      <c r="D17" s="46">
        <v>25151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25151</v>
      </c>
      <c r="O17" s="47">
        <f t="shared" si="1"/>
        <v>6.1418803418803423</v>
      </c>
      <c r="P17" s="9"/>
    </row>
    <row r="18" spans="1:16">
      <c r="A18" s="12"/>
      <c r="B18" s="25">
        <v>329</v>
      </c>
      <c r="C18" s="20" t="s">
        <v>15</v>
      </c>
      <c r="D18" s="46">
        <v>1500</v>
      </c>
      <c r="E18" s="46">
        <v>9000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10500</v>
      </c>
      <c r="O18" s="47">
        <f t="shared" si="1"/>
        <v>2.5641025641025643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SUM(D20:D25)</f>
        <v>845576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2863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848439</v>
      </c>
      <c r="O19" s="45">
        <f t="shared" si="1"/>
        <v>207.189010989011</v>
      </c>
      <c r="P19" s="10"/>
    </row>
    <row r="20" spans="1:16">
      <c r="A20" s="12"/>
      <c r="B20" s="25">
        <v>331.2</v>
      </c>
      <c r="C20" s="20" t="s">
        <v>104</v>
      </c>
      <c r="D20" s="46">
        <v>907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907</v>
      </c>
      <c r="O20" s="47">
        <f t="shared" si="1"/>
        <v>0.22148962148962148</v>
      </c>
      <c r="P20" s="9"/>
    </row>
    <row r="21" spans="1:16">
      <c r="A21" s="12"/>
      <c r="B21" s="25">
        <v>331.62</v>
      </c>
      <c r="C21" s="20" t="s">
        <v>119</v>
      </c>
      <c r="D21" s="46">
        <v>494910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494910</v>
      </c>
      <c r="O21" s="47">
        <f t="shared" si="1"/>
        <v>120.85714285714286</v>
      </c>
      <c r="P21" s="9"/>
    </row>
    <row r="22" spans="1:16">
      <c r="A22" s="12"/>
      <c r="B22" s="25">
        <v>335.12</v>
      </c>
      <c r="C22" s="20" t="s">
        <v>85</v>
      </c>
      <c r="D22" s="46">
        <v>100586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100586</v>
      </c>
      <c r="O22" s="47">
        <f t="shared" si="1"/>
        <v>24.563125763125765</v>
      </c>
      <c r="P22" s="9"/>
    </row>
    <row r="23" spans="1:16">
      <c r="A23" s="12"/>
      <c r="B23" s="25">
        <v>335.15</v>
      </c>
      <c r="C23" s="20" t="s">
        <v>86</v>
      </c>
      <c r="D23" s="46">
        <v>482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482</v>
      </c>
      <c r="O23" s="47">
        <f t="shared" si="1"/>
        <v>0.1177045177045177</v>
      </c>
      <c r="P23" s="9"/>
    </row>
    <row r="24" spans="1:16">
      <c r="A24" s="12"/>
      <c r="B24" s="25">
        <v>335.18</v>
      </c>
      <c r="C24" s="20" t="s">
        <v>87</v>
      </c>
      <c r="D24" s="46">
        <v>248691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248691</v>
      </c>
      <c r="O24" s="47">
        <f t="shared" si="1"/>
        <v>60.730402930402931</v>
      </c>
      <c r="P24" s="9"/>
    </row>
    <row r="25" spans="1:16">
      <c r="A25" s="12"/>
      <c r="B25" s="25">
        <v>337.9</v>
      </c>
      <c r="C25" s="20" t="s">
        <v>89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2863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2863</v>
      </c>
      <c r="O25" s="47">
        <f t="shared" si="1"/>
        <v>0.6991452991452991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SUM(D27:D33)</f>
        <v>440837</v>
      </c>
      <c r="E26" s="32">
        <f t="shared" si="6"/>
        <v>0</v>
      </c>
      <c r="F26" s="32">
        <f t="shared" si="6"/>
        <v>0</v>
      </c>
      <c r="G26" s="32">
        <f t="shared" si="6"/>
        <v>7590</v>
      </c>
      <c r="H26" s="32">
        <f t="shared" si="6"/>
        <v>0</v>
      </c>
      <c r="I26" s="32">
        <f t="shared" si="6"/>
        <v>3920526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4368953</v>
      </c>
      <c r="O26" s="45">
        <f t="shared" si="1"/>
        <v>1066.8993894993896</v>
      </c>
      <c r="P26" s="10"/>
    </row>
    <row r="27" spans="1:16">
      <c r="A27" s="12"/>
      <c r="B27" s="25">
        <v>342.1</v>
      </c>
      <c r="C27" s="20" t="s">
        <v>72</v>
      </c>
      <c r="D27" s="46">
        <v>88191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88191</v>
      </c>
      <c r="O27" s="47">
        <f t="shared" si="1"/>
        <v>21.536263736263738</v>
      </c>
      <c r="P27" s="9"/>
    </row>
    <row r="28" spans="1:16">
      <c r="A28" s="12"/>
      <c r="B28" s="25">
        <v>343.3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1778330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1778330</v>
      </c>
      <c r="O28" s="47">
        <f t="shared" si="1"/>
        <v>434.26862026862028</v>
      </c>
      <c r="P28" s="9"/>
    </row>
    <row r="29" spans="1:16">
      <c r="A29" s="12"/>
      <c r="B29" s="25">
        <v>343.4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887845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887845</v>
      </c>
      <c r="O29" s="47">
        <f t="shared" si="1"/>
        <v>216.81196581196582</v>
      </c>
      <c r="P29" s="9"/>
    </row>
    <row r="30" spans="1:16">
      <c r="A30" s="12"/>
      <c r="B30" s="25">
        <v>343.5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1254351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1254351</v>
      </c>
      <c r="O30" s="47">
        <f t="shared" si="1"/>
        <v>306.31282051282051</v>
      </c>
      <c r="P30" s="9"/>
    </row>
    <row r="31" spans="1:16">
      <c r="A31" s="12"/>
      <c r="B31" s="25">
        <v>343.9</v>
      </c>
      <c r="C31" s="20" t="s">
        <v>67</v>
      </c>
      <c r="D31" s="46">
        <v>0</v>
      </c>
      <c r="E31" s="46">
        <v>0</v>
      </c>
      <c r="F31" s="46">
        <v>0</v>
      </c>
      <c r="G31" s="46">
        <v>7590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7590</v>
      </c>
      <c r="O31" s="47">
        <f t="shared" si="1"/>
        <v>1.8534798534798536</v>
      </c>
      <c r="P31" s="9"/>
    </row>
    <row r="32" spans="1:16">
      <c r="A32" s="12"/>
      <c r="B32" s="25">
        <v>347.2</v>
      </c>
      <c r="C32" s="20" t="s">
        <v>58</v>
      </c>
      <c r="D32" s="46">
        <v>218035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218035</v>
      </c>
      <c r="O32" s="47">
        <f t="shared" si="1"/>
        <v>53.244200244200243</v>
      </c>
      <c r="P32" s="9"/>
    </row>
    <row r="33" spans="1:16">
      <c r="A33" s="12"/>
      <c r="B33" s="25">
        <v>347.4</v>
      </c>
      <c r="C33" s="20" t="s">
        <v>68</v>
      </c>
      <c r="D33" s="46">
        <v>134611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134611</v>
      </c>
      <c r="O33" s="47">
        <f t="shared" si="1"/>
        <v>32.872039072039072</v>
      </c>
      <c r="P33" s="9"/>
    </row>
    <row r="34" spans="1:16" ht="15.75">
      <c r="A34" s="29" t="s">
        <v>26</v>
      </c>
      <c r="B34" s="30"/>
      <c r="C34" s="31"/>
      <c r="D34" s="32">
        <f t="shared" ref="D34:M34" si="8">SUM(D35:D35)</f>
        <v>7269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7269</v>
      </c>
      <c r="O34" s="45">
        <f t="shared" si="1"/>
        <v>1.775091575091575</v>
      </c>
      <c r="P34" s="10"/>
    </row>
    <row r="35" spans="1:16">
      <c r="A35" s="13"/>
      <c r="B35" s="39">
        <v>351.1</v>
      </c>
      <c r="C35" s="21" t="s">
        <v>35</v>
      </c>
      <c r="D35" s="46">
        <v>7269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7269</v>
      </c>
      <c r="O35" s="47">
        <f t="shared" si="1"/>
        <v>1.775091575091575</v>
      </c>
      <c r="P35" s="9"/>
    </row>
    <row r="36" spans="1:16" ht="15.75">
      <c r="A36" s="29" t="s">
        <v>2</v>
      </c>
      <c r="B36" s="30"/>
      <c r="C36" s="31"/>
      <c r="D36" s="32">
        <f t="shared" ref="D36:M36" si="9">SUM(D37:D44)</f>
        <v>134536</v>
      </c>
      <c r="E36" s="32">
        <f t="shared" si="9"/>
        <v>2143</v>
      </c>
      <c r="F36" s="32">
        <f t="shared" si="9"/>
        <v>0</v>
      </c>
      <c r="G36" s="32">
        <f t="shared" si="9"/>
        <v>1990311</v>
      </c>
      <c r="H36" s="32">
        <f t="shared" si="9"/>
        <v>0</v>
      </c>
      <c r="I36" s="32">
        <f t="shared" si="9"/>
        <v>55005</v>
      </c>
      <c r="J36" s="32">
        <f t="shared" si="9"/>
        <v>0</v>
      </c>
      <c r="K36" s="32">
        <f t="shared" si="9"/>
        <v>791237</v>
      </c>
      <c r="L36" s="32">
        <f t="shared" si="9"/>
        <v>0</v>
      </c>
      <c r="M36" s="32">
        <f t="shared" si="9"/>
        <v>0</v>
      </c>
      <c r="N36" s="32">
        <f>SUM(D36:M36)</f>
        <v>2973232</v>
      </c>
      <c r="O36" s="45">
        <f t="shared" si="1"/>
        <v>726.06398046398044</v>
      </c>
      <c r="P36" s="10"/>
    </row>
    <row r="37" spans="1:16">
      <c r="A37" s="12"/>
      <c r="B37" s="25">
        <v>361.1</v>
      </c>
      <c r="C37" s="20" t="s">
        <v>36</v>
      </c>
      <c r="D37" s="46">
        <v>3989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3989</v>
      </c>
      <c r="O37" s="47">
        <f t="shared" si="1"/>
        <v>0.9741147741147741</v>
      </c>
      <c r="P37" s="9"/>
    </row>
    <row r="38" spans="1:16">
      <c r="A38" s="12"/>
      <c r="B38" s="25">
        <v>361.2</v>
      </c>
      <c r="C38" s="20" t="s">
        <v>37</v>
      </c>
      <c r="D38" s="46">
        <v>26850</v>
      </c>
      <c r="E38" s="46">
        <v>2143</v>
      </c>
      <c r="F38" s="46">
        <v>0</v>
      </c>
      <c r="G38" s="46">
        <v>82086</v>
      </c>
      <c r="H38" s="46">
        <v>0</v>
      </c>
      <c r="I38" s="46">
        <v>28492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0">SUM(D38:M38)</f>
        <v>139571</v>
      </c>
      <c r="O38" s="47">
        <f t="shared" si="1"/>
        <v>34.083272283272287</v>
      </c>
      <c r="P38" s="9"/>
    </row>
    <row r="39" spans="1:16">
      <c r="A39" s="12"/>
      <c r="B39" s="25">
        <v>361.3</v>
      </c>
      <c r="C39" s="20" t="s">
        <v>73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27</v>
      </c>
      <c r="J39" s="46">
        <v>0</v>
      </c>
      <c r="K39" s="46">
        <v>493429</v>
      </c>
      <c r="L39" s="46">
        <v>0</v>
      </c>
      <c r="M39" s="46">
        <v>0</v>
      </c>
      <c r="N39" s="46">
        <f t="shared" si="10"/>
        <v>493456</v>
      </c>
      <c r="O39" s="47">
        <f t="shared" si="1"/>
        <v>120.5020757020757</v>
      </c>
      <c r="P39" s="9"/>
    </row>
    <row r="40" spans="1:16">
      <c r="A40" s="12"/>
      <c r="B40" s="25">
        <v>362</v>
      </c>
      <c r="C40" s="20" t="s">
        <v>69</v>
      </c>
      <c r="D40" s="46">
        <v>3782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3782</v>
      </c>
      <c r="O40" s="47">
        <f t="shared" si="1"/>
        <v>0.92356532356532361</v>
      </c>
      <c r="P40" s="9"/>
    </row>
    <row r="41" spans="1:16">
      <c r="A41" s="12"/>
      <c r="B41" s="25">
        <v>364</v>
      </c>
      <c r="C41" s="20" t="s">
        <v>91</v>
      </c>
      <c r="D41" s="46">
        <v>20</v>
      </c>
      <c r="E41" s="46">
        <v>0</v>
      </c>
      <c r="F41" s="46">
        <v>0</v>
      </c>
      <c r="G41" s="46">
        <v>1508225</v>
      </c>
      <c r="H41" s="46">
        <v>0</v>
      </c>
      <c r="I41" s="46">
        <v>12188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1520433</v>
      </c>
      <c r="O41" s="47">
        <f t="shared" si="1"/>
        <v>371.29010989010987</v>
      </c>
      <c r="P41" s="9"/>
    </row>
    <row r="42" spans="1:16">
      <c r="A42" s="12"/>
      <c r="B42" s="25">
        <v>366</v>
      </c>
      <c r="C42" s="20" t="s">
        <v>40</v>
      </c>
      <c r="D42" s="46">
        <v>85278</v>
      </c>
      <c r="E42" s="46">
        <v>0</v>
      </c>
      <c r="F42" s="46">
        <v>0</v>
      </c>
      <c r="G42" s="46">
        <v>400000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485278</v>
      </c>
      <c r="O42" s="47">
        <f t="shared" si="1"/>
        <v>118.5050061050061</v>
      </c>
      <c r="P42" s="9"/>
    </row>
    <row r="43" spans="1:16">
      <c r="A43" s="12"/>
      <c r="B43" s="25">
        <v>368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297808</v>
      </c>
      <c r="L43" s="46">
        <v>0</v>
      </c>
      <c r="M43" s="46">
        <v>0</v>
      </c>
      <c r="N43" s="46">
        <f t="shared" si="10"/>
        <v>297808</v>
      </c>
      <c r="O43" s="47">
        <f t="shared" si="1"/>
        <v>72.724786324786322</v>
      </c>
      <c r="P43" s="9"/>
    </row>
    <row r="44" spans="1:16">
      <c r="A44" s="12"/>
      <c r="B44" s="25">
        <v>369.9</v>
      </c>
      <c r="C44" s="20" t="s">
        <v>42</v>
      </c>
      <c r="D44" s="46">
        <v>14617</v>
      </c>
      <c r="E44" s="46">
        <v>0</v>
      </c>
      <c r="F44" s="46">
        <v>0</v>
      </c>
      <c r="G44" s="46">
        <v>0</v>
      </c>
      <c r="H44" s="46">
        <v>0</v>
      </c>
      <c r="I44" s="46">
        <v>14298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28915</v>
      </c>
      <c r="O44" s="47">
        <f t="shared" si="1"/>
        <v>7.0610500610500608</v>
      </c>
      <c r="P44" s="9"/>
    </row>
    <row r="45" spans="1:16" ht="15.75">
      <c r="A45" s="29" t="s">
        <v>27</v>
      </c>
      <c r="B45" s="30"/>
      <c r="C45" s="31"/>
      <c r="D45" s="32">
        <f t="shared" ref="D45:M45" si="11">SUM(D46:D48)</f>
        <v>595165</v>
      </c>
      <c r="E45" s="32">
        <f t="shared" si="11"/>
        <v>0</v>
      </c>
      <c r="F45" s="32">
        <f t="shared" si="11"/>
        <v>0</v>
      </c>
      <c r="G45" s="32">
        <f t="shared" si="11"/>
        <v>5009825</v>
      </c>
      <c r="H45" s="32">
        <f t="shared" si="11"/>
        <v>0</v>
      </c>
      <c r="I45" s="32">
        <f t="shared" si="11"/>
        <v>131776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5736766</v>
      </c>
      <c r="O45" s="45">
        <f t="shared" si="1"/>
        <v>1400.9196581196582</v>
      </c>
      <c r="P45" s="9"/>
    </row>
    <row r="46" spans="1:16">
      <c r="A46" s="12"/>
      <c r="B46" s="25">
        <v>381</v>
      </c>
      <c r="C46" s="20" t="s">
        <v>43</v>
      </c>
      <c r="D46" s="46">
        <v>573650</v>
      </c>
      <c r="E46" s="46">
        <v>0</v>
      </c>
      <c r="F46" s="46">
        <v>0</v>
      </c>
      <c r="G46" s="46">
        <v>303989</v>
      </c>
      <c r="H46" s="46">
        <v>0</v>
      </c>
      <c r="I46" s="46">
        <v>131776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1009415</v>
      </c>
      <c r="O46" s="47">
        <f t="shared" si="1"/>
        <v>246.49938949938951</v>
      </c>
      <c r="P46" s="9"/>
    </row>
    <row r="47" spans="1:16">
      <c r="A47" s="12"/>
      <c r="B47" s="25">
        <v>384</v>
      </c>
      <c r="C47" s="20" t="s">
        <v>75</v>
      </c>
      <c r="D47" s="46">
        <v>0</v>
      </c>
      <c r="E47" s="46">
        <v>0</v>
      </c>
      <c r="F47" s="46">
        <v>0</v>
      </c>
      <c r="G47" s="46">
        <v>4705836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4705836</v>
      </c>
      <c r="O47" s="47">
        <f t="shared" si="1"/>
        <v>1149.1663003663004</v>
      </c>
      <c r="P47" s="9"/>
    </row>
    <row r="48" spans="1:16" ht="15.75" thickBot="1">
      <c r="A48" s="12"/>
      <c r="B48" s="25">
        <v>388.2</v>
      </c>
      <c r="C48" s="20" t="s">
        <v>76</v>
      </c>
      <c r="D48" s="46">
        <v>21515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21515</v>
      </c>
      <c r="O48" s="47">
        <f t="shared" si="1"/>
        <v>5.253968253968254</v>
      </c>
      <c r="P48" s="9"/>
    </row>
    <row r="49" spans="1:119" ht="16.5" thickBot="1">
      <c r="A49" s="14" t="s">
        <v>33</v>
      </c>
      <c r="B49" s="23"/>
      <c r="C49" s="22"/>
      <c r="D49" s="15">
        <f t="shared" ref="D49:M49" si="12">SUM(D5,D14,D19,D26,D34,D36,D45)</f>
        <v>7311105</v>
      </c>
      <c r="E49" s="15">
        <f t="shared" si="12"/>
        <v>64520</v>
      </c>
      <c r="F49" s="15">
        <f t="shared" si="12"/>
        <v>0</v>
      </c>
      <c r="G49" s="15">
        <f t="shared" si="12"/>
        <v>9320523</v>
      </c>
      <c r="H49" s="15">
        <f t="shared" si="12"/>
        <v>0</v>
      </c>
      <c r="I49" s="15">
        <f t="shared" si="12"/>
        <v>4110170</v>
      </c>
      <c r="J49" s="15">
        <f t="shared" si="12"/>
        <v>0</v>
      </c>
      <c r="K49" s="15">
        <f t="shared" si="12"/>
        <v>848164</v>
      </c>
      <c r="L49" s="15">
        <f t="shared" si="12"/>
        <v>0</v>
      </c>
      <c r="M49" s="15">
        <f t="shared" si="12"/>
        <v>0</v>
      </c>
      <c r="N49" s="15">
        <f>SUM(D49:M49)</f>
        <v>21654482</v>
      </c>
      <c r="O49" s="38">
        <f t="shared" si="1"/>
        <v>5288.029792429792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122</v>
      </c>
      <c r="M51" s="118"/>
      <c r="N51" s="118"/>
      <c r="O51" s="43">
        <v>4095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3993979</v>
      </c>
      <c r="E5" s="27">
        <f t="shared" si="0"/>
        <v>54442</v>
      </c>
      <c r="F5" s="27">
        <f t="shared" si="0"/>
        <v>0</v>
      </c>
      <c r="G5" s="27">
        <f t="shared" si="0"/>
        <v>2185012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55311</v>
      </c>
      <c r="L5" s="27">
        <f t="shared" si="0"/>
        <v>0</v>
      </c>
      <c r="M5" s="27">
        <f t="shared" si="0"/>
        <v>0</v>
      </c>
      <c r="N5" s="28">
        <f>SUM(D5:M5)</f>
        <v>6288744</v>
      </c>
      <c r="O5" s="33">
        <f t="shared" ref="O5:O49" si="1">(N5/O$51)</f>
        <v>1551.6269430051814</v>
      </c>
      <c r="P5" s="6"/>
    </row>
    <row r="6" spans="1:133">
      <c r="A6" s="12"/>
      <c r="B6" s="25">
        <v>311</v>
      </c>
      <c r="C6" s="20" t="s">
        <v>1</v>
      </c>
      <c r="D6" s="46">
        <v>3801800</v>
      </c>
      <c r="E6" s="46">
        <v>0</v>
      </c>
      <c r="F6" s="46">
        <v>0</v>
      </c>
      <c r="G6" s="46">
        <v>905191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4706991</v>
      </c>
      <c r="O6" s="47">
        <f t="shared" si="1"/>
        <v>1161.3597335307179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457013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457013</v>
      </c>
      <c r="O7" s="47">
        <f t="shared" si="1"/>
        <v>112.75919072292129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54442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54442</v>
      </c>
      <c r="O8" s="47">
        <f t="shared" si="1"/>
        <v>13.432519121638293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55311</v>
      </c>
      <c r="L9" s="46">
        <v>0</v>
      </c>
      <c r="M9" s="46">
        <v>0</v>
      </c>
      <c r="N9" s="46">
        <f>SUM(D9:M9)</f>
        <v>55311</v>
      </c>
      <c r="O9" s="47">
        <f t="shared" si="1"/>
        <v>13.646928201332347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488860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488860</v>
      </c>
      <c r="O10" s="47">
        <f t="shared" si="1"/>
        <v>120.6168270416975</v>
      </c>
      <c r="P10" s="9"/>
    </row>
    <row r="11" spans="1:133">
      <c r="A11" s="12"/>
      <c r="B11" s="25">
        <v>315</v>
      </c>
      <c r="C11" s="20" t="s">
        <v>80</v>
      </c>
      <c r="D11" s="46">
        <v>167527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167527</v>
      </c>
      <c r="O11" s="47">
        <f t="shared" si="1"/>
        <v>41.334073525783367</v>
      </c>
      <c r="P11" s="9"/>
    </row>
    <row r="12" spans="1:133">
      <c r="A12" s="12"/>
      <c r="B12" s="25">
        <v>316</v>
      </c>
      <c r="C12" s="20" t="s">
        <v>81</v>
      </c>
      <c r="D12" s="46">
        <v>24652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24652</v>
      </c>
      <c r="O12" s="47">
        <f t="shared" si="1"/>
        <v>6.0824080927707866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333948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333948</v>
      </c>
      <c r="O13" s="47">
        <f t="shared" si="1"/>
        <v>82.395262768319768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935297</v>
      </c>
      <c r="E14" s="32">
        <f t="shared" si="3"/>
        <v>1541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937988</v>
      </c>
      <c r="O14" s="45">
        <f t="shared" si="1"/>
        <v>231.43054527510486</v>
      </c>
      <c r="P14" s="10"/>
    </row>
    <row r="15" spans="1:133">
      <c r="A15" s="12"/>
      <c r="B15" s="25">
        <v>322</v>
      </c>
      <c r="C15" s="20" t="s">
        <v>57</v>
      </c>
      <c r="D15" s="46">
        <v>516247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516247</v>
      </c>
      <c r="O15" s="47">
        <f t="shared" si="1"/>
        <v>127.37404391808536</v>
      </c>
      <c r="P15" s="9"/>
    </row>
    <row r="16" spans="1:133">
      <c r="A16" s="12"/>
      <c r="B16" s="25">
        <v>323.10000000000002</v>
      </c>
      <c r="C16" s="20" t="s">
        <v>83</v>
      </c>
      <c r="D16" s="46">
        <v>394798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394798</v>
      </c>
      <c r="O16" s="47">
        <f t="shared" si="1"/>
        <v>97.408832963237103</v>
      </c>
      <c r="P16" s="9"/>
    </row>
    <row r="17" spans="1:16">
      <c r="A17" s="12"/>
      <c r="B17" s="25">
        <v>323.39999999999998</v>
      </c>
      <c r="C17" s="20" t="s">
        <v>84</v>
      </c>
      <c r="D17" s="46">
        <v>23627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23627</v>
      </c>
      <c r="O17" s="47">
        <f t="shared" si="1"/>
        <v>5.8295090056748089</v>
      </c>
      <c r="P17" s="9"/>
    </row>
    <row r="18" spans="1:16">
      <c r="A18" s="12"/>
      <c r="B18" s="25">
        <v>329</v>
      </c>
      <c r="C18" s="20" t="s">
        <v>15</v>
      </c>
      <c r="D18" s="46">
        <v>625</v>
      </c>
      <c r="E18" s="46">
        <v>1541</v>
      </c>
      <c r="F18" s="46">
        <v>0</v>
      </c>
      <c r="G18" s="46">
        <v>0</v>
      </c>
      <c r="H18" s="46">
        <v>0</v>
      </c>
      <c r="I18" s="46">
        <v>1150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3316</v>
      </c>
      <c r="O18" s="47">
        <f t="shared" si="1"/>
        <v>0.8181593881075746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SUM(D20:D25)</f>
        <v>617111</v>
      </c>
      <c r="E19" s="32">
        <f t="shared" si="5"/>
        <v>0</v>
      </c>
      <c r="F19" s="32">
        <f t="shared" si="5"/>
        <v>0</v>
      </c>
      <c r="G19" s="32">
        <f t="shared" si="5"/>
        <v>124013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741124</v>
      </c>
      <c r="O19" s="45">
        <f t="shared" si="1"/>
        <v>182.85812978040957</v>
      </c>
      <c r="P19" s="10"/>
    </row>
    <row r="20" spans="1:16">
      <c r="A20" s="12"/>
      <c r="B20" s="25">
        <v>331.2</v>
      </c>
      <c r="C20" s="20" t="s">
        <v>104</v>
      </c>
      <c r="D20" s="46">
        <v>2802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2802</v>
      </c>
      <c r="O20" s="47">
        <f t="shared" si="1"/>
        <v>0.69133974833456702</v>
      </c>
      <c r="P20" s="9"/>
    </row>
    <row r="21" spans="1:16">
      <c r="A21" s="12"/>
      <c r="B21" s="25">
        <v>331.62</v>
      </c>
      <c r="C21" s="20" t="s">
        <v>119</v>
      </c>
      <c r="D21" s="46">
        <v>245864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245864</v>
      </c>
      <c r="O21" s="47">
        <f t="shared" si="1"/>
        <v>60.662225511966447</v>
      </c>
      <c r="P21" s="9"/>
    </row>
    <row r="22" spans="1:16">
      <c r="A22" s="12"/>
      <c r="B22" s="25">
        <v>335.12</v>
      </c>
      <c r="C22" s="20" t="s">
        <v>85</v>
      </c>
      <c r="D22" s="46">
        <v>107007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107007</v>
      </c>
      <c r="O22" s="47">
        <f t="shared" si="1"/>
        <v>26.401924500370097</v>
      </c>
      <c r="P22" s="9"/>
    </row>
    <row r="23" spans="1:16">
      <c r="A23" s="12"/>
      <c r="B23" s="25">
        <v>335.15</v>
      </c>
      <c r="C23" s="20" t="s">
        <v>86</v>
      </c>
      <c r="D23" s="46">
        <v>930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930</v>
      </c>
      <c r="O23" s="47">
        <f t="shared" si="1"/>
        <v>0.22945965951147299</v>
      </c>
      <c r="P23" s="9"/>
    </row>
    <row r="24" spans="1:16">
      <c r="A24" s="12"/>
      <c r="B24" s="25">
        <v>335.18</v>
      </c>
      <c r="C24" s="20" t="s">
        <v>87</v>
      </c>
      <c r="D24" s="46">
        <v>260508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260508</v>
      </c>
      <c r="O24" s="47">
        <f t="shared" si="1"/>
        <v>64.275351591413767</v>
      </c>
      <c r="P24" s="9"/>
    </row>
    <row r="25" spans="1:16">
      <c r="A25" s="12"/>
      <c r="B25" s="25">
        <v>337.9</v>
      </c>
      <c r="C25" s="20" t="s">
        <v>89</v>
      </c>
      <c r="D25" s="46">
        <v>0</v>
      </c>
      <c r="E25" s="46">
        <v>0</v>
      </c>
      <c r="F25" s="46">
        <v>0</v>
      </c>
      <c r="G25" s="46">
        <v>124013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124013</v>
      </c>
      <c r="O25" s="47">
        <f t="shared" si="1"/>
        <v>30.597828768813226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SUM(D27:D34)</f>
        <v>1272739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3755210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5027949</v>
      </c>
      <c r="O26" s="45">
        <f t="shared" si="1"/>
        <v>1240.5499629903775</v>
      </c>
      <c r="P26" s="10"/>
    </row>
    <row r="27" spans="1:16">
      <c r="A27" s="12"/>
      <c r="B27" s="25">
        <v>341.3</v>
      </c>
      <c r="C27" s="20" t="s">
        <v>90</v>
      </c>
      <c r="D27" s="46">
        <v>573650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573650</v>
      </c>
      <c r="O27" s="47">
        <f t="shared" si="1"/>
        <v>141.53713298791018</v>
      </c>
      <c r="P27" s="9"/>
    </row>
    <row r="28" spans="1:16">
      <c r="A28" s="12"/>
      <c r="B28" s="25">
        <v>342.1</v>
      </c>
      <c r="C28" s="20" t="s">
        <v>72</v>
      </c>
      <c r="D28" s="46">
        <v>166139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166139</v>
      </c>
      <c r="O28" s="47">
        <f t="shared" si="1"/>
        <v>40.991611152232913</v>
      </c>
      <c r="P28" s="9"/>
    </row>
    <row r="29" spans="1:16">
      <c r="A29" s="12"/>
      <c r="B29" s="25">
        <v>343.3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1763312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1763312</v>
      </c>
      <c r="O29" s="47">
        <f t="shared" si="1"/>
        <v>435.06340981988649</v>
      </c>
      <c r="P29" s="9"/>
    </row>
    <row r="30" spans="1:16">
      <c r="A30" s="12"/>
      <c r="B30" s="25">
        <v>343.4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838014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838014</v>
      </c>
      <c r="O30" s="47">
        <f t="shared" si="1"/>
        <v>206.7638786084382</v>
      </c>
      <c r="P30" s="9"/>
    </row>
    <row r="31" spans="1:16">
      <c r="A31" s="12"/>
      <c r="B31" s="25">
        <v>343.5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1153884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1153884</v>
      </c>
      <c r="O31" s="47">
        <f t="shared" si="1"/>
        <v>284.69874167283496</v>
      </c>
      <c r="P31" s="9"/>
    </row>
    <row r="32" spans="1:16">
      <c r="A32" s="12"/>
      <c r="B32" s="25">
        <v>343.9</v>
      </c>
      <c r="C32" s="20" t="s">
        <v>67</v>
      </c>
      <c r="D32" s="46">
        <v>490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490</v>
      </c>
      <c r="O32" s="47">
        <f t="shared" si="1"/>
        <v>0.12089810017271158</v>
      </c>
      <c r="P32" s="9"/>
    </row>
    <row r="33" spans="1:16">
      <c r="A33" s="12"/>
      <c r="B33" s="25">
        <v>347.2</v>
      </c>
      <c r="C33" s="20" t="s">
        <v>58</v>
      </c>
      <c r="D33" s="46">
        <v>369680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369680</v>
      </c>
      <c r="O33" s="47">
        <f t="shared" si="1"/>
        <v>91.21144830989391</v>
      </c>
      <c r="P33" s="9"/>
    </row>
    <row r="34" spans="1:16">
      <c r="A34" s="12"/>
      <c r="B34" s="25">
        <v>347.4</v>
      </c>
      <c r="C34" s="20" t="s">
        <v>68</v>
      </c>
      <c r="D34" s="46">
        <v>162780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162780</v>
      </c>
      <c r="O34" s="47">
        <f t="shared" si="1"/>
        <v>40.162842339008144</v>
      </c>
      <c r="P34" s="9"/>
    </row>
    <row r="35" spans="1:16" ht="15.75">
      <c r="A35" s="29" t="s">
        <v>26</v>
      </c>
      <c r="B35" s="30"/>
      <c r="C35" s="31"/>
      <c r="D35" s="32">
        <f t="shared" ref="D35:M35" si="8">SUM(D36:D36)</f>
        <v>32045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32045</v>
      </c>
      <c r="O35" s="45">
        <f t="shared" si="1"/>
        <v>7.9064890204786575</v>
      </c>
      <c r="P35" s="10"/>
    </row>
    <row r="36" spans="1:16">
      <c r="A36" s="13"/>
      <c r="B36" s="39">
        <v>351.1</v>
      </c>
      <c r="C36" s="21" t="s">
        <v>35</v>
      </c>
      <c r="D36" s="46">
        <v>32045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32045</v>
      </c>
      <c r="O36" s="47">
        <f t="shared" si="1"/>
        <v>7.9064890204786575</v>
      </c>
      <c r="P36" s="9"/>
    </row>
    <row r="37" spans="1:16" ht="15.75">
      <c r="A37" s="29" t="s">
        <v>2</v>
      </c>
      <c r="B37" s="30"/>
      <c r="C37" s="31"/>
      <c r="D37" s="32">
        <f t="shared" ref="D37:M37" si="9">SUM(D38:D45)</f>
        <v>139076</v>
      </c>
      <c r="E37" s="32">
        <f t="shared" si="9"/>
        <v>2788</v>
      </c>
      <c r="F37" s="32">
        <f t="shared" si="9"/>
        <v>0</v>
      </c>
      <c r="G37" s="32">
        <f t="shared" si="9"/>
        <v>165173</v>
      </c>
      <c r="H37" s="32">
        <f t="shared" si="9"/>
        <v>0</v>
      </c>
      <c r="I37" s="32">
        <f t="shared" si="9"/>
        <v>111533</v>
      </c>
      <c r="J37" s="32">
        <f t="shared" si="9"/>
        <v>0</v>
      </c>
      <c r="K37" s="32">
        <f t="shared" si="9"/>
        <v>537968</v>
      </c>
      <c r="L37" s="32">
        <f t="shared" si="9"/>
        <v>0</v>
      </c>
      <c r="M37" s="32">
        <f t="shared" si="9"/>
        <v>0</v>
      </c>
      <c r="N37" s="32">
        <f>SUM(D37:M37)</f>
        <v>956538</v>
      </c>
      <c r="O37" s="45">
        <f t="shared" si="1"/>
        <v>236.00740192450036</v>
      </c>
      <c r="P37" s="10"/>
    </row>
    <row r="38" spans="1:16">
      <c r="A38" s="12"/>
      <c r="B38" s="25">
        <v>361.1</v>
      </c>
      <c r="C38" s="20" t="s">
        <v>36</v>
      </c>
      <c r="D38" s="46">
        <v>4246</v>
      </c>
      <c r="E38" s="46">
        <v>0</v>
      </c>
      <c r="F38" s="46">
        <v>0</v>
      </c>
      <c r="G38" s="46">
        <v>0</v>
      </c>
      <c r="H38" s="46">
        <v>0</v>
      </c>
      <c r="I38" s="46">
        <v>97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4343</v>
      </c>
      <c r="O38" s="47">
        <f t="shared" si="1"/>
        <v>1.0715519368369109</v>
      </c>
      <c r="P38" s="9"/>
    </row>
    <row r="39" spans="1:16">
      <c r="A39" s="12"/>
      <c r="B39" s="25">
        <v>361.2</v>
      </c>
      <c r="C39" s="20" t="s">
        <v>37</v>
      </c>
      <c r="D39" s="46">
        <v>49620</v>
      </c>
      <c r="E39" s="46">
        <v>2788</v>
      </c>
      <c r="F39" s="46">
        <v>0</v>
      </c>
      <c r="G39" s="46">
        <v>140173</v>
      </c>
      <c r="H39" s="46">
        <v>0</v>
      </c>
      <c r="I39" s="46">
        <v>88054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0">SUM(D39:M39)</f>
        <v>280635</v>
      </c>
      <c r="O39" s="47">
        <f t="shared" si="1"/>
        <v>69.241302738712065</v>
      </c>
      <c r="P39" s="9"/>
    </row>
    <row r="40" spans="1:16">
      <c r="A40" s="12"/>
      <c r="B40" s="25">
        <v>361.3</v>
      </c>
      <c r="C40" s="20" t="s">
        <v>73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203060</v>
      </c>
      <c r="L40" s="46">
        <v>0</v>
      </c>
      <c r="M40" s="46">
        <v>0</v>
      </c>
      <c r="N40" s="46">
        <f t="shared" si="10"/>
        <v>203060</v>
      </c>
      <c r="O40" s="47">
        <f t="shared" si="1"/>
        <v>50.101159634838389</v>
      </c>
      <c r="P40" s="9"/>
    </row>
    <row r="41" spans="1:16">
      <c r="A41" s="12"/>
      <c r="B41" s="25">
        <v>362</v>
      </c>
      <c r="C41" s="20" t="s">
        <v>69</v>
      </c>
      <c r="D41" s="46">
        <v>2400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2400</v>
      </c>
      <c r="O41" s="47">
        <f t="shared" si="1"/>
        <v>0.59215396002960774</v>
      </c>
      <c r="P41" s="9"/>
    </row>
    <row r="42" spans="1:16">
      <c r="A42" s="12"/>
      <c r="B42" s="25">
        <v>364</v>
      </c>
      <c r="C42" s="20" t="s">
        <v>91</v>
      </c>
      <c r="D42" s="46">
        <v>19504</v>
      </c>
      <c r="E42" s="46">
        <v>0</v>
      </c>
      <c r="F42" s="46">
        <v>0</v>
      </c>
      <c r="G42" s="46">
        <v>0</v>
      </c>
      <c r="H42" s="46">
        <v>0</v>
      </c>
      <c r="I42" s="46">
        <v>12383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31887</v>
      </c>
      <c r="O42" s="47">
        <f t="shared" si="1"/>
        <v>7.8675055514433749</v>
      </c>
      <c r="P42" s="9"/>
    </row>
    <row r="43" spans="1:16">
      <c r="A43" s="12"/>
      <c r="B43" s="25">
        <v>366</v>
      </c>
      <c r="C43" s="20" t="s">
        <v>40</v>
      </c>
      <c r="D43" s="46">
        <v>38357</v>
      </c>
      <c r="E43" s="46">
        <v>0</v>
      </c>
      <c r="F43" s="46">
        <v>0</v>
      </c>
      <c r="G43" s="46">
        <v>25000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63357</v>
      </c>
      <c r="O43" s="47">
        <f t="shared" si="1"/>
        <v>15.632124352331607</v>
      </c>
      <c r="P43" s="9"/>
    </row>
    <row r="44" spans="1:16">
      <c r="A44" s="12"/>
      <c r="B44" s="25">
        <v>368</v>
      </c>
      <c r="C44" s="20" t="s">
        <v>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334908</v>
      </c>
      <c r="L44" s="46">
        <v>0</v>
      </c>
      <c r="M44" s="46">
        <v>0</v>
      </c>
      <c r="N44" s="46">
        <f t="shared" si="10"/>
        <v>334908</v>
      </c>
      <c r="O44" s="47">
        <f t="shared" si="1"/>
        <v>82.632124352331601</v>
      </c>
      <c r="P44" s="9"/>
    </row>
    <row r="45" spans="1:16">
      <c r="A45" s="12"/>
      <c r="B45" s="25">
        <v>369.9</v>
      </c>
      <c r="C45" s="20" t="s">
        <v>42</v>
      </c>
      <c r="D45" s="46">
        <v>24949</v>
      </c>
      <c r="E45" s="46">
        <v>0</v>
      </c>
      <c r="F45" s="46">
        <v>0</v>
      </c>
      <c r="G45" s="46">
        <v>0</v>
      </c>
      <c r="H45" s="46">
        <v>0</v>
      </c>
      <c r="I45" s="46">
        <v>10999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35948</v>
      </c>
      <c r="O45" s="47">
        <f t="shared" si="1"/>
        <v>8.8694793979768072</v>
      </c>
      <c r="P45" s="9"/>
    </row>
    <row r="46" spans="1:16" ht="15.75">
      <c r="A46" s="29" t="s">
        <v>27</v>
      </c>
      <c r="B46" s="30"/>
      <c r="C46" s="31"/>
      <c r="D46" s="32">
        <f t="shared" ref="D46:M46" si="11">SUM(D47:D48)</f>
        <v>161128</v>
      </c>
      <c r="E46" s="32">
        <f t="shared" si="11"/>
        <v>0</v>
      </c>
      <c r="F46" s="32">
        <f t="shared" si="11"/>
        <v>0</v>
      </c>
      <c r="G46" s="32">
        <f t="shared" si="11"/>
        <v>106650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267778</v>
      </c>
      <c r="O46" s="45">
        <f t="shared" si="1"/>
        <v>66.069084628670126</v>
      </c>
      <c r="P46" s="9"/>
    </row>
    <row r="47" spans="1:16">
      <c r="A47" s="12"/>
      <c r="B47" s="25">
        <v>381</v>
      </c>
      <c r="C47" s="20" t="s">
        <v>43</v>
      </c>
      <c r="D47" s="46">
        <v>154800</v>
      </c>
      <c r="E47" s="46">
        <v>0</v>
      </c>
      <c r="F47" s="46">
        <v>0</v>
      </c>
      <c r="G47" s="46">
        <v>106650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261450</v>
      </c>
      <c r="O47" s="47">
        <f t="shared" si="1"/>
        <v>64.507772020725383</v>
      </c>
      <c r="P47" s="9"/>
    </row>
    <row r="48" spans="1:16" ht="15.75" thickBot="1">
      <c r="A48" s="12"/>
      <c r="B48" s="25">
        <v>388.2</v>
      </c>
      <c r="C48" s="20" t="s">
        <v>76</v>
      </c>
      <c r="D48" s="46">
        <v>6328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6328</v>
      </c>
      <c r="O48" s="47">
        <f t="shared" si="1"/>
        <v>1.5613126079447324</v>
      </c>
      <c r="P48" s="9"/>
    </row>
    <row r="49" spans="1:119" ht="16.5" thickBot="1">
      <c r="A49" s="14" t="s">
        <v>33</v>
      </c>
      <c r="B49" s="23"/>
      <c r="C49" s="22"/>
      <c r="D49" s="15">
        <f t="shared" ref="D49:M49" si="12">SUM(D5,D14,D19,D26,D35,D37,D46)</f>
        <v>7151375</v>
      </c>
      <c r="E49" s="15">
        <f t="shared" si="12"/>
        <v>58771</v>
      </c>
      <c r="F49" s="15">
        <f t="shared" si="12"/>
        <v>0</v>
      </c>
      <c r="G49" s="15">
        <f t="shared" si="12"/>
        <v>2580848</v>
      </c>
      <c r="H49" s="15">
        <f t="shared" si="12"/>
        <v>0</v>
      </c>
      <c r="I49" s="15">
        <f t="shared" si="12"/>
        <v>3867893</v>
      </c>
      <c r="J49" s="15">
        <f t="shared" si="12"/>
        <v>0</v>
      </c>
      <c r="K49" s="15">
        <f t="shared" si="12"/>
        <v>593279</v>
      </c>
      <c r="L49" s="15">
        <f t="shared" si="12"/>
        <v>0</v>
      </c>
      <c r="M49" s="15">
        <f t="shared" si="12"/>
        <v>0</v>
      </c>
      <c r="N49" s="15">
        <f>SUM(D49:M49)</f>
        <v>14252166</v>
      </c>
      <c r="O49" s="38">
        <f t="shared" si="1"/>
        <v>3516.4485566247226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120</v>
      </c>
      <c r="M51" s="118"/>
      <c r="N51" s="118"/>
      <c r="O51" s="43">
        <v>4053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3604788</v>
      </c>
      <c r="E5" s="27">
        <f t="shared" si="0"/>
        <v>55336</v>
      </c>
      <c r="F5" s="27">
        <f t="shared" si="0"/>
        <v>0</v>
      </c>
      <c r="G5" s="27">
        <f t="shared" si="0"/>
        <v>1883286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52950</v>
      </c>
      <c r="L5" s="27">
        <f t="shared" si="0"/>
        <v>0</v>
      </c>
      <c r="M5" s="27">
        <f t="shared" si="0"/>
        <v>0</v>
      </c>
      <c r="N5" s="28">
        <f>SUM(D5:M5)</f>
        <v>5596360</v>
      </c>
      <c r="O5" s="33">
        <f t="shared" ref="O5:O49" si="1">(N5/O$51)</f>
        <v>1407.1812924314811</v>
      </c>
      <c r="P5" s="6"/>
    </row>
    <row r="6" spans="1:133">
      <c r="A6" s="12"/>
      <c r="B6" s="25">
        <v>311</v>
      </c>
      <c r="C6" s="20" t="s">
        <v>1</v>
      </c>
      <c r="D6" s="46">
        <v>3402766</v>
      </c>
      <c r="E6" s="46">
        <v>0</v>
      </c>
      <c r="F6" s="46">
        <v>0</v>
      </c>
      <c r="G6" s="46">
        <v>676739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4079505</v>
      </c>
      <c r="O6" s="47">
        <f t="shared" si="1"/>
        <v>1025.7744531053559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434396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434396</v>
      </c>
      <c r="O7" s="47">
        <f t="shared" si="1"/>
        <v>109.22705556952477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55336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55336</v>
      </c>
      <c r="O8" s="47">
        <f t="shared" si="1"/>
        <v>13.914005531807895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52950</v>
      </c>
      <c r="L9" s="46">
        <v>0</v>
      </c>
      <c r="M9" s="46">
        <v>0</v>
      </c>
      <c r="N9" s="46">
        <f>SUM(D9:M9)</f>
        <v>52950</v>
      </c>
      <c r="O9" s="47">
        <f t="shared" si="1"/>
        <v>13.31405582097058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438885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438885</v>
      </c>
      <c r="O10" s="47">
        <f t="shared" si="1"/>
        <v>110.35579582599949</v>
      </c>
      <c r="P10" s="9"/>
    </row>
    <row r="11" spans="1:133">
      <c r="A11" s="12"/>
      <c r="B11" s="25">
        <v>315</v>
      </c>
      <c r="C11" s="20" t="s">
        <v>80</v>
      </c>
      <c r="D11" s="46">
        <v>177863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177863</v>
      </c>
      <c r="O11" s="47">
        <f t="shared" si="1"/>
        <v>44.722906713603216</v>
      </c>
      <c r="P11" s="9"/>
    </row>
    <row r="12" spans="1:133">
      <c r="A12" s="12"/>
      <c r="B12" s="25">
        <v>316</v>
      </c>
      <c r="C12" s="20" t="s">
        <v>81</v>
      </c>
      <c r="D12" s="46">
        <v>24159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24159</v>
      </c>
      <c r="O12" s="47">
        <f t="shared" si="1"/>
        <v>6.0746794065878804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333266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333266</v>
      </c>
      <c r="O13" s="47">
        <f t="shared" si="1"/>
        <v>83.798340457631383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883771</v>
      </c>
      <c r="E14" s="32">
        <f t="shared" si="3"/>
        <v>87518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972339</v>
      </c>
      <c r="O14" s="45">
        <f t="shared" si="1"/>
        <v>244.49057078199647</v>
      </c>
      <c r="P14" s="10"/>
    </row>
    <row r="15" spans="1:133">
      <c r="A15" s="12"/>
      <c r="B15" s="25">
        <v>322</v>
      </c>
      <c r="C15" s="20" t="s">
        <v>57</v>
      </c>
      <c r="D15" s="46">
        <v>500360</v>
      </c>
      <c r="E15" s="46">
        <v>87518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587878</v>
      </c>
      <c r="O15" s="47">
        <f t="shared" si="1"/>
        <v>147.81946190595926</v>
      </c>
      <c r="P15" s="9"/>
    </row>
    <row r="16" spans="1:133">
      <c r="A16" s="12"/>
      <c r="B16" s="25">
        <v>323.10000000000002</v>
      </c>
      <c r="C16" s="20" t="s">
        <v>83</v>
      </c>
      <c r="D16" s="46">
        <v>359792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359792</v>
      </c>
      <c r="O16" s="47">
        <f t="shared" si="1"/>
        <v>90.468192104601457</v>
      </c>
      <c r="P16" s="9"/>
    </row>
    <row r="17" spans="1:16">
      <c r="A17" s="12"/>
      <c r="B17" s="25">
        <v>323.39999999999998</v>
      </c>
      <c r="C17" s="20" t="s">
        <v>84</v>
      </c>
      <c r="D17" s="46">
        <v>21219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21219</v>
      </c>
      <c r="O17" s="47">
        <f t="shared" si="1"/>
        <v>5.3354287151118935</v>
      </c>
      <c r="P17" s="9"/>
    </row>
    <row r="18" spans="1:16">
      <c r="A18" s="12"/>
      <c r="B18" s="25">
        <v>329</v>
      </c>
      <c r="C18" s="20" t="s">
        <v>15</v>
      </c>
      <c r="D18" s="46">
        <v>2400</v>
      </c>
      <c r="E18" s="46">
        <v>0</v>
      </c>
      <c r="F18" s="46">
        <v>0</v>
      </c>
      <c r="G18" s="46">
        <v>0</v>
      </c>
      <c r="H18" s="46">
        <v>0</v>
      </c>
      <c r="I18" s="46">
        <v>1050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3450</v>
      </c>
      <c r="O18" s="47">
        <f t="shared" si="1"/>
        <v>0.86748805632386217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SUM(D20:D24)</f>
        <v>409161</v>
      </c>
      <c r="E19" s="32">
        <f t="shared" si="5"/>
        <v>0</v>
      </c>
      <c r="F19" s="32">
        <f t="shared" si="5"/>
        <v>0</v>
      </c>
      <c r="G19" s="32">
        <f t="shared" si="5"/>
        <v>749683</v>
      </c>
      <c r="H19" s="32">
        <f t="shared" si="5"/>
        <v>0</v>
      </c>
      <c r="I19" s="32">
        <f t="shared" si="5"/>
        <v>2883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1161727</v>
      </c>
      <c r="O19" s="45">
        <f t="shared" si="1"/>
        <v>292.11139049534825</v>
      </c>
      <c r="P19" s="10"/>
    </row>
    <row r="20" spans="1:16">
      <c r="A20" s="12"/>
      <c r="B20" s="25">
        <v>331.1</v>
      </c>
      <c r="C20" s="20" t="s">
        <v>98</v>
      </c>
      <c r="D20" s="46">
        <v>50000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50000</v>
      </c>
      <c r="O20" s="47">
        <f t="shared" si="1"/>
        <v>12.572290671360323</v>
      </c>
      <c r="P20" s="9"/>
    </row>
    <row r="21" spans="1:16">
      <c r="A21" s="12"/>
      <c r="B21" s="25">
        <v>335.12</v>
      </c>
      <c r="C21" s="20" t="s">
        <v>85</v>
      </c>
      <c r="D21" s="46">
        <v>103932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103932</v>
      </c>
      <c r="O21" s="47">
        <f t="shared" si="1"/>
        <v>26.13326628111642</v>
      </c>
      <c r="P21" s="9"/>
    </row>
    <row r="22" spans="1:16">
      <c r="A22" s="12"/>
      <c r="B22" s="25">
        <v>335.15</v>
      </c>
      <c r="C22" s="20" t="s">
        <v>86</v>
      </c>
      <c r="D22" s="46">
        <v>210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210</v>
      </c>
      <c r="O22" s="47">
        <f t="shared" si="1"/>
        <v>5.2803620819713348E-2</v>
      </c>
      <c r="P22" s="9"/>
    </row>
    <row r="23" spans="1:16">
      <c r="A23" s="12"/>
      <c r="B23" s="25">
        <v>335.18</v>
      </c>
      <c r="C23" s="20" t="s">
        <v>87</v>
      </c>
      <c r="D23" s="46">
        <v>255019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255019</v>
      </c>
      <c r="O23" s="47">
        <f t="shared" si="1"/>
        <v>64.123459894392752</v>
      </c>
      <c r="P23" s="9"/>
    </row>
    <row r="24" spans="1:16">
      <c r="A24" s="12"/>
      <c r="B24" s="25">
        <v>337.9</v>
      </c>
      <c r="C24" s="20" t="s">
        <v>89</v>
      </c>
      <c r="D24" s="46">
        <v>0</v>
      </c>
      <c r="E24" s="46">
        <v>0</v>
      </c>
      <c r="F24" s="46">
        <v>0</v>
      </c>
      <c r="G24" s="46">
        <v>749683</v>
      </c>
      <c r="H24" s="46">
        <v>0</v>
      </c>
      <c r="I24" s="46">
        <v>2883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752566</v>
      </c>
      <c r="O24" s="47">
        <f t="shared" si="1"/>
        <v>189.22957002765904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SUM(D26:D33)</f>
        <v>1138201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3642064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4780265</v>
      </c>
      <c r="O25" s="45">
        <f t="shared" si="1"/>
        <v>1201.977621322605</v>
      </c>
      <c r="P25" s="10"/>
    </row>
    <row r="26" spans="1:16">
      <c r="A26" s="12"/>
      <c r="B26" s="25">
        <v>341.3</v>
      </c>
      <c r="C26" s="20" t="s">
        <v>90</v>
      </c>
      <c r="D26" s="46">
        <v>568000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568000</v>
      </c>
      <c r="O26" s="47">
        <f t="shared" si="1"/>
        <v>142.82122202665326</v>
      </c>
      <c r="P26" s="9"/>
    </row>
    <row r="27" spans="1:16">
      <c r="A27" s="12"/>
      <c r="B27" s="25">
        <v>342.1</v>
      </c>
      <c r="C27" s="20" t="s">
        <v>72</v>
      </c>
      <c r="D27" s="46">
        <v>49711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49711</v>
      </c>
      <c r="O27" s="47">
        <f t="shared" si="1"/>
        <v>12.49962283127986</v>
      </c>
      <c r="P27" s="9"/>
    </row>
    <row r="28" spans="1:16">
      <c r="A28" s="12"/>
      <c r="B28" s="25">
        <v>343.3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1695244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1695244</v>
      </c>
      <c r="O28" s="47">
        <f t="shared" si="1"/>
        <v>426.26200653759116</v>
      </c>
      <c r="P28" s="9"/>
    </row>
    <row r="29" spans="1:16">
      <c r="A29" s="12"/>
      <c r="B29" s="25">
        <v>343.4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814788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814788</v>
      </c>
      <c r="O29" s="47">
        <f t="shared" si="1"/>
        <v>204.87503143072666</v>
      </c>
      <c r="P29" s="9"/>
    </row>
    <row r="30" spans="1:16">
      <c r="A30" s="12"/>
      <c r="B30" s="25">
        <v>343.5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1132032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1132032</v>
      </c>
      <c r="O30" s="47">
        <f t="shared" si="1"/>
        <v>284.64470706562736</v>
      </c>
      <c r="P30" s="9"/>
    </row>
    <row r="31" spans="1:16">
      <c r="A31" s="12"/>
      <c r="B31" s="25">
        <v>343.9</v>
      </c>
      <c r="C31" s="20" t="s">
        <v>67</v>
      </c>
      <c r="D31" s="46">
        <v>360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360</v>
      </c>
      <c r="O31" s="47">
        <f t="shared" si="1"/>
        <v>9.0520492833794319E-2</v>
      </c>
      <c r="P31" s="9"/>
    </row>
    <row r="32" spans="1:16">
      <c r="A32" s="12"/>
      <c r="B32" s="25">
        <v>347.2</v>
      </c>
      <c r="C32" s="20" t="s">
        <v>58</v>
      </c>
      <c r="D32" s="46">
        <v>342466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342466</v>
      </c>
      <c r="O32" s="47">
        <f t="shared" si="1"/>
        <v>86.111641941161679</v>
      </c>
      <c r="P32" s="9"/>
    </row>
    <row r="33" spans="1:16">
      <c r="A33" s="12"/>
      <c r="B33" s="25">
        <v>347.4</v>
      </c>
      <c r="C33" s="20" t="s">
        <v>68</v>
      </c>
      <c r="D33" s="46">
        <v>177664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177664</v>
      </c>
      <c r="O33" s="47">
        <f t="shared" si="1"/>
        <v>44.672868996731204</v>
      </c>
      <c r="P33" s="9"/>
    </row>
    <row r="34" spans="1:16" ht="15.75">
      <c r="A34" s="29" t="s">
        <v>26</v>
      </c>
      <c r="B34" s="30"/>
      <c r="C34" s="31"/>
      <c r="D34" s="32">
        <f t="shared" ref="D34:M34" si="8">SUM(D35:D35)</f>
        <v>10389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10389</v>
      </c>
      <c r="O34" s="45">
        <f t="shared" si="1"/>
        <v>2.6122705556952477</v>
      </c>
      <c r="P34" s="10"/>
    </row>
    <row r="35" spans="1:16">
      <c r="A35" s="13"/>
      <c r="B35" s="39">
        <v>351.1</v>
      </c>
      <c r="C35" s="21" t="s">
        <v>35</v>
      </c>
      <c r="D35" s="46">
        <v>10389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10389</v>
      </c>
      <c r="O35" s="47">
        <f t="shared" si="1"/>
        <v>2.6122705556952477</v>
      </c>
      <c r="P35" s="9"/>
    </row>
    <row r="36" spans="1:16" ht="15.75">
      <c r="A36" s="29" t="s">
        <v>2</v>
      </c>
      <c r="B36" s="30"/>
      <c r="C36" s="31"/>
      <c r="D36" s="32">
        <f t="shared" ref="D36:M36" si="9">SUM(D37:D44)</f>
        <v>205167</v>
      </c>
      <c r="E36" s="32">
        <f t="shared" si="9"/>
        <v>99</v>
      </c>
      <c r="F36" s="32">
        <f t="shared" si="9"/>
        <v>0</v>
      </c>
      <c r="G36" s="32">
        <f t="shared" si="9"/>
        <v>195433</v>
      </c>
      <c r="H36" s="32">
        <f t="shared" si="9"/>
        <v>0</v>
      </c>
      <c r="I36" s="32">
        <f t="shared" si="9"/>
        <v>6842</v>
      </c>
      <c r="J36" s="32">
        <f t="shared" si="9"/>
        <v>0</v>
      </c>
      <c r="K36" s="32">
        <f t="shared" si="9"/>
        <v>515010</v>
      </c>
      <c r="L36" s="32">
        <f t="shared" si="9"/>
        <v>0</v>
      </c>
      <c r="M36" s="32">
        <f t="shared" si="9"/>
        <v>0</v>
      </c>
      <c r="N36" s="32">
        <f>SUM(D36:M36)</f>
        <v>922551</v>
      </c>
      <c r="O36" s="45">
        <f t="shared" si="1"/>
        <v>231.97158662308271</v>
      </c>
      <c r="P36" s="10"/>
    </row>
    <row r="37" spans="1:16">
      <c r="A37" s="12"/>
      <c r="B37" s="25">
        <v>361.1</v>
      </c>
      <c r="C37" s="20" t="s">
        <v>36</v>
      </c>
      <c r="D37" s="46">
        <v>2563</v>
      </c>
      <c r="E37" s="46">
        <v>0</v>
      </c>
      <c r="F37" s="46">
        <v>0</v>
      </c>
      <c r="G37" s="46">
        <v>0</v>
      </c>
      <c r="H37" s="46">
        <v>0</v>
      </c>
      <c r="I37" s="46">
        <v>36</v>
      </c>
      <c r="J37" s="46">
        <v>0</v>
      </c>
      <c r="K37" s="46">
        <v>19256</v>
      </c>
      <c r="L37" s="46">
        <v>0</v>
      </c>
      <c r="M37" s="46">
        <v>0</v>
      </c>
      <c r="N37" s="46">
        <f>SUM(D37:M37)</f>
        <v>21855</v>
      </c>
      <c r="O37" s="47">
        <f t="shared" si="1"/>
        <v>5.4953482524515964</v>
      </c>
      <c r="P37" s="9"/>
    </row>
    <row r="38" spans="1:16">
      <c r="A38" s="12"/>
      <c r="B38" s="25">
        <v>361.2</v>
      </c>
      <c r="C38" s="20" t="s">
        <v>37</v>
      </c>
      <c r="D38" s="46">
        <v>42114</v>
      </c>
      <c r="E38" s="46">
        <v>99</v>
      </c>
      <c r="F38" s="46">
        <v>0</v>
      </c>
      <c r="G38" s="46">
        <v>30433</v>
      </c>
      <c r="H38" s="46">
        <v>0</v>
      </c>
      <c r="I38" s="46">
        <v>2711</v>
      </c>
      <c r="J38" s="46">
        <v>0</v>
      </c>
      <c r="K38" s="46">
        <v>58899</v>
      </c>
      <c r="L38" s="46">
        <v>0</v>
      </c>
      <c r="M38" s="46">
        <v>0</v>
      </c>
      <c r="N38" s="46">
        <f t="shared" ref="N38:N44" si="10">SUM(D38:M38)</f>
        <v>134256</v>
      </c>
      <c r="O38" s="47">
        <f t="shared" si="1"/>
        <v>33.758109127483024</v>
      </c>
      <c r="P38" s="9"/>
    </row>
    <row r="39" spans="1:16">
      <c r="A39" s="12"/>
      <c r="B39" s="25">
        <v>361.3</v>
      </c>
      <c r="C39" s="20" t="s">
        <v>73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214023</v>
      </c>
      <c r="L39" s="46">
        <v>0</v>
      </c>
      <c r="M39" s="46">
        <v>0</v>
      </c>
      <c r="N39" s="46">
        <f t="shared" si="10"/>
        <v>214023</v>
      </c>
      <c r="O39" s="47">
        <f t="shared" si="1"/>
        <v>53.815187327131007</v>
      </c>
      <c r="P39" s="9"/>
    </row>
    <row r="40" spans="1:16">
      <c r="A40" s="12"/>
      <c r="B40" s="25">
        <v>362</v>
      </c>
      <c r="C40" s="20" t="s">
        <v>69</v>
      </c>
      <c r="D40" s="46">
        <v>4800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4800</v>
      </c>
      <c r="O40" s="47">
        <f t="shared" si="1"/>
        <v>1.2069399044505909</v>
      </c>
      <c r="P40" s="9"/>
    </row>
    <row r="41" spans="1:16">
      <c r="A41" s="12"/>
      <c r="B41" s="25">
        <v>364</v>
      </c>
      <c r="C41" s="20" t="s">
        <v>91</v>
      </c>
      <c r="D41" s="46">
        <v>81795</v>
      </c>
      <c r="E41" s="46">
        <v>0</v>
      </c>
      <c r="F41" s="46">
        <v>0</v>
      </c>
      <c r="G41" s="46">
        <v>0</v>
      </c>
      <c r="H41" s="46">
        <v>0</v>
      </c>
      <c r="I41" s="46">
        <v>936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82731</v>
      </c>
      <c r="O41" s="47">
        <f t="shared" si="1"/>
        <v>20.802363590646216</v>
      </c>
      <c r="P41" s="9"/>
    </row>
    <row r="42" spans="1:16">
      <c r="A42" s="12"/>
      <c r="B42" s="25">
        <v>366</v>
      </c>
      <c r="C42" s="20" t="s">
        <v>40</v>
      </c>
      <c r="D42" s="46">
        <v>33193</v>
      </c>
      <c r="E42" s="46">
        <v>0</v>
      </c>
      <c r="F42" s="46">
        <v>0</v>
      </c>
      <c r="G42" s="46">
        <v>165000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198193</v>
      </c>
      <c r="O42" s="47">
        <f t="shared" si="1"/>
        <v>49.834800100578327</v>
      </c>
      <c r="P42" s="9"/>
    </row>
    <row r="43" spans="1:16">
      <c r="A43" s="12"/>
      <c r="B43" s="25">
        <v>368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222832</v>
      </c>
      <c r="L43" s="46">
        <v>0</v>
      </c>
      <c r="M43" s="46">
        <v>0</v>
      </c>
      <c r="N43" s="46">
        <f t="shared" si="10"/>
        <v>222832</v>
      </c>
      <c r="O43" s="47">
        <f t="shared" si="1"/>
        <v>56.030173497611266</v>
      </c>
      <c r="P43" s="9"/>
    </row>
    <row r="44" spans="1:16">
      <c r="A44" s="12"/>
      <c r="B44" s="25">
        <v>369.9</v>
      </c>
      <c r="C44" s="20" t="s">
        <v>42</v>
      </c>
      <c r="D44" s="46">
        <v>40702</v>
      </c>
      <c r="E44" s="46">
        <v>0</v>
      </c>
      <c r="F44" s="46">
        <v>0</v>
      </c>
      <c r="G44" s="46">
        <v>0</v>
      </c>
      <c r="H44" s="46">
        <v>0</v>
      </c>
      <c r="I44" s="46">
        <v>3159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43861</v>
      </c>
      <c r="O44" s="47">
        <f t="shared" si="1"/>
        <v>11.028664822730702</v>
      </c>
      <c r="P44" s="9"/>
    </row>
    <row r="45" spans="1:16" ht="15.75">
      <c r="A45" s="29" t="s">
        <v>27</v>
      </c>
      <c r="B45" s="30"/>
      <c r="C45" s="31"/>
      <c r="D45" s="32">
        <f t="shared" ref="D45:M45" si="11">SUM(D46:D48)</f>
        <v>261334</v>
      </c>
      <c r="E45" s="32">
        <f t="shared" si="11"/>
        <v>0</v>
      </c>
      <c r="F45" s="32">
        <f t="shared" si="11"/>
        <v>0</v>
      </c>
      <c r="G45" s="32">
        <f t="shared" si="11"/>
        <v>813840</v>
      </c>
      <c r="H45" s="32">
        <f t="shared" si="11"/>
        <v>0</v>
      </c>
      <c r="I45" s="32">
        <f t="shared" si="11"/>
        <v>287300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1362474</v>
      </c>
      <c r="O45" s="45">
        <f t="shared" si="1"/>
        <v>342.58838320341965</v>
      </c>
      <c r="P45" s="9"/>
    </row>
    <row r="46" spans="1:16">
      <c r="A46" s="12"/>
      <c r="B46" s="25">
        <v>381</v>
      </c>
      <c r="C46" s="20" t="s">
        <v>43</v>
      </c>
      <c r="D46" s="46">
        <v>250394</v>
      </c>
      <c r="E46" s="46">
        <v>0</v>
      </c>
      <c r="F46" s="46">
        <v>0</v>
      </c>
      <c r="G46" s="46">
        <v>51450</v>
      </c>
      <c r="H46" s="46">
        <v>0</v>
      </c>
      <c r="I46" s="46">
        <v>287300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589144</v>
      </c>
      <c r="O46" s="47">
        <f t="shared" si="1"/>
        <v>148.1377923057581</v>
      </c>
      <c r="P46" s="9"/>
    </row>
    <row r="47" spans="1:16">
      <c r="A47" s="12"/>
      <c r="B47" s="25">
        <v>384</v>
      </c>
      <c r="C47" s="20" t="s">
        <v>75</v>
      </c>
      <c r="D47" s="46">
        <v>0</v>
      </c>
      <c r="E47" s="46">
        <v>0</v>
      </c>
      <c r="F47" s="46">
        <v>0</v>
      </c>
      <c r="G47" s="46">
        <v>762390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762390</v>
      </c>
      <c r="O47" s="47">
        <f t="shared" si="1"/>
        <v>191.69977369876793</v>
      </c>
      <c r="P47" s="9"/>
    </row>
    <row r="48" spans="1:16" ht="15.75" thickBot="1">
      <c r="A48" s="12"/>
      <c r="B48" s="25">
        <v>388.2</v>
      </c>
      <c r="C48" s="20" t="s">
        <v>76</v>
      </c>
      <c r="D48" s="46">
        <v>10940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10940</v>
      </c>
      <c r="O48" s="47">
        <f t="shared" si="1"/>
        <v>2.7508171988936385</v>
      </c>
      <c r="P48" s="9"/>
    </row>
    <row r="49" spans="1:119" ht="16.5" thickBot="1">
      <c r="A49" s="14" t="s">
        <v>33</v>
      </c>
      <c r="B49" s="23"/>
      <c r="C49" s="22"/>
      <c r="D49" s="15">
        <f t="shared" ref="D49:M49" si="12">SUM(D5,D14,D19,D25,D34,D36,D45)</f>
        <v>6512811</v>
      </c>
      <c r="E49" s="15">
        <f t="shared" si="12"/>
        <v>142953</v>
      </c>
      <c r="F49" s="15">
        <f t="shared" si="12"/>
        <v>0</v>
      </c>
      <c r="G49" s="15">
        <f t="shared" si="12"/>
        <v>3642242</v>
      </c>
      <c r="H49" s="15">
        <f t="shared" si="12"/>
        <v>0</v>
      </c>
      <c r="I49" s="15">
        <f t="shared" si="12"/>
        <v>3940139</v>
      </c>
      <c r="J49" s="15">
        <f t="shared" si="12"/>
        <v>0</v>
      </c>
      <c r="K49" s="15">
        <f t="shared" si="12"/>
        <v>567960</v>
      </c>
      <c r="L49" s="15">
        <f t="shared" si="12"/>
        <v>0</v>
      </c>
      <c r="M49" s="15">
        <f t="shared" si="12"/>
        <v>0</v>
      </c>
      <c r="N49" s="15">
        <f>SUM(D49:M49)</f>
        <v>14806105</v>
      </c>
      <c r="O49" s="38">
        <f t="shared" si="1"/>
        <v>3722.9331154136285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117</v>
      </c>
      <c r="M51" s="118"/>
      <c r="N51" s="118"/>
      <c r="O51" s="43">
        <v>3977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3402844</v>
      </c>
      <c r="E5" s="27">
        <f t="shared" si="0"/>
        <v>57276</v>
      </c>
      <c r="F5" s="27">
        <f t="shared" si="0"/>
        <v>0</v>
      </c>
      <c r="G5" s="27">
        <f t="shared" si="0"/>
        <v>1823665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48161</v>
      </c>
      <c r="L5" s="27">
        <f t="shared" si="0"/>
        <v>0</v>
      </c>
      <c r="M5" s="27">
        <f t="shared" si="0"/>
        <v>0</v>
      </c>
      <c r="N5" s="28">
        <f>SUM(D5:M5)</f>
        <v>5331946</v>
      </c>
      <c r="O5" s="33">
        <f t="shared" ref="O5:O48" si="1">(N5/O$50)</f>
        <v>1358.8037716615697</v>
      </c>
      <c r="P5" s="6"/>
    </row>
    <row r="6" spans="1:133">
      <c r="A6" s="12"/>
      <c r="B6" s="25">
        <v>311</v>
      </c>
      <c r="C6" s="20" t="s">
        <v>1</v>
      </c>
      <c r="D6" s="46">
        <v>3210217</v>
      </c>
      <c r="E6" s="46">
        <v>0</v>
      </c>
      <c r="F6" s="46">
        <v>0</v>
      </c>
      <c r="G6" s="46">
        <v>638445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3848662</v>
      </c>
      <c r="O6" s="47">
        <f t="shared" si="1"/>
        <v>980.80071355759424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409965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409965</v>
      </c>
      <c r="O7" s="47">
        <f t="shared" si="1"/>
        <v>104.47629969418961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57276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57276</v>
      </c>
      <c r="O8" s="47">
        <f t="shared" si="1"/>
        <v>14.596330275229358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48161</v>
      </c>
      <c r="L9" s="46">
        <v>0</v>
      </c>
      <c r="M9" s="46">
        <v>0</v>
      </c>
      <c r="N9" s="46">
        <f>SUM(D9:M9)</f>
        <v>48161</v>
      </c>
      <c r="O9" s="47">
        <f t="shared" si="1"/>
        <v>12.273445463812436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438410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438410</v>
      </c>
      <c r="O10" s="47">
        <f t="shared" si="1"/>
        <v>111.72528032619776</v>
      </c>
      <c r="P10" s="9"/>
    </row>
    <row r="11" spans="1:133">
      <c r="A11" s="12"/>
      <c r="B11" s="25">
        <v>315</v>
      </c>
      <c r="C11" s="20" t="s">
        <v>80</v>
      </c>
      <c r="D11" s="46">
        <v>172563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172563</v>
      </c>
      <c r="O11" s="47">
        <f t="shared" si="1"/>
        <v>43.976299694189599</v>
      </c>
      <c r="P11" s="9"/>
    </row>
    <row r="12" spans="1:133">
      <c r="A12" s="12"/>
      <c r="B12" s="25">
        <v>316</v>
      </c>
      <c r="C12" s="20" t="s">
        <v>81</v>
      </c>
      <c r="D12" s="46">
        <v>20064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20064</v>
      </c>
      <c r="O12" s="47">
        <f t="shared" si="1"/>
        <v>5.1131498470948014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336845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336845</v>
      </c>
      <c r="O13" s="47">
        <f t="shared" si="1"/>
        <v>85.842252803261971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894578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895628</v>
      </c>
      <c r="O14" s="45">
        <f t="shared" si="1"/>
        <v>228.24362895005098</v>
      </c>
      <c r="P14" s="10"/>
    </row>
    <row r="15" spans="1:133">
      <c r="A15" s="12"/>
      <c r="B15" s="25">
        <v>322</v>
      </c>
      <c r="C15" s="20" t="s">
        <v>57</v>
      </c>
      <c r="D15" s="46">
        <v>526281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526281</v>
      </c>
      <c r="O15" s="47">
        <f t="shared" si="1"/>
        <v>134.118501529052</v>
      </c>
      <c r="P15" s="9"/>
    </row>
    <row r="16" spans="1:133">
      <c r="A16" s="12"/>
      <c r="B16" s="25">
        <v>323.10000000000002</v>
      </c>
      <c r="C16" s="20" t="s">
        <v>83</v>
      </c>
      <c r="D16" s="46">
        <v>346025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346025</v>
      </c>
      <c r="O16" s="47">
        <f t="shared" si="1"/>
        <v>88.18170234454638</v>
      </c>
      <c r="P16" s="9"/>
    </row>
    <row r="17" spans="1:16">
      <c r="A17" s="12"/>
      <c r="B17" s="25">
        <v>323.39999999999998</v>
      </c>
      <c r="C17" s="20" t="s">
        <v>84</v>
      </c>
      <c r="D17" s="46">
        <v>21072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21072</v>
      </c>
      <c r="O17" s="47">
        <f t="shared" si="1"/>
        <v>5.3700305810397557</v>
      </c>
      <c r="P17" s="9"/>
    </row>
    <row r="18" spans="1:16">
      <c r="A18" s="12"/>
      <c r="B18" s="25">
        <v>329</v>
      </c>
      <c r="C18" s="20" t="s">
        <v>15</v>
      </c>
      <c r="D18" s="46">
        <v>1200</v>
      </c>
      <c r="E18" s="46">
        <v>0</v>
      </c>
      <c r="F18" s="46">
        <v>0</v>
      </c>
      <c r="G18" s="46">
        <v>0</v>
      </c>
      <c r="H18" s="46">
        <v>0</v>
      </c>
      <c r="I18" s="46">
        <v>1050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2250</v>
      </c>
      <c r="O18" s="47">
        <f t="shared" si="1"/>
        <v>0.57339449541284404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SUM(D20:D24)</f>
        <v>412237</v>
      </c>
      <c r="E19" s="32">
        <f t="shared" si="5"/>
        <v>0</v>
      </c>
      <c r="F19" s="32">
        <f t="shared" si="5"/>
        <v>0</v>
      </c>
      <c r="G19" s="32">
        <f t="shared" si="5"/>
        <v>583095</v>
      </c>
      <c r="H19" s="32">
        <f t="shared" si="5"/>
        <v>0</v>
      </c>
      <c r="I19" s="32">
        <f t="shared" si="5"/>
        <v>2900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998232</v>
      </c>
      <c r="O19" s="45">
        <f t="shared" si="1"/>
        <v>254.39143730886849</v>
      </c>
      <c r="P19" s="10"/>
    </row>
    <row r="20" spans="1:16">
      <c r="A20" s="12"/>
      <c r="B20" s="25">
        <v>331.1</v>
      </c>
      <c r="C20" s="20" t="s">
        <v>98</v>
      </c>
      <c r="D20" s="46">
        <v>61765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61765</v>
      </c>
      <c r="O20" s="47">
        <f t="shared" si="1"/>
        <v>15.740316004077473</v>
      </c>
      <c r="P20" s="9"/>
    </row>
    <row r="21" spans="1:16">
      <c r="A21" s="12"/>
      <c r="B21" s="25">
        <v>335.12</v>
      </c>
      <c r="C21" s="20" t="s">
        <v>85</v>
      </c>
      <c r="D21" s="46">
        <v>101460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101460</v>
      </c>
      <c r="O21" s="47">
        <f t="shared" si="1"/>
        <v>25.856269113149846</v>
      </c>
      <c r="P21" s="9"/>
    </row>
    <row r="22" spans="1:16">
      <c r="A22" s="12"/>
      <c r="B22" s="25">
        <v>335.18</v>
      </c>
      <c r="C22" s="20" t="s">
        <v>87</v>
      </c>
      <c r="D22" s="46">
        <v>245186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245186</v>
      </c>
      <c r="O22" s="47">
        <f t="shared" si="1"/>
        <v>62.483690112130482</v>
      </c>
      <c r="P22" s="9"/>
    </row>
    <row r="23" spans="1:16">
      <c r="A23" s="12"/>
      <c r="B23" s="25">
        <v>337.4</v>
      </c>
      <c r="C23" s="20" t="s">
        <v>88</v>
      </c>
      <c r="D23" s="46">
        <v>3826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3826</v>
      </c>
      <c r="O23" s="47">
        <f t="shared" si="1"/>
        <v>0.97502548419979618</v>
      </c>
      <c r="P23" s="9"/>
    </row>
    <row r="24" spans="1:16">
      <c r="A24" s="12"/>
      <c r="B24" s="25">
        <v>337.9</v>
      </c>
      <c r="C24" s="20" t="s">
        <v>89</v>
      </c>
      <c r="D24" s="46">
        <v>0</v>
      </c>
      <c r="E24" s="46">
        <v>0</v>
      </c>
      <c r="F24" s="46">
        <v>0</v>
      </c>
      <c r="G24" s="46">
        <v>583095</v>
      </c>
      <c r="H24" s="46">
        <v>0</v>
      </c>
      <c r="I24" s="46">
        <v>2900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585995</v>
      </c>
      <c r="O24" s="47">
        <f t="shared" si="1"/>
        <v>149.3361365953109</v>
      </c>
      <c r="P24" s="9"/>
    </row>
    <row r="25" spans="1:16" ht="15.75">
      <c r="A25" s="29" t="s">
        <v>25</v>
      </c>
      <c r="B25" s="30"/>
      <c r="C25" s="31"/>
      <c r="D25" s="32">
        <f t="shared" ref="D25:M25" si="6">SUM(D26:D33)</f>
        <v>991895</v>
      </c>
      <c r="E25" s="32">
        <f t="shared" si="6"/>
        <v>3909904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3694659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8596458</v>
      </c>
      <c r="O25" s="45">
        <f t="shared" si="1"/>
        <v>2190.7385321100919</v>
      </c>
      <c r="P25" s="10"/>
    </row>
    <row r="26" spans="1:16">
      <c r="A26" s="12"/>
      <c r="B26" s="25">
        <v>341.3</v>
      </c>
      <c r="C26" s="20" t="s">
        <v>90</v>
      </c>
      <c r="D26" s="46">
        <v>505800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7">SUM(D26:M26)</f>
        <v>505800</v>
      </c>
      <c r="O26" s="47">
        <f t="shared" si="1"/>
        <v>128.89908256880733</v>
      </c>
      <c r="P26" s="9"/>
    </row>
    <row r="27" spans="1:16">
      <c r="A27" s="12"/>
      <c r="B27" s="25">
        <v>342.1</v>
      </c>
      <c r="C27" s="20" t="s">
        <v>72</v>
      </c>
      <c r="D27" s="46">
        <v>1103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1103</v>
      </c>
      <c r="O27" s="47">
        <f t="shared" si="1"/>
        <v>0.2810907237512742</v>
      </c>
      <c r="P27" s="9"/>
    </row>
    <row r="28" spans="1:16">
      <c r="A28" s="12"/>
      <c r="B28" s="25">
        <v>343.3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1733691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1733691</v>
      </c>
      <c r="O28" s="47">
        <f t="shared" si="1"/>
        <v>441.81727828746176</v>
      </c>
      <c r="P28" s="9"/>
    </row>
    <row r="29" spans="1:16">
      <c r="A29" s="12"/>
      <c r="B29" s="25">
        <v>343.4</v>
      </c>
      <c r="C29" s="20" t="s">
        <v>30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793354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793354</v>
      </c>
      <c r="O29" s="47">
        <f t="shared" si="1"/>
        <v>202.17991845056065</v>
      </c>
      <c r="P29" s="9"/>
    </row>
    <row r="30" spans="1:16">
      <c r="A30" s="12"/>
      <c r="B30" s="25">
        <v>343.5</v>
      </c>
      <c r="C30" s="20" t="s">
        <v>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1167614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1167614</v>
      </c>
      <c r="O30" s="47">
        <f t="shared" si="1"/>
        <v>297.55708460754335</v>
      </c>
      <c r="P30" s="9"/>
    </row>
    <row r="31" spans="1:16">
      <c r="A31" s="12"/>
      <c r="B31" s="25">
        <v>343.9</v>
      </c>
      <c r="C31" s="20" t="s">
        <v>67</v>
      </c>
      <c r="D31" s="46">
        <v>3176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3176</v>
      </c>
      <c r="O31" s="47">
        <f t="shared" si="1"/>
        <v>0.80937818552497454</v>
      </c>
      <c r="P31" s="9"/>
    </row>
    <row r="32" spans="1:16">
      <c r="A32" s="12"/>
      <c r="B32" s="25">
        <v>347.2</v>
      </c>
      <c r="C32" s="20" t="s">
        <v>58</v>
      </c>
      <c r="D32" s="46">
        <v>305833</v>
      </c>
      <c r="E32" s="46">
        <v>3909904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4215737</v>
      </c>
      <c r="O32" s="47">
        <f t="shared" si="1"/>
        <v>1074.3468399592252</v>
      </c>
      <c r="P32" s="9"/>
    </row>
    <row r="33" spans="1:119">
      <c r="A33" s="12"/>
      <c r="B33" s="25">
        <v>347.4</v>
      </c>
      <c r="C33" s="20" t="s">
        <v>68</v>
      </c>
      <c r="D33" s="46">
        <v>175983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175983</v>
      </c>
      <c r="O33" s="47">
        <f t="shared" si="1"/>
        <v>44.847859327217122</v>
      </c>
      <c r="P33" s="9"/>
    </row>
    <row r="34" spans="1:119" ht="15.75">
      <c r="A34" s="29" t="s">
        <v>26</v>
      </c>
      <c r="B34" s="30"/>
      <c r="C34" s="31"/>
      <c r="D34" s="32">
        <f t="shared" ref="D34:M34" si="8">SUM(D35:D35)</f>
        <v>6002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>SUM(D34:M34)</f>
        <v>6002</v>
      </c>
      <c r="O34" s="45">
        <f t="shared" si="1"/>
        <v>1.5295616717635065</v>
      </c>
      <c r="P34" s="10"/>
    </row>
    <row r="35" spans="1:119">
      <c r="A35" s="13"/>
      <c r="B35" s="39">
        <v>351.1</v>
      </c>
      <c r="C35" s="21" t="s">
        <v>35</v>
      </c>
      <c r="D35" s="46">
        <v>6002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6002</v>
      </c>
      <c r="O35" s="47">
        <f t="shared" si="1"/>
        <v>1.5295616717635065</v>
      </c>
      <c r="P35" s="9"/>
    </row>
    <row r="36" spans="1:119" ht="15.75">
      <c r="A36" s="29" t="s">
        <v>2</v>
      </c>
      <c r="B36" s="30"/>
      <c r="C36" s="31"/>
      <c r="D36" s="32">
        <f t="shared" ref="D36:M36" si="9">SUM(D37:D44)</f>
        <v>111768</v>
      </c>
      <c r="E36" s="32">
        <f t="shared" si="9"/>
        <v>44</v>
      </c>
      <c r="F36" s="32">
        <f t="shared" si="9"/>
        <v>0</v>
      </c>
      <c r="G36" s="32">
        <f t="shared" si="9"/>
        <v>255</v>
      </c>
      <c r="H36" s="32">
        <f t="shared" si="9"/>
        <v>0</v>
      </c>
      <c r="I36" s="32">
        <f t="shared" si="9"/>
        <v>7986</v>
      </c>
      <c r="J36" s="32">
        <f t="shared" si="9"/>
        <v>0</v>
      </c>
      <c r="K36" s="32">
        <f t="shared" si="9"/>
        <v>668487</v>
      </c>
      <c r="L36" s="32">
        <f t="shared" si="9"/>
        <v>0</v>
      </c>
      <c r="M36" s="32">
        <f t="shared" si="9"/>
        <v>0</v>
      </c>
      <c r="N36" s="32">
        <f>SUM(D36:M36)</f>
        <v>788540</v>
      </c>
      <c r="O36" s="45">
        <f t="shared" si="1"/>
        <v>200.95310907237513</v>
      </c>
      <c r="P36" s="10"/>
    </row>
    <row r="37" spans="1:119">
      <c r="A37" s="12"/>
      <c r="B37" s="25">
        <v>361.1</v>
      </c>
      <c r="C37" s="20" t="s">
        <v>36</v>
      </c>
      <c r="D37" s="46">
        <v>4867</v>
      </c>
      <c r="E37" s="46">
        <v>44</v>
      </c>
      <c r="F37" s="46">
        <v>0</v>
      </c>
      <c r="G37" s="46">
        <v>255</v>
      </c>
      <c r="H37" s="46">
        <v>0</v>
      </c>
      <c r="I37" s="46">
        <v>1232</v>
      </c>
      <c r="J37" s="46">
        <v>0</v>
      </c>
      <c r="K37" s="46">
        <v>35187</v>
      </c>
      <c r="L37" s="46">
        <v>0</v>
      </c>
      <c r="M37" s="46">
        <v>0</v>
      </c>
      <c r="N37" s="46">
        <f>SUM(D37:M37)</f>
        <v>41585</v>
      </c>
      <c r="O37" s="47">
        <f t="shared" si="1"/>
        <v>10.597604485219165</v>
      </c>
      <c r="P37" s="9"/>
    </row>
    <row r="38" spans="1:119">
      <c r="A38" s="12"/>
      <c r="B38" s="25">
        <v>361.2</v>
      </c>
      <c r="C38" s="20" t="s">
        <v>37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60736</v>
      </c>
      <c r="L38" s="46">
        <v>0</v>
      </c>
      <c r="M38" s="46">
        <v>0</v>
      </c>
      <c r="N38" s="46">
        <f t="shared" ref="N38:N44" si="10">SUM(D38:M38)</f>
        <v>60736</v>
      </c>
      <c r="O38" s="47">
        <f t="shared" si="1"/>
        <v>15.47808358817533</v>
      </c>
      <c r="P38" s="9"/>
    </row>
    <row r="39" spans="1:119">
      <c r="A39" s="12"/>
      <c r="B39" s="25">
        <v>361.3</v>
      </c>
      <c r="C39" s="20" t="s">
        <v>73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396459</v>
      </c>
      <c r="L39" s="46">
        <v>0</v>
      </c>
      <c r="M39" s="46">
        <v>0</v>
      </c>
      <c r="N39" s="46">
        <f t="shared" si="10"/>
        <v>396459</v>
      </c>
      <c r="O39" s="47">
        <f t="shared" si="1"/>
        <v>101.03440366972477</v>
      </c>
      <c r="P39" s="9"/>
    </row>
    <row r="40" spans="1:119">
      <c r="A40" s="12"/>
      <c r="B40" s="25">
        <v>362</v>
      </c>
      <c r="C40" s="20" t="s">
        <v>69</v>
      </c>
      <c r="D40" s="46">
        <v>4400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4400</v>
      </c>
      <c r="O40" s="47">
        <f t="shared" si="1"/>
        <v>1.1213047910295617</v>
      </c>
      <c r="P40" s="9"/>
    </row>
    <row r="41" spans="1:119">
      <c r="A41" s="12"/>
      <c r="B41" s="25">
        <v>364</v>
      </c>
      <c r="C41" s="20" t="s">
        <v>91</v>
      </c>
      <c r="D41" s="46">
        <v>2034</v>
      </c>
      <c r="E41" s="46">
        <v>0</v>
      </c>
      <c r="F41" s="46">
        <v>0</v>
      </c>
      <c r="G41" s="46">
        <v>0</v>
      </c>
      <c r="H41" s="46">
        <v>0</v>
      </c>
      <c r="I41" s="46">
        <v>-3659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-1625</v>
      </c>
      <c r="O41" s="47">
        <f t="shared" si="1"/>
        <v>-0.41411824668705405</v>
      </c>
      <c r="P41" s="9"/>
    </row>
    <row r="42" spans="1:119">
      <c r="A42" s="12"/>
      <c r="B42" s="25">
        <v>366</v>
      </c>
      <c r="C42" s="20" t="s">
        <v>40</v>
      </c>
      <c r="D42" s="46">
        <v>68198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68198</v>
      </c>
      <c r="O42" s="47">
        <f t="shared" si="1"/>
        <v>17.379714576962282</v>
      </c>
      <c r="P42" s="9"/>
    </row>
    <row r="43" spans="1:119">
      <c r="A43" s="12"/>
      <c r="B43" s="25">
        <v>368</v>
      </c>
      <c r="C43" s="20" t="s">
        <v>41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176105</v>
      </c>
      <c r="L43" s="46">
        <v>0</v>
      </c>
      <c r="M43" s="46">
        <v>0</v>
      </c>
      <c r="N43" s="46">
        <f t="shared" si="10"/>
        <v>176105</v>
      </c>
      <c r="O43" s="47">
        <f t="shared" si="1"/>
        <v>44.878950050968399</v>
      </c>
      <c r="P43" s="9"/>
    </row>
    <row r="44" spans="1:119">
      <c r="A44" s="12"/>
      <c r="B44" s="25">
        <v>369.9</v>
      </c>
      <c r="C44" s="20" t="s">
        <v>42</v>
      </c>
      <c r="D44" s="46">
        <v>32269</v>
      </c>
      <c r="E44" s="46">
        <v>0</v>
      </c>
      <c r="F44" s="46">
        <v>0</v>
      </c>
      <c r="G44" s="46">
        <v>0</v>
      </c>
      <c r="H44" s="46">
        <v>0</v>
      </c>
      <c r="I44" s="46">
        <v>10413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42682</v>
      </c>
      <c r="O44" s="47">
        <f t="shared" si="1"/>
        <v>10.877166156982671</v>
      </c>
      <c r="P44" s="9"/>
    </row>
    <row r="45" spans="1:119" ht="15.75">
      <c r="A45" s="29" t="s">
        <v>27</v>
      </c>
      <c r="B45" s="30"/>
      <c r="C45" s="31"/>
      <c r="D45" s="32">
        <f t="shared" ref="D45:M45" si="11">SUM(D46:D47)</f>
        <v>1050226</v>
      </c>
      <c r="E45" s="32">
        <f t="shared" si="11"/>
        <v>333250</v>
      </c>
      <c r="F45" s="32">
        <f t="shared" si="11"/>
        <v>0</v>
      </c>
      <c r="G45" s="32">
        <f t="shared" si="11"/>
        <v>4035615</v>
      </c>
      <c r="H45" s="32">
        <f t="shared" si="11"/>
        <v>0</v>
      </c>
      <c r="I45" s="32">
        <f t="shared" si="11"/>
        <v>205259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>SUM(D45:M45)</f>
        <v>5624350</v>
      </c>
      <c r="O45" s="45">
        <f t="shared" si="1"/>
        <v>1433.3205912334354</v>
      </c>
      <c r="P45" s="9"/>
    </row>
    <row r="46" spans="1:119">
      <c r="A46" s="12"/>
      <c r="B46" s="25">
        <v>381</v>
      </c>
      <c r="C46" s="20" t="s">
        <v>43</v>
      </c>
      <c r="D46" s="46">
        <v>1048150</v>
      </c>
      <c r="E46" s="46">
        <v>333250</v>
      </c>
      <c r="F46" s="46">
        <v>0</v>
      </c>
      <c r="G46" s="46">
        <v>4035615</v>
      </c>
      <c r="H46" s="46">
        <v>0</v>
      </c>
      <c r="I46" s="46">
        <v>205259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5622274</v>
      </c>
      <c r="O46" s="47">
        <f t="shared" si="1"/>
        <v>1432.7915392456678</v>
      </c>
      <c r="P46" s="9"/>
    </row>
    <row r="47" spans="1:119" ht="15.75" thickBot="1">
      <c r="A47" s="12"/>
      <c r="B47" s="25">
        <v>388.2</v>
      </c>
      <c r="C47" s="20" t="s">
        <v>76</v>
      </c>
      <c r="D47" s="46">
        <v>2076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2076</v>
      </c>
      <c r="O47" s="47">
        <f t="shared" si="1"/>
        <v>0.52905198776758411</v>
      </c>
      <c r="P47" s="9"/>
    </row>
    <row r="48" spans="1:119" ht="16.5" thickBot="1">
      <c r="A48" s="14" t="s">
        <v>33</v>
      </c>
      <c r="B48" s="23"/>
      <c r="C48" s="22"/>
      <c r="D48" s="15">
        <f t="shared" ref="D48:M48" si="12">SUM(D5,D14,D19,D25,D34,D36,D45)</f>
        <v>6869550</v>
      </c>
      <c r="E48" s="15">
        <f t="shared" si="12"/>
        <v>4300474</v>
      </c>
      <c r="F48" s="15">
        <f t="shared" si="12"/>
        <v>0</v>
      </c>
      <c r="G48" s="15">
        <f t="shared" si="12"/>
        <v>6442630</v>
      </c>
      <c r="H48" s="15">
        <f t="shared" si="12"/>
        <v>0</v>
      </c>
      <c r="I48" s="15">
        <f t="shared" si="12"/>
        <v>3911854</v>
      </c>
      <c r="J48" s="15">
        <f t="shared" si="12"/>
        <v>0</v>
      </c>
      <c r="K48" s="15">
        <f t="shared" si="12"/>
        <v>716648</v>
      </c>
      <c r="L48" s="15">
        <f t="shared" si="12"/>
        <v>0</v>
      </c>
      <c r="M48" s="15">
        <f t="shared" si="12"/>
        <v>0</v>
      </c>
      <c r="N48" s="15">
        <f>SUM(D48:M48)</f>
        <v>22241156</v>
      </c>
      <c r="O48" s="38">
        <f t="shared" si="1"/>
        <v>5667.9806320081552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115</v>
      </c>
      <c r="M50" s="118"/>
      <c r="N50" s="118"/>
      <c r="O50" s="43">
        <v>3924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61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113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3228853</v>
      </c>
      <c r="E5" s="27">
        <f t="shared" si="0"/>
        <v>56790</v>
      </c>
      <c r="F5" s="27">
        <f t="shared" si="0"/>
        <v>0</v>
      </c>
      <c r="G5" s="27">
        <f t="shared" si="0"/>
        <v>1776822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48560</v>
      </c>
      <c r="L5" s="27">
        <f t="shared" si="0"/>
        <v>0</v>
      </c>
      <c r="M5" s="27">
        <f t="shared" si="0"/>
        <v>0</v>
      </c>
      <c r="N5" s="28">
        <f>SUM(D5:M5)</f>
        <v>5111025</v>
      </c>
      <c r="O5" s="33">
        <f t="shared" ref="O5:O49" si="1">(N5/O$51)</f>
        <v>1306.4992331288342</v>
      </c>
      <c r="P5" s="6"/>
    </row>
    <row r="6" spans="1:133">
      <c r="A6" s="12"/>
      <c r="B6" s="25">
        <v>311</v>
      </c>
      <c r="C6" s="20" t="s">
        <v>1</v>
      </c>
      <c r="D6" s="46">
        <v>3031076</v>
      </c>
      <c r="E6" s="46">
        <v>0</v>
      </c>
      <c r="F6" s="46">
        <v>0</v>
      </c>
      <c r="G6" s="46">
        <v>603309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3634385</v>
      </c>
      <c r="O6" s="47">
        <f t="shared" si="1"/>
        <v>929.03502044989773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398838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398838</v>
      </c>
      <c r="O7" s="47">
        <f t="shared" si="1"/>
        <v>101.95245398773007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56790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56790</v>
      </c>
      <c r="O8" s="47">
        <f t="shared" si="1"/>
        <v>14.516871165644172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48560</v>
      </c>
      <c r="L9" s="46">
        <v>0</v>
      </c>
      <c r="M9" s="46">
        <v>0</v>
      </c>
      <c r="N9" s="46">
        <f>SUM(D9:M9)</f>
        <v>48560</v>
      </c>
      <c r="O9" s="47">
        <f t="shared" si="1"/>
        <v>12.413087934560327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437310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437310</v>
      </c>
      <c r="O10" s="47">
        <f t="shared" si="1"/>
        <v>111.78680981595092</v>
      </c>
      <c r="P10" s="9"/>
    </row>
    <row r="11" spans="1:133">
      <c r="A11" s="12"/>
      <c r="B11" s="25">
        <v>315</v>
      </c>
      <c r="C11" s="20" t="s">
        <v>80</v>
      </c>
      <c r="D11" s="46">
        <v>173413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173413</v>
      </c>
      <c r="O11" s="47">
        <f t="shared" si="1"/>
        <v>44.328476482617589</v>
      </c>
      <c r="P11" s="9"/>
    </row>
    <row r="12" spans="1:133">
      <c r="A12" s="12"/>
      <c r="B12" s="25">
        <v>316</v>
      </c>
      <c r="C12" s="20" t="s">
        <v>81</v>
      </c>
      <c r="D12" s="46">
        <v>24364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24364</v>
      </c>
      <c r="O12" s="47">
        <f t="shared" si="1"/>
        <v>6.2280163599182004</v>
      </c>
      <c r="P12" s="9"/>
    </row>
    <row r="13" spans="1:133">
      <c r="A13" s="12"/>
      <c r="B13" s="25">
        <v>319</v>
      </c>
      <c r="C13" s="20" t="s">
        <v>82</v>
      </c>
      <c r="D13" s="46">
        <v>0</v>
      </c>
      <c r="E13" s="46">
        <v>0</v>
      </c>
      <c r="F13" s="46">
        <v>0</v>
      </c>
      <c r="G13" s="46">
        <v>337365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337365</v>
      </c>
      <c r="O13" s="47">
        <f t="shared" si="1"/>
        <v>86.238496932515332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SUM(D15:D18)</f>
        <v>748451</v>
      </c>
      <c r="E14" s="32">
        <f t="shared" si="3"/>
        <v>11148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760599</v>
      </c>
      <c r="O14" s="45">
        <f t="shared" si="1"/>
        <v>194.4271472392638</v>
      </c>
      <c r="P14" s="10"/>
    </row>
    <row r="15" spans="1:133">
      <c r="A15" s="12"/>
      <c r="B15" s="25">
        <v>322</v>
      </c>
      <c r="C15" s="20" t="s">
        <v>57</v>
      </c>
      <c r="D15" s="46">
        <v>382371</v>
      </c>
      <c r="E15" s="46">
        <v>11148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393519</v>
      </c>
      <c r="O15" s="47">
        <f t="shared" si="1"/>
        <v>100.59279141104294</v>
      </c>
      <c r="P15" s="9"/>
    </row>
    <row r="16" spans="1:133">
      <c r="A16" s="12"/>
      <c r="B16" s="25">
        <v>323.10000000000002</v>
      </c>
      <c r="C16" s="20" t="s">
        <v>83</v>
      </c>
      <c r="D16" s="46">
        <v>348537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348537</v>
      </c>
      <c r="O16" s="47">
        <f t="shared" si="1"/>
        <v>89.094325153374228</v>
      </c>
      <c r="P16" s="9"/>
    </row>
    <row r="17" spans="1:16">
      <c r="A17" s="12"/>
      <c r="B17" s="25">
        <v>323.39999999999998</v>
      </c>
      <c r="C17" s="20" t="s">
        <v>84</v>
      </c>
      <c r="D17" s="46">
        <v>14443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14443</v>
      </c>
      <c r="O17" s="47">
        <f t="shared" si="1"/>
        <v>3.6919734151329244</v>
      </c>
      <c r="P17" s="9"/>
    </row>
    <row r="18" spans="1:16">
      <c r="A18" s="12"/>
      <c r="B18" s="25">
        <v>329</v>
      </c>
      <c r="C18" s="20" t="s">
        <v>15</v>
      </c>
      <c r="D18" s="46">
        <v>3100</v>
      </c>
      <c r="E18" s="46">
        <v>0</v>
      </c>
      <c r="F18" s="46">
        <v>0</v>
      </c>
      <c r="G18" s="46">
        <v>0</v>
      </c>
      <c r="H18" s="46">
        <v>0</v>
      </c>
      <c r="I18" s="46">
        <v>1000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4100</v>
      </c>
      <c r="O18" s="47">
        <f t="shared" si="1"/>
        <v>1.0480572597137015</v>
      </c>
      <c r="P18" s="9"/>
    </row>
    <row r="19" spans="1:16" ht="15.75">
      <c r="A19" s="29" t="s">
        <v>16</v>
      </c>
      <c r="B19" s="30"/>
      <c r="C19" s="31"/>
      <c r="D19" s="32">
        <f t="shared" ref="D19:M19" si="5">SUM(D20:D25)</f>
        <v>348229</v>
      </c>
      <c r="E19" s="32">
        <f t="shared" si="5"/>
        <v>0</v>
      </c>
      <c r="F19" s="32">
        <f t="shared" si="5"/>
        <v>0</v>
      </c>
      <c r="G19" s="32">
        <f t="shared" si="5"/>
        <v>708142</v>
      </c>
      <c r="H19" s="32">
        <f t="shared" si="5"/>
        <v>0</v>
      </c>
      <c r="I19" s="32">
        <f t="shared" si="5"/>
        <v>10654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1067025</v>
      </c>
      <c r="O19" s="45">
        <f t="shared" si="1"/>
        <v>272.7569018404908</v>
      </c>
      <c r="P19" s="10"/>
    </row>
    <row r="20" spans="1:16">
      <c r="A20" s="12"/>
      <c r="B20" s="25">
        <v>331.1</v>
      </c>
      <c r="C20" s="20" t="s">
        <v>98</v>
      </c>
      <c r="D20" s="46">
        <v>3117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3117</v>
      </c>
      <c r="O20" s="47">
        <f t="shared" si="1"/>
        <v>0.79677914110429449</v>
      </c>
      <c r="P20" s="9"/>
    </row>
    <row r="21" spans="1:16">
      <c r="A21" s="12"/>
      <c r="B21" s="25">
        <v>335.12</v>
      </c>
      <c r="C21" s="20" t="s">
        <v>85</v>
      </c>
      <c r="D21" s="46">
        <v>97630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97630</v>
      </c>
      <c r="O21" s="47">
        <f t="shared" si="1"/>
        <v>24.956543967280165</v>
      </c>
      <c r="P21" s="9"/>
    </row>
    <row r="22" spans="1:16">
      <c r="A22" s="12"/>
      <c r="B22" s="25">
        <v>335.15</v>
      </c>
      <c r="C22" s="20" t="s">
        <v>86</v>
      </c>
      <c r="D22" s="46">
        <v>1335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1335</v>
      </c>
      <c r="O22" s="47">
        <f t="shared" si="1"/>
        <v>0.34125766871165641</v>
      </c>
      <c r="P22" s="9"/>
    </row>
    <row r="23" spans="1:16">
      <c r="A23" s="12"/>
      <c r="B23" s="25">
        <v>335.18</v>
      </c>
      <c r="C23" s="20" t="s">
        <v>87</v>
      </c>
      <c r="D23" s="46">
        <v>244096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244096</v>
      </c>
      <c r="O23" s="47">
        <f t="shared" si="1"/>
        <v>62.396728016359916</v>
      </c>
      <c r="P23" s="9"/>
    </row>
    <row r="24" spans="1:16">
      <c r="A24" s="12"/>
      <c r="B24" s="25">
        <v>337.4</v>
      </c>
      <c r="C24" s="20" t="s">
        <v>88</v>
      </c>
      <c r="D24" s="46">
        <v>2051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2051</v>
      </c>
      <c r="O24" s="47">
        <f t="shared" si="1"/>
        <v>0.5242842535787321</v>
      </c>
      <c r="P24" s="9"/>
    </row>
    <row r="25" spans="1:16">
      <c r="A25" s="12"/>
      <c r="B25" s="25">
        <v>337.9</v>
      </c>
      <c r="C25" s="20" t="s">
        <v>89</v>
      </c>
      <c r="D25" s="46">
        <v>0</v>
      </c>
      <c r="E25" s="46">
        <v>0</v>
      </c>
      <c r="F25" s="46">
        <v>0</v>
      </c>
      <c r="G25" s="46">
        <v>708142</v>
      </c>
      <c r="H25" s="46">
        <v>0</v>
      </c>
      <c r="I25" s="46">
        <v>10654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718796</v>
      </c>
      <c r="O25" s="47">
        <f t="shared" si="1"/>
        <v>183.74130879345603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SUM(D27:D34)</f>
        <v>927418</v>
      </c>
      <c r="E26" s="32">
        <f t="shared" si="6"/>
        <v>205516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3359706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4492640</v>
      </c>
      <c r="O26" s="45">
        <f t="shared" si="1"/>
        <v>1148.4253578732107</v>
      </c>
      <c r="P26" s="10"/>
    </row>
    <row r="27" spans="1:16">
      <c r="A27" s="12"/>
      <c r="B27" s="25">
        <v>341.3</v>
      </c>
      <c r="C27" s="20" t="s">
        <v>90</v>
      </c>
      <c r="D27" s="46">
        <v>485750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485750</v>
      </c>
      <c r="O27" s="47">
        <f t="shared" si="1"/>
        <v>124.16922290388548</v>
      </c>
      <c r="P27" s="9"/>
    </row>
    <row r="28" spans="1:16">
      <c r="A28" s="12"/>
      <c r="B28" s="25">
        <v>342.1</v>
      </c>
      <c r="C28" s="20" t="s">
        <v>72</v>
      </c>
      <c r="D28" s="46">
        <v>4685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4685</v>
      </c>
      <c r="O28" s="47">
        <f t="shared" si="1"/>
        <v>1.197597137014315</v>
      </c>
      <c r="P28" s="9"/>
    </row>
    <row r="29" spans="1:16">
      <c r="A29" s="12"/>
      <c r="B29" s="25">
        <v>343.3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1473981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1473981</v>
      </c>
      <c r="O29" s="47">
        <f t="shared" si="1"/>
        <v>376.78450920245399</v>
      </c>
      <c r="P29" s="9"/>
    </row>
    <row r="30" spans="1:16">
      <c r="A30" s="12"/>
      <c r="B30" s="25">
        <v>343.4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779881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779881</v>
      </c>
      <c r="O30" s="47">
        <f t="shared" si="1"/>
        <v>199.35608384458078</v>
      </c>
      <c r="P30" s="9"/>
    </row>
    <row r="31" spans="1:16">
      <c r="A31" s="12"/>
      <c r="B31" s="25">
        <v>343.5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1105844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1105844</v>
      </c>
      <c r="O31" s="47">
        <f t="shared" si="1"/>
        <v>282.67995910020448</v>
      </c>
      <c r="P31" s="9"/>
    </row>
    <row r="32" spans="1:16">
      <c r="A32" s="12"/>
      <c r="B32" s="25">
        <v>343.9</v>
      </c>
      <c r="C32" s="20" t="s">
        <v>67</v>
      </c>
      <c r="D32" s="46">
        <v>259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259</v>
      </c>
      <c r="O32" s="47">
        <f t="shared" si="1"/>
        <v>6.6206543967280165E-2</v>
      </c>
      <c r="P32" s="9"/>
    </row>
    <row r="33" spans="1:16">
      <c r="A33" s="12"/>
      <c r="B33" s="25">
        <v>347.2</v>
      </c>
      <c r="C33" s="20" t="s">
        <v>58</v>
      </c>
      <c r="D33" s="46">
        <v>278922</v>
      </c>
      <c r="E33" s="46">
        <v>205516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484438</v>
      </c>
      <c r="O33" s="47">
        <f t="shared" si="1"/>
        <v>123.8338445807771</v>
      </c>
      <c r="P33" s="9"/>
    </row>
    <row r="34" spans="1:16">
      <c r="A34" s="12"/>
      <c r="B34" s="25">
        <v>347.4</v>
      </c>
      <c r="C34" s="20" t="s">
        <v>68</v>
      </c>
      <c r="D34" s="46">
        <v>157802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157802</v>
      </c>
      <c r="O34" s="47">
        <f t="shared" si="1"/>
        <v>40.337934560327199</v>
      </c>
      <c r="P34" s="9"/>
    </row>
    <row r="35" spans="1:16" ht="15.75">
      <c r="A35" s="29" t="s">
        <v>26</v>
      </c>
      <c r="B35" s="30"/>
      <c r="C35" s="31"/>
      <c r="D35" s="32">
        <f t="shared" ref="D35:M35" si="8">SUM(D36:D36)</f>
        <v>10783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10783</v>
      </c>
      <c r="O35" s="45">
        <f t="shared" si="1"/>
        <v>2.7563905930470347</v>
      </c>
      <c r="P35" s="10"/>
    </row>
    <row r="36" spans="1:16">
      <c r="A36" s="13"/>
      <c r="B36" s="39">
        <v>351.1</v>
      </c>
      <c r="C36" s="21" t="s">
        <v>35</v>
      </c>
      <c r="D36" s="46">
        <v>10783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10783</v>
      </c>
      <c r="O36" s="47">
        <f t="shared" si="1"/>
        <v>2.7563905930470347</v>
      </c>
      <c r="P36" s="9"/>
    </row>
    <row r="37" spans="1:16" ht="15.75">
      <c r="A37" s="29" t="s">
        <v>2</v>
      </c>
      <c r="B37" s="30"/>
      <c r="C37" s="31"/>
      <c r="D37" s="32">
        <f t="shared" ref="D37:M37" si="9">SUM(D38:D45)</f>
        <v>109528</v>
      </c>
      <c r="E37" s="32">
        <f t="shared" si="9"/>
        <v>20022</v>
      </c>
      <c r="F37" s="32">
        <f t="shared" si="9"/>
        <v>0</v>
      </c>
      <c r="G37" s="32">
        <f t="shared" si="9"/>
        <v>4010</v>
      </c>
      <c r="H37" s="32">
        <f t="shared" si="9"/>
        <v>0</v>
      </c>
      <c r="I37" s="32">
        <f t="shared" si="9"/>
        <v>3019</v>
      </c>
      <c r="J37" s="32">
        <f t="shared" si="9"/>
        <v>0</v>
      </c>
      <c r="K37" s="32">
        <f t="shared" si="9"/>
        <v>392338</v>
      </c>
      <c r="L37" s="32">
        <f t="shared" si="9"/>
        <v>0</v>
      </c>
      <c r="M37" s="32">
        <f t="shared" si="9"/>
        <v>0</v>
      </c>
      <c r="N37" s="32">
        <f>SUM(D37:M37)</f>
        <v>528917</v>
      </c>
      <c r="O37" s="45">
        <f t="shared" si="1"/>
        <v>135.20373210633946</v>
      </c>
      <c r="P37" s="10"/>
    </row>
    <row r="38" spans="1:16">
      <c r="A38" s="12"/>
      <c r="B38" s="25">
        <v>361.1</v>
      </c>
      <c r="C38" s="20" t="s">
        <v>36</v>
      </c>
      <c r="D38" s="46">
        <v>3704</v>
      </c>
      <c r="E38" s="46">
        <v>22</v>
      </c>
      <c r="F38" s="46">
        <v>0</v>
      </c>
      <c r="G38" s="46">
        <v>127</v>
      </c>
      <c r="H38" s="46">
        <v>0</v>
      </c>
      <c r="I38" s="46">
        <v>628</v>
      </c>
      <c r="J38" s="46">
        <v>0</v>
      </c>
      <c r="K38" s="46">
        <v>32465</v>
      </c>
      <c r="L38" s="46">
        <v>0</v>
      </c>
      <c r="M38" s="46">
        <v>0</v>
      </c>
      <c r="N38" s="46">
        <f>SUM(D38:M38)</f>
        <v>36946</v>
      </c>
      <c r="O38" s="47">
        <f t="shared" si="1"/>
        <v>9.4442740286298577</v>
      </c>
      <c r="P38" s="9"/>
    </row>
    <row r="39" spans="1:16">
      <c r="A39" s="12"/>
      <c r="B39" s="25">
        <v>361.2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51563</v>
      </c>
      <c r="L39" s="46">
        <v>0</v>
      </c>
      <c r="M39" s="46">
        <v>0</v>
      </c>
      <c r="N39" s="46">
        <f t="shared" ref="N39:N45" si="10">SUM(D39:M39)</f>
        <v>51563</v>
      </c>
      <c r="O39" s="47">
        <f t="shared" si="1"/>
        <v>13.180725971370142</v>
      </c>
      <c r="P39" s="9"/>
    </row>
    <row r="40" spans="1:16">
      <c r="A40" s="12"/>
      <c r="B40" s="25">
        <v>361.3</v>
      </c>
      <c r="C40" s="20" t="s">
        <v>73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196436</v>
      </c>
      <c r="L40" s="46">
        <v>0</v>
      </c>
      <c r="M40" s="46">
        <v>0</v>
      </c>
      <c r="N40" s="46">
        <f t="shared" si="10"/>
        <v>196436</v>
      </c>
      <c r="O40" s="47">
        <f t="shared" si="1"/>
        <v>50.213701431492844</v>
      </c>
      <c r="P40" s="9"/>
    </row>
    <row r="41" spans="1:16">
      <c r="A41" s="12"/>
      <c r="B41" s="25">
        <v>362</v>
      </c>
      <c r="C41" s="20" t="s">
        <v>69</v>
      </c>
      <c r="D41" s="46">
        <v>4600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4600</v>
      </c>
      <c r="O41" s="47">
        <f t="shared" si="1"/>
        <v>1.1758691206543967</v>
      </c>
      <c r="P41" s="9"/>
    </row>
    <row r="42" spans="1:16">
      <c r="A42" s="12"/>
      <c r="B42" s="25">
        <v>364</v>
      </c>
      <c r="C42" s="20" t="s">
        <v>91</v>
      </c>
      <c r="D42" s="46">
        <v>3961</v>
      </c>
      <c r="E42" s="46">
        <v>0</v>
      </c>
      <c r="F42" s="46">
        <v>0</v>
      </c>
      <c r="G42" s="46">
        <v>0</v>
      </c>
      <c r="H42" s="46">
        <v>0</v>
      </c>
      <c r="I42" s="46">
        <v>815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4776</v>
      </c>
      <c r="O42" s="47">
        <f t="shared" si="1"/>
        <v>1.2208588957055215</v>
      </c>
      <c r="P42" s="9"/>
    </row>
    <row r="43" spans="1:16">
      <c r="A43" s="12"/>
      <c r="B43" s="25">
        <v>366</v>
      </c>
      <c r="C43" s="20" t="s">
        <v>40</v>
      </c>
      <c r="D43" s="46">
        <v>79156</v>
      </c>
      <c r="E43" s="46">
        <v>20000</v>
      </c>
      <c r="F43" s="46">
        <v>0</v>
      </c>
      <c r="G43" s="46">
        <v>3811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102967</v>
      </c>
      <c r="O43" s="47">
        <f t="shared" si="1"/>
        <v>26.320807770961146</v>
      </c>
      <c r="P43" s="9"/>
    </row>
    <row r="44" spans="1:16">
      <c r="A44" s="12"/>
      <c r="B44" s="25">
        <v>368</v>
      </c>
      <c r="C44" s="20" t="s">
        <v>41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111874</v>
      </c>
      <c r="L44" s="46">
        <v>0</v>
      </c>
      <c r="M44" s="46">
        <v>0</v>
      </c>
      <c r="N44" s="46">
        <f t="shared" si="10"/>
        <v>111874</v>
      </c>
      <c r="O44" s="47">
        <f t="shared" si="1"/>
        <v>28.597648261758692</v>
      </c>
      <c r="P44" s="9"/>
    </row>
    <row r="45" spans="1:16">
      <c r="A45" s="12"/>
      <c r="B45" s="25">
        <v>369.9</v>
      </c>
      <c r="C45" s="20" t="s">
        <v>42</v>
      </c>
      <c r="D45" s="46">
        <v>18107</v>
      </c>
      <c r="E45" s="46">
        <v>0</v>
      </c>
      <c r="F45" s="46">
        <v>0</v>
      </c>
      <c r="G45" s="46">
        <v>72</v>
      </c>
      <c r="H45" s="46">
        <v>0</v>
      </c>
      <c r="I45" s="46">
        <v>1576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19755</v>
      </c>
      <c r="O45" s="47">
        <f t="shared" si="1"/>
        <v>5.0498466257668708</v>
      </c>
      <c r="P45" s="9"/>
    </row>
    <row r="46" spans="1:16" ht="15.75">
      <c r="A46" s="29" t="s">
        <v>27</v>
      </c>
      <c r="B46" s="30"/>
      <c r="C46" s="31"/>
      <c r="D46" s="32">
        <f t="shared" ref="D46:M46" si="11">SUM(D47:D48)</f>
        <v>572750</v>
      </c>
      <c r="E46" s="32">
        <f t="shared" si="11"/>
        <v>226350</v>
      </c>
      <c r="F46" s="32">
        <f t="shared" si="11"/>
        <v>0</v>
      </c>
      <c r="G46" s="32">
        <f t="shared" si="11"/>
        <v>157300</v>
      </c>
      <c r="H46" s="32">
        <f t="shared" si="11"/>
        <v>0</v>
      </c>
      <c r="I46" s="32">
        <f t="shared" si="11"/>
        <v>722064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>SUM(D46:M46)</f>
        <v>1678464</v>
      </c>
      <c r="O46" s="45">
        <f t="shared" si="1"/>
        <v>429.05521472392638</v>
      </c>
      <c r="P46" s="9"/>
    </row>
    <row r="47" spans="1:16">
      <c r="A47" s="12"/>
      <c r="B47" s="25">
        <v>381</v>
      </c>
      <c r="C47" s="20" t="s">
        <v>43</v>
      </c>
      <c r="D47" s="46">
        <v>272750</v>
      </c>
      <c r="E47" s="46">
        <v>226350</v>
      </c>
      <c r="F47" s="46">
        <v>0</v>
      </c>
      <c r="G47" s="46">
        <v>157300</v>
      </c>
      <c r="H47" s="46">
        <v>0</v>
      </c>
      <c r="I47" s="46">
        <v>722064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1378464</v>
      </c>
      <c r="O47" s="47">
        <f t="shared" si="1"/>
        <v>352.3680981595092</v>
      </c>
      <c r="P47" s="9"/>
    </row>
    <row r="48" spans="1:16" ht="15.75" thickBot="1">
      <c r="A48" s="12"/>
      <c r="B48" s="25">
        <v>384</v>
      </c>
      <c r="C48" s="20" t="s">
        <v>75</v>
      </c>
      <c r="D48" s="46">
        <v>300000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300000</v>
      </c>
      <c r="O48" s="47">
        <f t="shared" si="1"/>
        <v>76.687116564417181</v>
      </c>
      <c r="P48" s="9"/>
    </row>
    <row r="49" spans="1:119" ht="16.5" thickBot="1">
      <c r="A49" s="14" t="s">
        <v>33</v>
      </c>
      <c r="B49" s="23"/>
      <c r="C49" s="22"/>
      <c r="D49" s="15">
        <f t="shared" ref="D49:M49" si="12">SUM(D5,D14,D19,D26,D35,D37,D46)</f>
        <v>5946012</v>
      </c>
      <c r="E49" s="15">
        <f t="shared" si="12"/>
        <v>519826</v>
      </c>
      <c r="F49" s="15">
        <f t="shared" si="12"/>
        <v>0</v>
      </c>
      <c r="G49" s="15">
        <f t="shared" si="12"/>
        <v>2646274</v>
      </c>
      <c r="H49" s="15">
        <f t="shared" si="12"/>
        <v>0</v>
      </c>
      <c r="I49" s="15">
        <f t="shared" si="12"/>
        <v>4096443</v>
      </c>
      <c r="J49" s="15">
        <f t="shared" si="12"/>
        <v>0</v>
      </c>
      <c r="K49" s="15">
        <f t="shared" si="12"/>
        <v>440898</v>
      </c>
      <c r="L49" s="15">
        <f t="shared" si="12"/>
        <v>0</v>
      </c>
      <c r="M49" s="15">
        <f t="shared" si="12"/>
        <v>0</v>
      </c>
      <c r="N49" s="15">
        <f>SUM(D49:M49)</f>
        <v>13649453</v>
      </c>
      <c r="O49" s="38">
        <f t="shared" si="1"/>
        <v>3489.1239775051126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112</v>
      </c>
      <c r="M51" s="118"/>
      <c r="N51" s="118"/>
      <c r="O51" s="43">
        <v>3912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53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45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50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46</v>
      </c>
      <c r="F4" s="34" t="s">
        <v>47</v>
      </c>
      <c r="G4" s="34" t="s">
        <v>48</v>
      </c>
      <c r="H4" s="34" t="s">
        <v>4</v>
      </c>
      <c r="I4" s="34" t="s">
        <v>5</v>
      </c>
      <c r="J4" s="35" t="s">
        <v>49</v>
      </c>
      <c r="K4" s="35" t="s">
        <v>6</v>
      </c>
      <c r="L4" s="35" t="s">
        <v>7</v>
      </c>
      <c r="M4" s="35" t="s">
        <v>8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3105366</v>
      </c>
      <c r="E5" s="27">
        <f t="shared" si="0"/>
        <v>55230</v>
      </c>
      <c r="F5" s="27">
        <f t="shared" si="0"/>
        <v>0</v>
      </c>
      <c r="G5" s="27">
        <f t="shared" si="0"/>
        <v>1379074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47291</v>
      </c>
      <c r="L5" s="27">
        <f t="shared" si="0"/>
        <v>0</v>
      </c>
      <c r="M5" s="27">
        <f t="shared" si="0"/>
        <v>0</v>
      </c>
      <c r="N5" s="28">
        <f>SUM(D5:M5)</f>
        <v>4586961</v>
      </c>
      <c r="O5" s="33">
        <f t="shared" ref="O5:O51" si="1">(N5/O$53)</f>
        <v>1179.4705579840577</v>
      </c>
      <c r="P5" s="6"/>
    </row>
    <row r="6" spans="1:133">
      <c r="A6" s="12"/>
      <c r="B6" s="25">
        <v>311</v>
      </c>
      <c r="C6" s="20" t="s">
        <v>1</v>
      </c>
      <c r="D6" s="46">
        <v>2898636</v>
      </c>
      <c r="E6" s="46">
        <v>0</v>
      </c>
      <c r="F6" s="46">
        <v>0</v>
      </c>
      <c r="G6" s="46">
        <v>576478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3475114</v>
      </c>
      <c r="O6" s="47">
        <f t="shared" si="1"/>
        <v>893.57521213679604</v>
      </c>
      <c r="P6" s="9"/>
    </row>
    <row r="7" spans="1:133">
      <c r="A7" s="12"/>
      <c r="B7" s="25">
        <v>312.10000000000002</v>
      </c>
      <c r="C7" s="20" t="s">
        <v>9</v>
      </c>
      <c r="D7" s="46">
        <v>0</v>
      </c>
      <c r="E7" s="46">
        <v>0</v>
      </c>
      <c r="F7" s="46">
        <v>0</v>
      </c>
      <c r="G7" s="46">
        <v>379217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379217</v>
      </c>
      <c r="O7" s="47">
        <f t="shared" si="1"/>
        <v>97.510156852661353</v>
      </c>
      <c r="P7" s="9"/>
    </row>
    <row r="8" spans="1:133">
      <c r="A8" s="12"/>
      <c r="B8" s="25">
        <v>312.41000000000003</v>
      </c>
      <c r="C8" s="20" t="s">
        <v>63</v>
      </c>
      <c r="D8" s="46">
        <v>0</v>
      </c>
      <c r="E8" s="46">
        <v>55230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55230</v>
      </c>
      <c r="O8" s="47">
        <f t="shared" si="1"/>
        <v>14.201594240164567</v>
      </c>
      <c r="P8" s="9"/>
    </row>
    <row r="9" spans="1:133">
      <c r="A9" s="12"/>
      <c r="B9" s="25">
        <v>312.52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47291</v>
      </c>
      <c r="L9" s="46">
        <v>0</v>
      </c>
      <c r="M9" s="46">
        <v>0</v>
      </c>
      <c r="N9" s="46">
        <f>SUM(D9:M9)</f>
        <v>47291</v>
      </c>
      <c r="O9" s="47">
        <f t="shared" si="1"/>
        <v>12.160195422987915</v>
      </c>
      <c r="P9" s="9"/>
    </row>
    <row r="10" spans="1:133">
      <c r="A10" s="12"/>
      <c r="B10" s="25">
        <v>314.10000000000002</v>
      </c>
      <c r="C10" s="20" t="s">
        <v>11</v>
      </c>
      <c r="D10" s="46">
        <v>0</v>
      </c>
      <c r="E10" s="46">
        <v>0</v>
      </c>
      <c r="F10" s="46">
        <v>0</v>
      </c>
      <c r="G10" s="46">
        <v>423379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423379</v>
      </c>
      <c r="O10" s="47">
        <f t="shared" si="1"/>
        <v>108.8657752635639</v>
      </c>
      <c r="P10" s="9"/>
    </row>
    <row r="11" spans="1:133">
      <c r="A11" s="12"/>
      <c r="B11" s="25">
        <v>315</v>
      </c>
      <c r="C11" s="20" t="s">
        <v>80</v>
      </c>
      <c r="D11" s="46">
        <v>182915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182915</v>
      </c>
      <c r="O11" s="47">
        <f t="shared" si="1"/>
        <v>47.033941887374645</v>
      </c>
      <c r="P11" s="9"/>
    </row>
    <row r="12" spans="1:133">
      <c r="A12" s="12"/>
      <c r="B12" s="25">
        <v>316</v>
      </c>
      <c r="C12" s="20" t="s">
        <v>81</v>
      </c>
      <c r="D12" s="46">
        <v>23815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23815</v>
      </c>
      <c r="O12" s="47">
        <f t="shared" si="1"/>
        <v>6.1236821805091282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SUM(D14:D17)</f>
        <v>716871</v>
      </c>
      <c r="E13" s="32">
        <f t="shared" si="3"/>
        <v>13825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730696</v>
      </c>
      <c r="O13" s="45">
        <f t="shared" si="1"/>
        <v>187.88788891745949</v>
      </c>
      <c r="P13" s="10"/>
    </row>
    <row r="14" spans="1:133">
      <c r="A14" s="12"/>
      <c r="B14" s="25">
        <v>322</v>
      </c>
      <c r="C14" s="20" t="s">
        <v>57</v>
      </c>
      <c r="D14" s="46">
        <v>326025</v>
      </c>
      <c r="E14" s="46">
        <v>13825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339850</v>
      </c>
      <c r="O14" s="47">
        <f t="shared" si="1"/>
        <v>87.387503214193885</v>
      </c>
      <c r="P14" s="9"/>
    </row>
    <row r="15" spans="1:133">
      <c r="A15" s="12"/>
      <c r="B15" s="25">
        <v>323.10000000000002</v>
      </c>
      <c r="C15" s="20" t="s">
        <v>83</v>
      </c>
      <c r="D15" s="46">
        <v>367005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367005</v>
      </c>
      <c r="O15" s="47">
        <f t="shared" si="1"/>
        <v>94.370017999485725</v>
      </c>
      <c r="P15" s="9"/>
    </row>
    <row r="16" spans="1:133">
      <c r="A16" s="12"/>
      <c r="B16" s="25">
        <v>323.39999999999998</v>
      </c>
      <c r="C16" s="20" t="s">
        <v>84</v>
      </c>
      <c r="D16" s="46">
        <v>21058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21058</v>
      </c>
      <c r="O16" s="47">
        <f t="shared" si="1"/>
        <v>5.4147595782977627</v>
      </c>
      <c r="P16" s="9"/>
    </row>
    <row r="17" spans="1:16">
      <c r="A17" s="12"/>
      <c r="B17" s="25">
        <v>324.11</v>
      </c>
      <c r="C17" s="20" t="s">
        <v>103</v>
      </c>
      <c r="D17" s="46">
        <v>2783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2783</v>
      </c>
      <c r="O17" s="47">
        <f t="shared" si="1"/>
        <v>0.71560812548212904</v>
      </c>
      <c r="P17" s="9"/>
    </row>
    <row r="18" spans="1:16" ht="15.75">
      <c r="A18" s="29" t="s">
        <v>16</v>
      </c>
      <c r="B18" s="30"/>
      <c r="C18" s="31"/>
      <c r="D18" s="32">
        <f t="shared" ref="D18:M18" si="5">SUM(D19:D25)</f>
        <v>339109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13553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352662</v>
      </c>
      <c r="O18" s="45">
        <f t="shared" si="1"/>
        <v>90.681923373617892</v>
      </c>
      <c r="P18" s="10"/>
    </row>
    <row r="19" spans="1:16">
      <c r="A19" s="12"/>
      <c r="B19" s="25">
        <v>331.2</v>
      </c>
      <c r="C19" s="20" t="s">
        <v>104</v>
      </c>
      <c r="D19" s="46">
        <v>765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765</v>
      </c>
      <c r="O19" s="47">
        <f t="shared" si="1"/>
        <v>0.19670866546670096</v>
      </c>
      <c r="P19" s="9"/>
    </row>
    <row r="20" spans="1:16">
      <c r="A20" s="12"/>
      <c r="B20" s="25">
        <v>334.31</v>
      </c>
      <c r="C20" s="20" t="s">
        <v>105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10575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10575</v>
      </c>
      <c r="O20" s="47">
        <f t="shared" si="1"/>
        <v>2.7192080226279249</v>
      </c>
      <c r="P20" s="9"/>
    </row>
    <row r="21" spans="1:16">
      <c r="A21" s="12"/>
      <c r="B21" s="25">
        <v>335.12</v>
      </c>
      <c r="C21" s="20" t="s">
        <v>85</v>
      </c>
      <c r="D21" s="46">
        <v>96097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96097</v>
      </c>
      <c r="O21" s="47">
        <f t="shared" si="1"/>
        <v>24.709951144253022</v>
      </c>
      <c r="P21" s="9"/>
    </row>
    <row r="22" spans="1:16">
      <c r="A22" s="12"/>
      <c r="B22" s="25">
        <v>335.15</v>
      </c>
      <c r="C22" s="20" t="s">
        <v>86</v>
      </c>
      <c r="D22" s="46">
        <v>916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916</v>
      </c>
      <c r="O22" s="47">
        <f t="shared" si="1"/>
        <v>0.23553612753921316</v>
      </c>
      <c r="P22" s="9"/>
    </row>
    <row r="23" spans="1:16">
      <c r="A23" s="12"/>
      <c r="B23" s="25">
        <v>335.18</v>
      </c>
      <c r="C23" s="20" t="s">
        <v>87</v>
      </c>
      <c r="D23" s="46">
        <v>237384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237384</v>
      </c>
      <c r="O23" s="47">
        <f t="shared" si="1"/>
        <v>61.039856004114171</v>
      </c>
      <c r="P23" s="9"/>
    </row>
    <row r="24" spans="1:16">
      <c r="A24" s="12"/>
      <c r="B24" s="25">
        <v>337.3</v>
      </c>
      <c r="C24" s="20" t="s">
        <v>106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2978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2978</v>
      </c>
      <c r="O24" s="47">
        <f t="shared" si="1"/>
        <v>0.76574955001285683</v>
      </c>
      <c r="P24" s="9"/>
    </row>
    <row r="25" spans="1:16">
      <c r="A25" s="12"/>
      <c r="B25" s="25">
        <v>337.4</v>
      </c>
      <c r="C25" s="20" t="s">
        <v>88</v>
      </c>
      <c r="D25" s="46">
        <v>3947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3947</v>
      </c>
      <c r="O25" s="47">
        <f t="shared" si="1"/>
        <v>1.0149138596040113</v>
      </c>
      <c r="P25" s="9"/>
    </row>
    <row r="26" spans="1:16" ht="15.75">
      <c r="A26" s="29" t="s">
        <v>25</v>
      </c>
      <c r="B26" s="30"/>
      <c r="C26" s="31"/>
      <c r="D26" s="32">
        <f t="shared" ref="D26:M26" si="6">SUM(D27:D34)</f>
        <v>975523</v>
      </c>
      <c r="E26" s="32">
        <f t="shared" si="6"/>
        <v>238319</v>
      </c>
      <c r="F26" s="32">
        <f t="shared" si="6"/>
        <v>0</v>
      </c>
      <c r="G26" s="32">
        <f t="shared" si="6"/>
        <v>338819</v>
      </c>
      <c r="H26" s="32">
        <f t="shared" si="6"/>
        <v>0</v>
      </c>
      <c r="I26" s="32">
        <f t="shared" si="6"/>
        <v>3303998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4856659</v>
      </c>
      <c r="O26" s="45">
        <f t="shared" si="1"/>
        <v>1248.8194908716894</v>
      </c>
      <c r="P26" s="10"/>
    </row>
    <row r="27" spans="1:16">
      <c r="A27" s="12"/>
      <c r="B27" s="25">
        <v>341.3</v>
      </c>
      <c r="C27" s="20" t="s">
        <v>90</v>
      </c>
      <c r="D27" s="46">
        <v>469750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7">SUM(D27:M27)</f>
        <v>469750</v>
      </c>
      <c r="O27" s="47">
        <f t="shared" si="1"/>
        <v>120.78940601697094</v>
      </c>
      <c r="P27" s="9"/>
    </row>
    <row r="28" spans="1:16">
      <c r="A28" s="12"/>
      <c r="B28" s="25">
        <v>342.1</v>
      </c>
      <c r="C28" s="20" t="s">
        <v>72</v>
      </c>
      <c r="D28" s="46">
        <v>4611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4611</v>
      </c>
      <c r="O28" s="47">
        <f t="shared" si="1"/>
        <v>1.1856518385188994</v>
      </c>
      <c r="P28" s="9"/>
    </row>
    <row r="29" spans="1:16">
      <c r="A29" s="12"/>
      <c r="B29" s="25">
        <v>343.3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1425477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1425477</v>
      </c>
      <c r="O29" s="47">
        <f t="shared" si="1"/>
        <v>366.54075597840063</v>
      </c>
      <c r="P29" s="9"/>
    </row>
    <row r="30" spans="1:16">
      <c r="A30" s="12"/>
      <c r="B30" s="25">
        <v>343.4</v>
      </c>
      <c r="C30" s="20" t="s">
        <v>30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789512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789512</v>
      </c>
      <c r="O30" s="47">
        <f t="shared" si="1"/>
        <v>203.01157109796864</v>
      </c>
      <c r="P30" s="9"/>
    </row>
    <row r="31" spans="1:16">
      <c r="A31" s="12"/>
      <c r="B31" s="25">
        <v>343.5</v>
      </c>
      <c r="C31" s="20" t="s">
        <v>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1089009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1089009</v>
      </c>
      <c r="O31" s="47">
        <f t="shared" si="1"/>
        <v>280.02288506042686</v>
      </c>
      <c r="P31" s="9"/>
    </row>
    <row r="32" spans="1:16">
      <c r="A32" s="12"/>
      <c r="B32" s="25">
        <v>343.9</v>
      </c>
      <c r="C32" s="20" t="s">
        <v>67</v>
      </c>
      <c r="D32" s="46">
        <v>0</v>
      </c>
      <c r="E32" s="46">
        <v>0</v>
      </c>
      <c r="F32" s="46">
        <v>0</v>
      </c>
      <c r="G32" s="46">
        <v>338819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338819</v>
      </c>
      <c r="O32" s="47">
        <f t="shared" si="1"/>
        <v>87.122396502957059</v>
      </c>
      <c r="P32" s="9"/>
    </row>
    <row r="33" spans="1:16">
      <c r="A33" s="12"/>
      <c r="B33" s="25">
        <v>347.2</v>
      </c>
      <c r="C33" s="20" t="s">
        <v>58</v>
      </c>
      <c r="D33" s="46">
        <v>310975</v>
      </c>
      <c r="E33" s="46">
        <v>238319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549294</v>
      </c>
      <c r="O33" s="47">
        <f t="shared" si="1"/>
        <v>141.24299305734121</v>
      </c>
      <c r="P33" s="9"/>
    </row>
    <row r="34" spans="1:16">
      <c r="A34" s="12"/>
      <c r="B34" s="25">
        <v>347.4</v>
      </c>
      <c r="C34" s="20" t="s">
        <v>68</v>
      </c>
      <c r="D34" s="46">
        <v>190187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190187</v>
      </c>
      <c r="O34" s="47">
        <f t="shared" si="1"/>
        <v>48.903831319105166</v>
      </c>
      <c r="P34" s="9"/>
    </row>
    <row r="35" spans="1:16" ht="15.75">
      <c r="A35" s="29" t="s">
        <v>26</v>
      </c>
      <c r="B35" s="30"/>
      <c r="C35" s="31"/>
      <c r="D35" s="32">
        <f t="shared" ref="D35:M35" si="8">SUM(D36:D37)</f>
        <v>161978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161978</v>
      </c>
      <c r="O35" s="45">
        <f t="shared" si="1"/>
        <v>41.650295705836974</v>
      </c>
      <c r="P35" s="10"/>
    </row>
    <row r="36" spans="1:16">
      <c r="A36" s="13"/>
      <c r="B36" s="39">
        <v>351.1</v>
      </c>
      <c r="C36" s="21" t="s">
        <v>35</v>
      </c>
      <c r="D36" s="46">
        <v>5542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5542</v>
      </c>
      <c r="O36" s="47">
        <f t="shared" si="1"/>
        <v>1.4250449987143226</v>
      </c>
      <c r="P36" s="9"/>
    </row>
    <row r="37" spans="1:16">
      <c r="A37" s="13"/>
      <c r="B37" s="39">
        <v>354</v>
      </c>
      <c r="C37" s="21" t="s">
        <v>107</v>
      </c>
      <c r="D37" s="46">
        <v>156436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156436</v>
      </c>
      <c r="O37" s="47">
        <f t="shared" si="1"/>
        <v>40.225250707122655</v>
      </c>
      <c r="P37" s="9"/>
    </row>
    <row r="38" spans="1:16" ht="15.75">
      <c r="A38" s="29" t="s">
        <v>2</v>
      </c>
      <c r="B38" s="30"/>
      <c r="C38" s="31"/>
      <c r="D38" s="32">
        <f t="shared" ref="D38:M38" si="9">SUM(D39:D48)</f>
        <v>305219</v>
      </c>
      <c r="E38" s="32">
        <f t="shared" si="9"/>
        <v>269</v>
      </c>
      <c r="F38" s="32">
        <f t="shared" si="9"/>
        <v>0</v>
      </c>
      <c r="G38" s="32">
        <f t="shared" si="9"/>
        <v>80947</v>
      </c>
      <c r="H38" s="32">
        <f t="shared" si="9"/>
        <v>0</v>
      </c>
      <c r="I38" s="32">
        <f t="shared" si="9"/>
        <v>28708</v>
      </c>
      <c r="J38" s="32">
        <f t="shared" si="9"/>
        <v>0</v>
      </c>
      <c r="K38" s="32">
        <f t="shared" si="9"/>
        <v>271296</v>
      </c>
      <c r="L38" s="32">
        <f t="shared" si="9"/>
        <v>0</v>
      </c>
      <c r="M38" s="32">
        <f t="shared" si="9"/>
        <v>0</v>
      </c>
      <c r="N38" s="32">
        <f>SUM(D38:M38)</f>
        <v>686439</v>
      </c>
      <c r="O38" s="45">
        <f t="shared" si="1"/>
        <v>176.50784263306764</v>
      </c>
      <c r="P38" s="10"/>
    </row>
    <row r="39" spans="1:16">
      <c r="A39" s="12"/>
      <c r="B39" s="25">
        <v>361.1</v>
      </c>
      <c r="C39" s="20" t="s">
        <v>36</v>
      </c>
      <c r="D39" s="46">
        <v>17971</v>
      </c>
      <c r="E39" s="46">
        <v>269</v>
      </c>
      <c r="F39" s="46">
        <v>0</v>
      </c>
      <c r="G39" s="46">
        <v>1544</v>
      </c>
      <c r="H39" s="46">
        <v>0</v>
      </c>
      <c r="I39" s="46">
        <v>7394</v>
      </c>
      <c r="J39" s="46">
        <v>0</v>
      </c>
      <c r="K39" s="46">
        <v>53563</v>
      </c>
      <c r="L39" s="46">
        <v>0</v>
      </c>
      <c r="M39" s="46">
        <v>0</v>
      </c>
      <c r="N39" s="46">
        <f>SUM(D39:M39)</f>
        <v>80741</v>
      </c>
      <c r="O39" s="47">
        <f t="shared" si="1"/>
        <v>20.76137824633582</v>
      </c>
      <c r="P39" s="9"/>
    </row>
    <row r="40" spans="1:16">
      <c r="A40" s="12"/>
      <c r="B40" s="25">
        <v>361.2</v>
      </c>
      <c r="C40" s="20" t="s">
        <v>37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22451</v>
      </c>
      <c r="L40" s="46">
        <v>0</v>
      </c>
      <c r="M40" s="46">
        <v>0</v>
      </c>
      <c r="N40" s="46">
        <f t="shared" ref="N40:N48" si="10">SUM(D40:M40)</f>
        <v>22451</v>
      </c>
      <c r="O40" s="47">
        <f t="shared" si="1"/>
        <v>5.7729493443044486</v>
      </c>
      <c r="P40" s="9"/>
    </row>
    <row r="41" spans="1:16">
      <c r="A41" s="12"/>
      <c r="B41" s="25">
        <v>361.3</v>
      </c>
      <c r="C41" s="20" t="s">
        <v>73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-65716</v>
      </c>
      <c r="L41" s="46">
        <v>0</v>
      </c>
      <c r="M41" s="46">
        <v>0</v>
      </c>
      <c r="N41" s="46">
        <f t="shared" si="10"/>
        <v>-65716</v>
      </c>
      <c r="O41" s="47">
        <f t="shared" si="1"/>
        <v>-16.897917202365647</v>
      </c>
      <c r="P41" s="9"/>
    </row>
    <row r="42" spans="1:16">
      <c r="A42" s="12"/>
      <c r="B42" s="25">
        <v>362</v>
      </c>
      <c r="C42" s="20" t="s">
        <v>69</v>
      </c>
      <c r="D42" s="46">
        <v>4800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4800</v>
      </c>
      <c r="O42" s="47">
        <f t="shared" si="1"/>
        <v>1.2342504499871432</v>
      </c>
      <c r="P42" s="9"/>
    </row>
    <row r="43" spans="1:16">
      <c r="A43" s="12"/>
      <c r="B43" s="25">
        <v>364</v>
      </c>
      <c r="C43" s="20" t="s">
        <v>91</v>
      </c>
      <c r="D43" s="46">
        <v>240937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240937</v>
      </c>
      <c r="O43" s="47">
        <f t="shared" si="1"/>
        <v>61.953458472615068</v>
      </c>
      <c r="P43" s="9"/>
    </row>
    <row r="44" spans="1:16">
      <c r="A44" s="12"/>
      <c r="B44" s="25">
        <v>365</v>
      </c>
      <c r="C44" s="20" t="s">
        <v>108</v>
      </c>
      <c r="D44" s="46">
        <v>168</v>
      </c>
      <c r="E44" s="46">
        <v>0</v>
      </c>
      <c r="F44" s="46">
        <v>0</v>
      </c>
      <c r="G44" s="46">
        <v>0</v>
      </c>
      <c r="H44" s="46">
        <v>0</v>
      </c>
      <c r="I44" s="46">
        <v>2376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2544</v>
      </c>
      <c r="O44" s="47">
        <f t="shared" si="1"/>
        <v>0.65415273849318589</v>
      </c>
      <c r="P44" s="9"/>
    </row>
    <row r="45" spans="1:16">
      <c r="A45" s="12"/>
      <c r="B45" s="25">
        <v>366</v>
      </c>
      <c r="C45" s="20" t="s">
        <v>40</v>
      </c>
      <c r="D45" s="46">
        <v>18985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18985</v>
      </c>
      <c r="O45" s="47">
        <f t="shared" si="1"/>
        <v>4.8817176652095657</v>
      </c>
      <c r="P45" s="9"/>
    </row>
    <row r="46" spans="1:16">
      <c r="A46" s="12"/>
      <c r="B46" s="25">
        <v>368</v>
      </c>
      <c r="C46" s="20" t="s">
        <v>41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260777</v>
      </c>
      <c r="L46" s="46">
        <v>0</v>
      </c>
      <c r="M46" s="46">
        <v>0</v>
      </c>
      <c r="N46" s="46">
        <f t="shared" si="10"/>
        <v>260777</v>
      </c>
      <c r="O46" s="47">
        <f t="shared" si="1"/>
        <v>67.055026999228588</v>
      </c>
      <c r="P46" s="9"/>
    </row>
    <row r="47" spans="1:16">
      <c r="A47" s="12"/>
      <c r="B47" s="25">
        <v>369.3</v>
      </c>
      <c r="C47" s="20" t="s">
        <v>109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221</v>
      </c>
      <c r="L47" s="46">
        <v>0</v>
      </c>
      <c r="M47" s="46">
        <v>0</v>
      </c>
      <c r="N47" s="46">
        <f t="shared" si="10"/>
        <v>221</v>
      </c>
      <c r="O47" s="47">
        <f t="shared" si="1"/>
        <v>5.6826947801491383E-2</v>
      </c>
      <c r="P47" s="9"/>
    </row>
    <row r="48" spans="1:16">
      <c r="A48" s="12"/>
      <c r="B48" s="25">
        <v>369.9</v>
      </c>
      <c r="C48" s="20" t="s">
        <v>42</v>
      </c>
      <c r="D48" s="46">
        <v>22358</v>
      </c>
      <c r="E48" s="46">
        <v>0</v>
      </c>
      <c r="F48" s="46">
        <v>0</v>
      </c>
      <c r="G48" s="46">
        <v>79403</v>
      </c>
      <c r="H48" s="46">
        <v>0</v>
      </c>
      <c r="I48" s="46">
        <v>18938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120699</v>
      </c>
      <c r="O48" s="47">
        <f t="shared" si="1"/>
        <v>31.035998971457957</v>
      </c>
      <c r="P48" s="9"/>
    </row>
    <row r="49" spans="1:119" ht="15.75">
      <c r="A49" s="29" t="s">
        <v>27</v>
      </c>
      <c r="B49" s="30"/>
      <c r="C49" s="31"/>
      <c r="D49" s="32">
        <f t="shared" ref="D49:M49" si="11">SUM(D50:D50)</f>
        <v>290500</v>
      </c>
      <c r="E49" s="32">
        <f t="shared" si="11"/>
        <v>0</v>
      </c>
      <c r="F49" s="32">
        <f t="shared" si="11"/>
        <v>0</v>
      </c>
      <c r="G49" s="32">
        <f t="shared" si="11"/>
        <v>426650</v>
      </c>
      <c r="H49" s="32">
        <f t="shared" si="11"/>
        <v>0</v>
      </c>
      <c r="I49" s="32">
        <f t="shared" si="11"/>
        <v>791231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>SUM(D49:M49)</f>
        <v>1508381</v>
      </c>
      <c r="O49" s="45">
        <f t="shared" si="1"/>
        <v>387.85831833376187</v>
      </c>
      <c r="P49" s="9"/>
    </row>
    <row r="50" spans="1:119" ht="15.75" thickBot="1">
      <c r="A50" s="12"/>
      <c r="B50" s="25">
        <v>381</v>
      </c>
      <c r="C50" s="20" t="s">
        <v>43</v>
      </c>
      <c r="D50" s="46">
        <v>290500</v>
      </c>
      <c r="E50" s="46">
        <v>0</v>
      </c>
      <c r="F50" s="46">
        <v>0</v>
      </c>
      <c r="G50" s="46">
        <v>426650</v>
      </c>
      <c r="H50" s="46">
        <v>0</v>
      </c>
      <c r="I50" s="46">
        <v>791231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1508381</v>
      </c>
      <c r="O50" s="47">
        <f t="shared" si="1"/>
        <v>387.85831833376187</v>
      </c>
      <c r="P50" s="9"/>
    </row>
    <row r="51" spans="1:119" ht="16.5" thickBot="1">
      <c r="A51" s="14" t="s">
        <v>33</v>
      </c>
      <c r="B51" s="23"/>
      <c r="C51" s="22"/>
      <c r="D51" s="15">
        <f t="shared" ref="D51:M51" si="12">SUM(D5,D13,D18,D26,D35,D38,D49)</f>
        <v>5894566</v>
      </c>
      <c r="E51" s="15">
        <f t="shared" si="12"/>
        <v>307643</v>
      </c>
      <c r="F51" s="15">
        <f t="shared" si="12"/>
        <v>0</v>
      </c>
      <c r="G51" s="15">
        <f t="shared" si="12"/>
        <v>2225490</v>
      </c>
      <c r="H51" s="15">
        <f t="shared" si="12"/>
        <v>0</v>
      </c>
      <c r="I51" s="15">
        <f t="shared" si="12"/>
        <v>4137490</v>
      </c>
      <c r="J51" s="15">
        <f t="shared" si="12"/>
        <v>0</v>
      </c>
      <c r="K51" s="15">
        <f t="shared" si="12"/>
        <v>318587</v>
      </c>
      <c r="L51" s="15">
        <f t="shared" si="12"/>
        <v>0</v>
      </c>
      <c r="M51" s="15">
        <f t="shared" si="12"/>
        <v>0</v>
      </c>
      <c r="N51" s="15">
        <f>SUM(D51:M51)</f>
        <v>12883776</v>
      </c>
      <c r="O51" s="38">
        <f t="shared" si="1"/>
        <v>3312.8763178194909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110</v>
      </c>
      <c r="M53" s="118"/>
      <c r="N53" s="118"/>
      <c r="O53" s="43">
        <v>3889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2025-02-06T15:22:14Z</cp:lastPrinted>
  <dcterms:created xsi:type="dcterms:W3CDTF">2000-08-31T21:26:31Z</dcterms:created>
  <dcterms:modified xsi:type="dcterms:W3CDTF">2025-02-06T15:22:19Z</dcterms:modified>
</cp:coreProperties>
</file>