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58" documentId="11_A2817DDD2FA38E2BE99FBE561E9B578C8BE4C875" xr6:coauthVersionLast="47" xr6:coauthVersionMax="47" xr10:uidLastSave="{A930E21A-4AD9-4095-BDC8-3C1768DE8B36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'2008'!$A$1:$O$43</definedName>
    <definedName name="_xlnm.Print_Area" localSheetId="14">'2009'!$A$1:$O$43</definedName>
    <definedName name="_xlnm.Print_Area" localSheetId="13">'2010'!$A$1:$O$44</definedName>
    <definedName name="_xlnm.Print_Area" localSheetId="12">'2011'!$A$1:$O$38</definedName>
    <definedName name="_xlnm.Print_Area" localSheetId="11">'2012'!$A$1:$O$36</definedName>
    <definedName name="_xlnm.Print_Area" localSheetId="10">'2013'!$A$1:$O$37</definedName>
    <definedName name="_xlnm.Print_Area" localSheetId="9">'2014'!$A$1:$O$36</definedName>
    <definedName name="_xlnm.Print_Area" localSheetId="8">'2015'!$A$1:$O$37</definedName>
    <definedName name="_xlnm.Print_Area" localSheetId="7">'2016'!$A$1:$O$36</definedName>
    <definedName name="_xlnm.Print_Area" localSheetId="6">'2017'!$A$1:$O$37</definedName>
    <definedName name="_xlnm.Print_Area" localSheetId="5">'2018'!$A$1:$O$37</definedName>
    <definedName name="_xlnm.Print_Area" localSheetId="4">'2019'!$A$1:$O$39</definedName>
    <definedName name="_xlnm.Print_Area" localSheetId="3">'2020'!$A$1:$O$37</definedName>
    <definedName name="_xlnm.Print_Area" localSheetId="2">'2021'!$A$1:$P$38</definedName>
    <definedName name="_xlnm.Print_Area" localSheetId="1">'2022'!$A$1:$P$38</definedName>
    <definedName name="_xlnm.Print_Area" localSheetId="0">'2023'!$A$1:$P$40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48" l="1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27" i="48" l="1"/>
  <c r="P27" i="48" s="1"/>
  <c r="O34" i="48"/>
  <c r="P34" i="48" s="1"/>
  <c r="O29" i="48"/>
  <c r="P29" i="48" s="1"/>
  <c r="O25" i="48"/>
  <c r="P25" i="48" s="1"/>
  <c r="O18" i="48"/>
  <c r="P18" i="48" s="1"/>
  <c r="E36" i="48"/>
  <c r="F36" i="48"/>
  <c r="J36" i="48"/>
  <c r="H36" i="48"/>
  <c r="I36" i="48"/>
  <c r="K36" i="48"/>
  <c r="O12" i="48"/>
  <c r="P12" i="48" s="1"/>
  <c r="G36" i="48"/>
  <c r="L36" i="48"/>
  <c r="M36" i="48"/>
  <c r="N36" i="48"/>
  <c r="O5" i="48"/>
  <c r="P5" i="48" s="1"/>
  <c r="D36" i="48"/>
  <c r="O32" i="47"/>
  <c r="P32" i="47" s="1"/>
  <c r="O27" i="47"/>
  <c r="P27" i="47" s="1"/>
  <c r="O25" i="47"/>
  <c r="P25" i="47" s="1"/>
  <c r="O23" i="47"/>
  <c r="P23" i="47" s="1"/>
  <c r="O18" i="47"/>
  <c r="P18" i="47" s="1"/>
  <c r="J34" i="47"/>
  <c r="M34" i="47"/>
  <c r="L34" i="47"/>
  <c r="N34" i="47"/>
  <c r="I34" i="47"/>
  <c r="K34" i="47"/>
  <c r="D34" i="47"/>
  <c r="O12" i="47"/>
  <c r="P12" i="47" s="1"/>
  <c r="E34" i="47"/>
  <c r="G34" i="47"/>
  <c r="H34" i="47"/>
  <c r="O5" i="47"/>
  <c r="P5" i="47" s="1"/>
  <c r="F34" i="47"/>
  <c r="D34" i="46"/>
  <c r="O33" i="46"/>
  <c r="P33" i="46" s="1"/>
  <c r="O32" i="46"/>
  <c r="P32" i="46" s="1"/>
  <c r="O31" i="46"/>
  <c r="P31" i="46" s="1"/>
  <c r="O30" i="46"/>
  <c r="P30" i="46" s="1"/>
  <c r="N29" i="46"/>
  <c r="M29" i="46"/>
  <c r="L29" i="46"/>
  <c r="K29" i="46"/>
  <c r="J29" i="46"/>
  <c r="I29" i="46"/>
  <c r="H29" i="46"/>
  <c r="G29" i="46"/>
  <c r="F29" i="46"/>
  <c r="E29" i="46"/>
  <c r="D29" i="46"/>
  <c r="O28" i="46"/>
  <c r="P28" i="46"/>
  <c r="N27" i="46"/>
  <c r="M27" i="46"/>
  <c r="L27" i="46"/>
  <c r="K27" i="46"/>
  <c r="J27" i="46"/>
  <c r="I27" i="46"/>
  <c r="H27" i="46"/>
  <c r="G27" i="46"/>
  <c r="F27" i="46"/>
  <c r="E27" i="46"/>
  <c r="D27" i="46"/>
  <c r="O26" i="46"/>
  <c r="P26" i="46" s="1"/>
  <c r="N25" i="46"/>
  <c r="M25" i="46"/>
  <c r="L25" i="46"/>
  <c r="K25" i="46"/>
  <c r="J25" i="46"/>
  <c r="I25" i="46"/>
  <c r="H25" i="46"/>
  <c r="G25" i="46"/>
  <c r="F25" i="46"/>
  <c r="E25" i="46"/>
  <c r="D25" i="46"/>
  <c r="O24" i="46"/>
  <c r="P24" i="46" s="1"/>
  <c r="O23" i="46"/>
  <c r="P23" i="46"/>
  <c r="O22" i="46"/>
  <c r="P22" i="46"/>
  <c r="O21" i="46"/>
  <c r="P21" i="46" s="1"/>
  <c r="O20" i="46"/>
  <c r="P20" i="46" s="1"/>
  <c r="O19" i="46"/>
  <c r="P19" i="46"/>
  <c r="N18" i="46"/>
  <c r="M18" i="46"/>
  <c r="L18" i="46"/>
  <c r="K18" i="46"/>
  <c r="J18" i="46"/>
  <c r="I18" i="46"/>
  <c r="H18" i="46"/>
  <c r="G18" i="46"/>
  <c r="F18" i="46"/>
  <c r="E18" i="46"/>
  <c r="D18" i="46"/>
  <c r="O17" i="46"/>
  <c r="P17" i="46" s="1"/>
  <c r="O16" i="46"/>
  <c r="P16" i="46"/>
  <c r="O15" i="46"/>
  <c r="P15" i="46" s="1"/>
  <c r="O14" i="46"/>
  <c r="P14" i="46" s="1"/>
  <c r="O13" i="46"/>
  <c r="P13" i="46" s="1"/>
  <c r="N12" i="46"/>
  <c r="M12" i="46"/>
  <c r="L12" i="46"/>
  <c r="K12" i="46"/>
  <c r="J12" i="46"/>
  <c r="I12" i="46"/>
  <c r="H12" i="46"/>
  <c r="G12" i="46"/>
  <c r="F12" i="46"/>
  <c r="O12" i="46" s="1"/>
  <c r="P12" i="46" s="1"/>
  <c r="E12" i="46"/>
  <c r="D12" i="46"/>
  <c r="O11" i="46"/>
  <c r="P11" i="46" s="1"/>
  <c r="O10" i="46"/>
  <c r="P10" i="46" s="1"/>
  <c r="O9" i="46"/>
  <c r="P9" i="46"/>
  <c r="O8" i="46"/>
  <c r="P8" i="46" s="1"/>
  <c r="O7" i="46"/>
  <c r="P7" i="46" s="1"/>
  <c r="O6" i="46"/>
  <c r="P6" i="46" s="1"/>
  <c r="N5" i="46"/>
  <c r="M5" i="46"/>
  <c r="L5" i="46"/>
  <c r="K5" i="46"/>
  <c r="K34" i="46" s="1"/>
  <c r="J5" i="46"/>
  <c r="J34" i="46" s="1"/>
  <c r="I5" i="46"/>
  <c r="H5" i="46"/>
  <c r="G5" i="46"/>
  <c r="O5" i="46" s="1"/>
  <c r="P5" i="46" s="1"/>
  <c r="F5" i="46"/>
  <c r="E5" i="46"/>
  <c r="D5" i="46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/>
  <c r="N29" i="45"/>
  <c r="O29" i="45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/>
  <c r="M24" i="45"/>
  <c r="L24" i="45"/>
  <c r="L33" i="45" s="1"/>
  <c r="K24" i="45"/>
  <c r="J24" i="45"/>
  <c r="I24" i="45"/>
  <c r="H24" i="45"/>
  <c r="G24" i="45"/>
  <c r="F24" i="45"/>
  <c r="E24" i="45"/>
  <c r="D24" i="45"/>
  <c r="N23" i="45"/>
  <c r="O23" i="45"/>
  <c r="N22" i="45"/>
  <c r="O22" i="45"/>
  <c r="N21" i="45"/>
  <c r="O21" i="45" s="1"/>
  <c r="N20" i="45"/>
  <c r="O20" i="45" s="1"/>
  <c r="N19" i="45"/>
  <c r="O19" i="45"/>
  <c r="N18" i="45"/>
  <c r="O18" i="45" s="1"/>
  <c r="M17" i="45"/>
  <c r="L17" i="45"/>
  <c r="K17" i="45"/>
  <c r="K33" i="45" s="1"/>
  <c r="J17" i="45"/>
  <c r="J33" i="45" s="1"/>
  <c r="I17" i="45"/>
  <c r="H17" i="45"/>
  <c r="G17" i="45"/>
  <c r="F17" i="45"/>
  <c r="E17" i="45"/>
  <c r="D17" i="45"/>
  <c r="N16" i="45"/>
  <c r="O16" i="45" s="1"/>
  <c r="N15" i="45"/>
  <c r="O15" i="45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2" i="45" s="1"/>
  <c r="O12" i="45" s="1"/>
  <c r="N11" i="45"/>
  <c r="O11" i="45" s="1"/>
  <c r="N10" i="45"/>
  <c r="O10" i="45"/>
  <c r="N9" i="45"/>
  <c r="O9" i="45" s="1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G33" i="45" s="1"/>
  <c r="F5" i="45"/>
  <c r="F33" i="45" s="1"/>
  <c r="E5" i="45"/>
  <c r="E33" i="45" s="1"/>
  <c r="D5" i="45"/>
  <c r="D33" i="45" s="1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2" i="44"/>
  <c r="O32" i="44"/>
  <c r="N31" i="44"/>
  <c r="O31" i="44" s="1"/>
  <c r="N30" i="44"/>
  <c r="O30" i="44" s="1"/>
  <c r="N29" i="44"/>
  <c r="O29" i="44"/>
  <c r="M28" i="44"/>
  <c r="L28" i="44"/>
  <c r="K28" i="44"/>
  <c r="J28" i="44"/>
  <c r="I28" i="44"/>
  <c r="H28" i="44"/>
  <c r="G28" i="44"/>
  <c r="F28" i="44"/>
  <c r="E28" i="44"/>
  <c r="D28" i="44"/>
  <c r="N27" i="44"/>
  <c r="O27" i="44"/>
  <c r="M26" i="44"/>
  <c r="L26" i="44"/>
  <c r="K26" i="44"/>
  <c r="J26" i="44"/>
  <c r="I26" i="44"/>
  <c r="H26" i="44"/>
  <c r="G26" i="44"/>
  <c r="F26" i="44"/>
  <c r="F35" i="44" s="1"/>
  <c r="E26" i="44"/>
  <c r="D26" i="44"/>
  <c r="D35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/>
  <c r="N22" i="44"/>
  <c r="O22" i="44" s="1"/>
  <c r="N21" i="44"/>
  <c r="O21" i="44"/>
  <c r="N20" i="44"/>
  <c r="O20" i="44"/>
  <c r="N19" i="44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 s="1"/>
  <c r="N13" i="44"/>
  <c r="O13" i="44"/>
  <c r="M12" i="44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L35" i="44" s="1"/>
  <c r="K5" i="44"/>
  <c r="J5" i="44"/>
  <c r="J35" i="44" s="1"/>
  <c r="I5" i="44"/>
  <c r="I35" i="44" s="1"/>
  <c r="H5" i="44"/>
  <c r="H35" i="44" s="1"/>
  <c r="G5" i="44"/>
  <c r="F5" i="44"/>
  <c r="E5" i="44"/>
  <c r="D5" i="44"/>
  <c r="N32" i="43"/>
  <c r="O32" i="43" s="1"/>
  <c r="N31" i="43"/>
  <c r="O31" i="43" s="1"/>
  <c r="N30" i="43"/>
  <c r="O30" i="43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N27" i="43" s="1"/>
  <c r="O27" i="43" s="1"/>
  <c r="D27" i="43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5" i="43" s="1"/>
  <c r="O25" i="43" s="1"/>
  <c r="N24" i="43"/>
  <c r="O24" i="43" s="1"/>
  <c r="M23" i="43"/>
  <c r="L23" i="43"/>
  <c r="K23" i="43"/>
  <c r="J23" i="43"/>
  <c r="I23" i="43"/>
  <c r="H23" i="43"/>
  <c r="G23" i="43"/>
  <c r="N23" i="43" s="1"/>
  <c r="O23" i="43" s="1"/>
  <c r="F23" i="43"/>
  <c r="E23" i="43"/>
  <c r="D23" i="43"/>
  <c r="N22" i="43"/>
  <c r="O22" i="43" s="1"/>
  <c r="N21" i="43"/>
  <c r="O21" i="43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 s="1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J33" i="43" s="1"/>
  <c r="I5" i="43"/>
  <c r="I33" i="43" s="1"/>
  <c r="H5" i="43"/>
  <c r="G5" i="43"/>
  <c r="F5" i="43"/>
  <c r="E5" i="43"/>
  <c r="D5" i="43"/>
  <c r="N32" i="42"/>
  <c r="O32" i="42" s="1"/>
  <c r="N31" i="42"/>
  <c r="O31" i="42" s="1"/>
  <c r="N30" i="42"/>
  <c r="O30" i="42" s="1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/>
  <c r="N20" i="42"/>
  <c r="O20" i="42" s="1"/>
  <c r="N19" i="42"/>
  <c r="O19" i="42" s="1"/>
  <c r="N18" i="42"/>
  <c r="O18" i="42" s="1"/>
  <c r="M17" i="42"/>
  <c r="L17" i="42"/>
  <c r="K17" i="42"/>
  <c r="J17" i="42"/>
  <c r="I17" i="42"/>
  <c r="N17" i="42" s="1"/>
  <c r="O17" i="42" s="1"/>
  <c r="H17" i="42"/>
  <c r="G17" i="42"/>
  <c r="F17" i="42"/>
  <c r="E17" i="42"/>
  <c r="D17" i="42"/>
  <c r="N16" i="42"/>
  <c r="O16" i="42" s="1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K32" i="41"/>
  <c r="N31" i="41"/>
  <c r="O31" i="41" s="1"/>
  <c r="N30" i="41"/>
  <c r="O30" i="41" s="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2" i="41" s="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F32" i="41" s="1"/>
  <c r="E5" i="41"/>
  <c r="E32" i="41" s="1"/>
  <c r="D5" i="41"/>
  <c r="D32" i="41" s="1"/>
  <c r="N32" i="40"/>
  <c r="O32" i="40" s="1"/>
  <c r="N31" i="40"/>
  <c r="O31" i="40" s="1"/>
  <c r="N30" i="40"/>
  <c r="O30" i="40" s="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8" i="40" s="1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N17" i="40" s="1"/>
  <c r="O17" i="40" s="1"/>
  <c r="D17" i="40"/>
  <c r="N16" i="40"/>
  <c r="O16" i="40" s="1"/>
  <c r="N15" i="40"/>
  <c r="O15" i="40" s="1"/>
  <c r="N14" i="40"/>
  <c r="O14" i="40" s="1"/>
  <c r="N13" i="40"/>
  <c r="O13" i="40" s="1"/>
  <c r="M12" i="40"/>
  <c r="L12" i="40"/>
  <c r="K12" i="40"/>
  <c r="J12" i="40"/>
  <c r="I12" i="40"/>
  <c r="N12" i="40" s="1"/>
  <c r="O12" i="40" s="1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F33" i="40" s="1"/>
  <c r="E5" i="40"/>
  <c r="E33" i="40" s="1"/>
  <c r="D5" i="40"/>
  <c r="D33" i="40" s="1"/>
  <c r="N31" i="39"/>
  <c r="O31" i="39"/>
  <c r="N30" i="39"/>
  <c r="O30" i="39" s="1"/>
  <c r="N29" i="39"/>
  <c r="O29" i="39"/>
  <c r="N28" i="39"/>
  <c r="O28" i="39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6" i="39" s="1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/>
  <c r="M22" i="39"/>
  <c r="L22" i="39"/>
  <c r="K22" i="39"/>
  <c r="J22" i="39"/>
  <c r="I22" i="39"/>
  <c r="H22" i="39"/>
  <c r="N22" i="39" s="1"/>
  <c r="O22" i="39" s="1"/>
  <c r="G22" i="39"/>
  <c r="F22" i="39"/>
  <c r="E22" i="39"/>
  <c r="D22" i="39"/>
  <c r="N21" i="39"/>
  <c r="O21" i="39" s="1"/>
  <c r="N20" i="39"/>
  <c r="O20" i="39" s="1"/>
  <c r="N19" i="39"/>
  <c r="O19" i="39"/>
  <c r="N18" i="39"/>
  <c r="O18" i="39" s="1"/>
  <c r="N17" i="39"/>
  <c r="O17" i="39" s="1"/>
  <c r="M16" i="39"/>
  <c r="L16" i="39"/>
  <c r="K16" i="39"/>
  <c r="J16" i="39"/>
  <c r="I16" i="39"/>
  <c r="H16" i="39"/>
  <c r="G16" i="39"/>
  <c r="G32" i="39" s="1"/>
  <c r="F16" i="39"/>
  <c r="E16" i="39"/>
  <c r="D16" i="39"/>
  <c r="N15" i="39"/>
  <c r="O15" i="39" s="1"/>
  <c r="N14" i="39"/>
  <c r="O14" i="39" s="1"/>
  <c r="N13" i="39"/>
  <c r="O13" i="39"/>
  <c r="N12" i="39"/>
  <c r="O12" i="39" s="1"/>
  <c r="M11" i="39"/>
  <c r="L11" i="39"/>
  <c r="K11" i="39"/>
  <c r="K32" i="39" s="1"/>
  <c r="J11" i="39"/>
  <c r="I11" i="39"/>
  <c r="H11" i="39"/>
  <c r="G11" i="39"/>
  <c r="F11" i="39"/>
  <c r="E11" i="39"/>
  <c r="D11" i="39"/>
  <c r="N11" i="39" s="1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M32" i="39" s="1"/>
  <c r="L5" i="39"/>
  <c r="L32" i="39" s="1"/>
  <c r="K5" i="39"/>
  <c r="J5" i="39"/>
  <c r="I5" i="39"/>
  <c r="H5" i="39"/>
  <c r="G5" i="39"/>
  <c r="F5" i="39"/>
  <c r="E5" i="39"/>
  <c r="D5" i="39"/>
  <c r="N38" i="38"/>
  <c r="O38" i="38" s="1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/>
  <c r="N33" i="38"/>
  <c r="O33" i="38"/>
  <c r="N32" i="38"/>
  <c r="O32" i="38" s="1"/>
  <c r="N31" i="38"/>
  <c r="O31" i="38" s="1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N20" i="38"/>
  <c r="O20" i="38" s="1"/>
  <c r="N19" i="38"/>
  <c r="O19" i="38" s="1"/>
  <c r="N18" i="38"/>
  <c r="O18" i="38" s="1"/>
  <c r="M17" i="38"/>
  <c r="L17" i="38"/>
  <c r="K17" i="38"/>
  <c r="J17" i="38"/>
  <c r="I17" i="38"/>
  <c r="I39" i="38" s="1"/>
  <c r="H17" i="38"/>
  <c r="G17" i="38"/>
  <c r="F17" i="38"/>
  <c r="E17" i="38"/>
  <c r="D17" i="38"/>
  <c r="N16" i="38"/>
  <c r="O16" i="38" s="1"/>
  <c r="N15" i="38"/>
  <c r="O15" i="38" s="1"/>
  <c r="N14" i="38"/>
  <c r="O14" i="38" s="1"/>
  <c r="N13" i="38"/>
  <c r="O13" i="38" s="1"/>
  <c r="N12" i="38"/>
  <c r="O12" i="38" s="1"/>
  <c r="M11" i="38"/>
  <c r="L11" i="38"/>
  <c r="K11" i="38"/>
  <c r="J11" i="38"/>
  <c r="I11" i="38"/>
  <c r="H11" i="38"/>
  <c r="H39" i="38" s="1"/>
  <c r="G11" i="38"/>
  <c r="F11" i="38"/>
  <c r="E11" i="38"/>
  <c r="E39" i="38" s="1"/>
  <c r="D11" i="38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N29" i="37"/>
  <c r="O29" i="37" s="1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6" i="37" s="1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 s="1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/>
  <c r="N15" i="37"/>
  <c r="O15" i="37"/>
  <c r="N14" i="37"/>
  <c r="O14" i="37"/>
  <c r="N13" i="37"/>
  <c r="O13" i="37" s="1"/>
  <c r="M12" i="37"/>
  <c r="L12" i="37"/>
  <c r="K12" i="37"/>
  <c r="J12" i="37"/>
  <c r="I12" i="37"/>
  <c r="H12" i="37"/>
  <c r="G12" i="37"/>
  <c r="F12" i="37"/>
  <c r="F33" i="37" s="1"/>
  <c r="E12" i="37"/>
  <c r="D12" i="37"/>
  <c r="N11" i="37"/>
  <c r="O11" i="37"/>
  <c r="N10" i="37"/>
  <c r="O10" i="37" s="1"/>
  <c r="N9" i="37"/>
  <c r="O9" i="37"/>
  <c r="N8" i="37"/>
  <c r="O8" i="37"/>
  <c r="N7" i="37"/>
  <c r="O7" i="37" s="1"/>
  <c r="N6" i="37"/>
  <c r="O6" i="37"/>
  <c r="M5" i="37"/>
  <c r="L5" i="37"/>
  <c r="K5" i="37"/>
  <c r="J5" i="37"/>
  <c r="I5" i="37"/>
  <c r="H5" i="37"/>
  <c r="G5" i="37"/>
  <c r="F5" i="37"/>
  <c r="E5" i="37"/>
  <c r="D5" i="37"/>
  <c r="N31" i="36"/>
  <c r="O31" i="36" s="1"/>
  <c r="N30" i="36"/>
  <c r="O30" i="36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5" i="36" s="1"/>
  <c r="O25" i="36" s="1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 s="1"/>
  <c r="N19" i="36"/>
  <c r="O19" i="36" s="1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N13" i="36"/>
  <c r="O13" i="36" s="1"/>
  <c r="N12" i="36"/>
  <c r="O12" i="36" s="1"/>
  <c r="M11" i="36"/>
  <c r="L11" i="36"/>
  <c r="K11" i="36"/>
  <c r="J11" i="36"/>
  <c r="I11" i="36"/>
  <c r="H11" i="36"/>
  <c r="G11" i="36"/>
  <c r="G32" i="36" s="1"/>
  <c r="F11" i="36"/>
  <c r="E11" i="36"/>
  <c r="D11" i="36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E32" i="36"/>
  <c r="D5" i="36"/>
  <c r="D32" i="36" s="1"/>
  <c r="N33" i="35"/>
  <c r="O33" i="35" s="1"/>
  <c r="N32" i="35"/>
  <c r="O32" i="35"/>
  <c r="N31" i="35"/>
  <c r="O31" i="35" s="1"/>
  <c r="N30" i="35"/>
  <c r="O30" i="35" s="1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M25" i="35"/>
  <c r="L25" i="35"/>
  <c r="L34" i="35" s="1"/>
  <c r="K25" i="35"/>
  <c r="J25" i="35"/>
  <c r="I25" i="35"/>
  <c r="H25" i="35"/>
  <c r="G25" i="35"/>
  <c r="F25" i="35"/>
  <c r="E25" i="35"/>
  <c r="D25" i="35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E34" i="35" s="1"/>
  <c r="D17" i="35"/>
  <c r="N17" i="35" s="1"/>
  <c r="O17" i="35" s="1"/>
  <c r="N16" i="35"/>
  <c r="O16" i="35" s="1"/>
  <c r="N15" i="35"/>
  <c r="O15" i="35" s="1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M34" i="35" s="1"/>
  <c r="L5" i="35"/>
  <c r="K5" i="35"/>
  <c r="K34" i="35" s="1"/>
  <c r="J5" i="35"/>
  <c r="I5" i="35"/>
  <c r="I34" i="35" s="1"/>
  <c r="H5" i="35"/>
  <c r="G5" i="35"/>
  <c r="F5" i="35"/>
  <c r="E5" i="35"/>
  <c r="D5" i="35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7" i="34"/>
  <c r="O37" i="34" s="1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 s="1"/>
  <c r="N22" i="34"/>
  <c r="O22" i="34" s="1"/>
  <c r="N21" i="34"/>
  <c r="O21" i="34" s="1"/>
  <c r="N20" i="34"/>
  <c r="O20" i="34" s="1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F40" i="34" s="1"/>
  <c r="E17" i="34"/>
  <c r="E40" i="34" s="1"/>
  <c r="D17" i="34"/>
  <c r="N17" i="34" s="1"/>
  <c r="O17" i="34" s="1"/>
  <c r="N16" i="34"/>
  <c r="O16" i="34" s="1"/>
  <c r="N15" i="34"/>
  <c r="O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2" i="34" s="1"/>
  <c r="O12" i="34" s="1"/>
  <c r="N11" i="34"/>
  <c r="O11" i="34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K40" i="34" s="1"/>
  <c r="J5" i="34"/>
  <c r="I5" i="34"/>
  <c r="H5" i="34"/>
  <c r="G5" i="34"/>
  <c r="F5" i="34"/>
  <c r="E5" i="34"/>
  <c r="D5" i="34"/>
  <c r="N25" i="33"/>
  <c r="O25" i="33" s="1"/>
  <c r="N26" i="33"/>
  <c r="O26" i="33" s="1"/>
  <c r="N27" i="33"/>
  <c r="O27" i="33" s="1"/>
  <c r="N18" i="33"/>
  <c r="O18" i="33" s="1"/>
  <c r="N19" i="33"/>
  <c r="O19" i="33" s="1"/>
  <c r="N20" i="33"/>
  <c r="O20" i="33" s="1"/>
  <c r="N21" i="33"/>
  <c r="O21" i="33" s="1"/>
  <c r="N22" i="33"/>
  <c r="O22" i="33" s="1"/>
  <c r="N23" i="33"/>
  <c r="O23" i="33" s="1"/>
  <c r="N8" i="33"/>
  <c r="O8" i="33" s="1"/>
  <c r="E24" i="33"/>
  <c r="F24" i="33"/>
  <c r="G24" i="33"/>
  <c r="H24" i="33"/>
  <c r="I24" i="33"/>
  <c r="J24" i="33"/>
  <c r="K24" i="33"/>
  <c r="L24" i="33"/>
  <c r="M24" i="33"/>
  <c r="D24" i="33"/>
  <c r="E17" i="33"/>
  <c r="F17" i="33"/>
  <c r="G17" i="33"/>
  <c r="H17" i="33"/>
  <c r="H39" i="33" s="1"/>
  <c r="I17" i="33"/>
  <c r="J17" i="33"/>
  <c r="K17" i="33"/>
  <c r="L17" i="33"/>
  <c r="M17" i="33"/>
  <c r="D17" i="33"/>
  <c r="E12" i="33"/>
  <c r="F12" i="33"/>
  <c r="G12" i="33"/>
  <c r="H12" i="33"/>
  <c r="I12" i="33"/>
  <c r="J12" i="33"/>
  <c r="K12" i="33"/>
  <c r="L12" i="33"/>
  <c r="M12" i="33"/>
  <c r="D12" i="33"/>
  <c r="E5" i="33"/>
  <c r="F5" i="33"/>
  <c r="N5" i="33" s="1"/>
  <c r="O5" i="33" s="1"/>
  <c r="G5" i="33"/>
  <c r="H5" i="33"/>
  <c r="I5" i="33"/>
  <c r="J5" i="33"/>
  <c r="K5" i="33"/>
  <c r="L5" i="33"/>
  <c r="M5" i="33"/>
  <c r="D5" i="33"/>
  <c r="E37" i="33"/>
  <c r="F37" i="33"/>
  <c r="G37" i="33"/>
  <c r="H37" i="33"/>
  <c r="I37" i="33"/>
  <c r="J37" i="33"/>
  <c r="K37" i="33"/>
  <c r="L37" i="33"/>
  <c r="M37" i="33"/>
  <c r="D37" i="33"/>
  <c r="N37" i="33" s="1"/>
  <c r="O37" i="33" s="1"/>
  <c r="N38" i="33"/>
  <c r="O38" i="33"/>
  <c r="N32" i="33"/>
  <c r="O32" i="33" s="1"/>
  <c r="N33" i="33"/>
  <c r="O33" i="33" s="1"/>
  <c r="N34" i="33"/>
  <c r="N35" i="33"/>
  <c r="O35" i="33" s="1"/>
  <c r="N36" i="33"/>
  <c r="O36" i="33" s="1"/>
  <c r="N31" i="33"/>
  <c r="O31" i="33" s="1"/>
  <c r="E30" i="33"/>
  <c r="F30" i="33"/>
  <c r="G30" i="33"/>
  <c r="H30" i="33"/>
  <c r="I30" i="33"/>
  <c r="J30" i="33"/>
  <c r="K30" i="33"/>
  <c r="L30" i="33"/>
  <c r="M30" i="33"/>
  <c r="D30" i="33"/>
  <c r="E28" i="33"/>
  <c r="F28" i="33"/>
  <c r="F39" i="33" s="1"/>
  <c r="G28" i="33"/>
  <c r="H28" i="33"/>
  <c r="I28" i="33"/>
  <c r="J28" i="33"/>
  <c r="K28" i="33"/>
  <c r="L28" i="33"/>
  <c r="M28" i="33"/>
  <c r="D28" i="33"/>
  <c r="N29" i="33"/>
  <c r="O29" i="33" s="1"/>
  <c r="O34" i="33"/>
  <c r="N13" i="33"/>
  <c r="O13" i="33"/>
  <c r="N14" i="33"/>
  <c r="O14" i="33"/>
  <c r="N15" i="33"/>
  <c r="O15" i="33" s="1"/>
  <c r="N16" i="33"/>
  <c r="O16" i="33"/>
  <c r="N7" i="33"/>
  <c r="O7" i="33" s="1"/>
  <c r="N9" i="33"/>
  <c r="O9" i="33" s="1"/>
  <c r="N10" i="33"/>
  <c r="O10" i="33" s="1"/>
  <c r="N11" i="33"/>
  <c r="O11" i="33" s="1"/>
  <c r="N6" i="33"/>
  <c r="O6" i="33" s="1"/>
  <c r="N24" i="33"/>
  <c r="O24" i="33" s="1"/>
  <c r="K39" i="33"/>
  <c r="J40" i="34"/>
  <c r="K39" i="38"/>
  <c r="O36" i="48" l="1"/>
  <c r="P36" i="48" s="1"/>
  <c r="L32" i="36"/>
  <c r="F34" i="46"/>
  <c r="N17" i="45"/>
  <c r="O17" i="45" s="1"/>
  <c r="N11" i="36"/>
  <c r="O11" i="36" s="1"/>
  <c r="I33" i="40"/>
  <c r="G33" i="42"/>
  <c r="N12" i="42"/>
  <c r="O12" i="42" s="1"/>
  <c r="K33" i="43"/>
  <c r="M34" i="46"/>
  <c r="O25" i="46"/>
  <c r="P25" i="46" s="1"/>
  <c r="I32" i="36"/>
  <c r="N5" i="37"/>
  <c r="O5" i="37" s="1"/>
  <c r="L33" i="40"/>
  <c r="J32" i="41"/>
  <c r="H33" i="42"/>
  <c r="D33" i="43"/>
  <c r="D34" i="35"/>
  <c r="N34" i="35" s="1"/>
  <c r="O34" i="35" s="1"/>
  <c r="G40" i="34"/>
  <c r="N40" i="34" s="1"/>
  <c r="O40" i="34" s="1"/>
  <c r="J32" i="36"/>
  <c r="N32" i="36" s="1"/>
  <c r="O32" i="36" s="1"/>
  <c r="N22" i="36"/>
  <c r="O22" i="36" s="1"/>
  <c r="N17" i="38"/>
  <c r="O17" i="38" s="1"/>
  <c r="M33" i="40"/>
  <c r="I33" i="42"/>
  <c r="E33" i="43"/>
  <c r="N34" i="46"/>
  <c r="H40" i="34"/>
  <c r="N27" i="35"/>
  <c r="O27" i="35" s="1"/>
  <c r="K32" i="36"/>
  <c r="F39" i="38"/>
  <c r="D32" i="39"/>
  <c r="L32" i="41"/>
  <c r="J33" i="42"/>
  <c r="F33" i="43"/>
  <c r="M33" i="45"/>
  <c r="N5" i="45"/>
  <c r="O5" i="45" s="1"/>
  <c r="D40" i="34"/>
  <c r="H33" i="45"/>
  <c r="N33" i="45" s="1"/>
  <c r="O33" i="45" s="1"/>
  <c r="N24" i="40"/>
  <c r="O24" i="40" s="1"/>
  <c r="I32" i="41"/>
  <c r="N25" i="41"/>
  <c r="O25" i="41" s="1"/>
  <c r="N31" i="45"/>
  <c r="O31" i="45" s="1"/>
  <c r="N5" i="38"/>
  <c r="O5" i="38" s="1"/>
  <c r="G39" i="33"/>
  <c r="N12" i="35"/>
  <c r="O12" i="35" s="1"/>
  <c r="G33" i="37"/>
  <c r="G39" i="38"/>
  <c r="N11" i="38"/>
  <c r="O11" i="38" s="1"/>
  <c r="N5" i="39"/>
  <c r="O5" i="39" s="1"/>
  <c r="M32" i="41"/>
  <c r="K33" i="42"/>
  <c r="G33" i="43"/>
  <c r="E35" i="44"/>
  <c r="O29" i="46"/>
  <c r="P29" i="46" s="1"/>
  <c r="N5" i="43"/>
  <c r="O5" i="43" s="1"/>
  <c r="N27" i="34"/>
  <c r="O27" i="34" s="1"/>
  <c r="N5" i="35"/>
  <c r="O5" i="35" s="1"/>
  <c r="M32" i="36"/>
  <c r="H33" i="37"/>
  <c r="N24" i="39"/>
  <c r="O24" i="39" s="1"/>
  <c r="L33" i="42"/>
  <c r="H33" i="43"/>
  <c r="N24" i="44"/>
  <c r="O24" i="44" s="1"/>
  <c r="N12" i="33"/>
  <c r="O12" i="33" s="1"/>
  <c r="N12" i="37"/>
  <c r="O12" i="37" s="1"/>
  <c r="N29" i="34"/>
  <c r="O29" i="34" s="1"/>
  <c r="H33" i="40"/>
  <c r="N24" i="45"/>
  <c r="O24" i="45" s="1"/>
  <c r="O18" i="46"/>
  <c r="P18" i="46" s="1"/>
  <c r="H32" i="41"/>
  <c r="H32" i="36"/>
  <c r="I33" i="37"/>
  <c r="N16" i="36"/>
  <c r="O16" i="36" s="1"/>
  <c r="N27" i="36"/>
  <c r="O27" i="36" s="1"/>
  <c r="H32" i="39"/>
  <c r="N5" i="41"/>
  <c r="O5" i="41" s="1"/>
  <c r="L39" i="33"/>
  <c r="H34" i="35"/>
  <c r="L33" i="37"/>
  <c r="N17" i="37"/>
  <c r="O17" i="37" s="1"/>
  <c r="L39" i="38"/>
  <c r="N23" i="38"/>
  <c r="O23" i="38" s="1"/>
  <c r="N26" i="38"/>
  <c r="O26" i="38" s="1"/>
  <c r="I32" i="39"/>
  <c r="N23" i="41"/>
  <c r="O23" i="41" s="1"/>
  <c r="E33" i="42"/>
  <c r="N23" i="42"/>
  <c r="O23" i="42" s="1"/>
  <c r="L33" i="43"/>
  <c r="N28" i="44"/>
  <c r="O28" i="44" s="1"/>
  <c r="N26" i="45"/>
  <c r="O26" i="45" s="1"/>
  <c r="N31" i="37"/>
  <c r="O31" i="37" s="1"/>
  <c r="E39" i="33"/>
  <c r="I40" i="34"/>
  <c r="N24" i="37"/>
  <c r="O24" i="37" s="1"/>
  <c r="L40" i="34"/>
  <c r="M40" i="34"/>
  <c r="G34" i="35"/>
  <c r="K33" i="37"/>
  <c r="M39" i="38"/>
  <c r="J32" i="39"/>
  <c r="N17" i="41"/>
  <c r="O17" i="41" s="1"/>
  <c r="M33" i="43"/>
  <c r="N25" i="34"/>
  <c r="O25" i="34" s="1"/>
  <c r="N22" i="37"/>
  <c r="O22" i="37" s="1"/>
  <c r="I34" i="46"/>
  <c r="D33" i="42"/>
  <c r="N16" i="39"/>
  <c r="O16" i="39" s="1"/>
  <c r="J33" i="40"/>
  <c r="N12" i="43"/>
  <c r="O12" i="43" s="1"/>
  <c r="I33" i="45"/>
  <c r="K33" i="40"/>
  <c r="N25" i="35"/>
  <c r="O25" i="35" s="1"/>
  <c r="D39" i="33"/>
  <c r="N39" i="33" s="1"/>
  <c r="O39" i="33" s="1"/>
  <c r="J33" i="37"/>
  <c r="J39" i="33"/>
  <c r="N36" i="38"/>
  <c r="O36" i="38" s="1"/>
  <c r="N27" i="41"/>
  <c r="O27" i="41" s="1"/>
  <c r="N27" i="42"/>
  <c r="O27" i="42" s="1"/>
  <c r="M35" i="44"/>
  <c r="N12" i="44"/>
  <c r="O12" i="44" s="1"/>
  <c r="H34" i="46"/>
  <c r="N5" i="40"/>
  <c r="O5" i="40" s="1"/>
  <c r="N26" i="44"/>
  <c r="O26" i="44" s="1"/>
  <c r="G32" i="41"/>
  <c r="N32" i="41" s="1"/>
  <c r="O32" i="41" s="1"/>
  <c r="F33" i="42"/>
  <c r="L34" i="46"/>
  <c r="N25" i="42"/>
  <c r="O25" i="42" s="1"/>
  <c r="M33" i="42"/>
  <c r="D33" i="37"/>
  <c r="F34" i="35"/>
  <c r="M39" i="33"/>
  <c r="N26" i="40"/>
  <c r="O26" i="40" s="1"/>
  <c r="I39" i="33"/>
  <c r="J34" i="35"/>
  <c r="N28" i="38"/>
  <c r="O28" i="38" s="1"/>
  <c r="E34" i="46"/>
  <c r="O27" i="46"/>
  <c r="P27" i="46" s="1"/>
  <c r="O34" i="47"/>
  <c r="P34" i="47" s="1"/>
  <c r="N33" i="42"/>
  <c r="O33" i="42" s="1"/>
  <c r="N33" i="43"/>
  <c r="O33" i="43" s="1"/>
  <c r="G33" i="40"/>
  <c r="N33" i="40" s="1"/>
  <c r="O33" i="40" s="1"/>
  <c r="N17" i="44"/>
  <c r="O17" i="44" s="1"/>
  <c r="N17" i="33"/>
  <c r="O17" i="33" s="1"/>
  <c r="N30" i="33"/>
  <c r="O30" i="33" s="1"/>
  <c r="F32" i="39"/>
  <c r="N33" i="44"/>
  <c r="O33" i="44" s="1"/>
  <c r="N5" i="34"/>
  <c r="O5" i="34" s="1"/>
  <c r="N5" i="44"/>
  <c r="O5" i="44" s="1"/>
  <c r="E33" i="37"/>
  <c r="N28" i="33"/>
  <c r="O28" i="33" s="1"/>
  <c r="M33" i="37"/>
  <c r="N5" i="42"/>
  <c r="O5" i="42" s="1"/>
  <c r="D39" i="38"/>
  <c r="N38" i="34"/>
  <c r="O38" i="34" s="1"/>
  <c r="G35" i="44"/>
  <c r="F32" i="36"/>
  <c r="N17" i="43"/>
  <c r="O17" i="43" s="1"/>
  <c r="J39" i="38"/>
  <c r="E32" i="39"/>
  <c r="K35" i="44"/>
  <c r="G34" i="46"/>
  <c r="N5" i="36"/>
  <c r="O5" i="36" s="1"/>
  <c r="N33" i="37" l="1"/>
  <c r="O33" i="37" s="1"/>
  <c r="N35" i="44"/>
  <c r="O35" i="44" s="1"/>
  <c r="N32" i="39"/>
  <c r="O32" i="39" s="1"/>
  <c r="O34" i="46"/>
  <c r="P34" i="46" s="1"/>
  <c r="N39" i="38"/>
  <c r="O39" i="38" s="1"/>
</calcChain>
</file>

<file path=xl/sharedStrings.xml><?xml version="1.0" encoding="utf-8"?>
<sst xmlns="http://schemas.openxmlformats.org/spreadsheetml/2006/main" count="811" uniqueCount="130">
  <si>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</si>
  <si>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</si>
  <si>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</si>
  <si>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</si>
  <si>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</si>
  <si>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</si>
  <si>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</si>
  <si>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</si>
  <si>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</si>
  <si>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</si>
  <si>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</si>
  <si>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</si>
  <si>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</si>
  <si>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</si>
  <si>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</si>
  <si>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</si>
  <si>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</si>
  <si>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Other Permits, Fees, and Special Assessments</t>
  </si>
  <si>
    <t>Intergovernmental Revenue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</si>
  <si>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</si>
  <si>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</si>
  <si>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</si>
  <si>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</si>
  <si>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Grants from Other Local Units - Public Safety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</si>
  <si>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</si>
  <si>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</si>
  <si>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</si>
  <si>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</si>
  <si>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</si>
  <si>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</si>
  <si>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</si>
  <si>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</si>
  <si>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</si>
  <si>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Fire Protection</t>
  </si>
  <si>
    <t>Public Safety - Emergency Management Service Fees / Charges</t>
  </si>
  <si>
    <t>Total - All Account Codes</t>
  </si>
  <si>
    <t>Local Fiscal Year Ended September 30, 2009</t>
  </si>
  <si>
    <t>Court-Ordered Judgments and Fines - As Decided by County Court Criminal</t>
  </si>
  <si>
    <t>Interest and Other Earnings - Interest</t>
  </si>
  <si>
    <t>Interest and Other Earnings - Net Increase (Decrease) in Fair Value of Investments</t>
  </si>
  <si>
    <t>Interest and Other Earnings - Gain or Loss on Sale of Investments</t>
  </si>
  <si>
    <t>Rents and Royalties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</si>
  <si>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</si>
  <si>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</si>
  <si>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</si>
  <si>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</si>
  <si>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</si>
  <si>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</si>
  <si>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</si>
  <si>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</si>
  <si>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</si>
  <si>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</si>
  <si>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</si>
  <si>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Belleair Bluffs Revenues Reported by Account Code and Fund Type</t>
  </si>
  <si>
    <t>Local Fiscal Year Ended September 30, 2010</t>
  </si>
  <si>
    <t>Fire Insurance Premium Tax for Firefighters' Pension</t>
  </si>
  <si>
    <t>Building Permits</t>
  </si>
  <si>
    <t>Grants from Other Local Units - General Government</t>
  </si>
  <si>
    <t>Grants from Other Local Units - Physical Environment</t>
  </si>
  <si>
    <t>Shared Revenue from Other Local Units</t>
  </si>
  <si>
    <t>Interest and Other Earnings - Dividends</t>
  </si>
  <si>
    <t>Other Miscellaneous Revenues - Settlements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</si>
  <si>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</si>
  <si>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</si>
  <si>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</si>
  <si>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Court-Ordered Judgments and Fines - As Decided by Traffic Court</t>
  </si>
  <si>
    <t>Disposition of Fixed Assets</t>
  </si>
  <si>
    <t>Contributions and Donations from Private Sources</t>
  </si>
  <si>
    <t>2011 Municipal Population:</t>
  </si>
  <si>
    <t>Local Fiscal Year Ended September 30, 2012</t>
  </si>
  <si>
    <t>Grants from Other Local Units - Other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</si>
  <si>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</si>
  <si>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</si>
  <si>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</si>
  <si>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</si>
  <si>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</si>
  <si>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</si>
  <si>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</si>
  <si>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</si>
  <si>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2013 Municipal Population:</t>
  </si>
  <si>
    <t>Local Fiscal Year Ended September 30, 2008</t>
  </si>
  <si>
    <t>Permits and Franchise Fees</t>
  </si>
  <si>
    <t>Franchise Fee - Cable Television</t>
  </si>
  <si>
    <t>Franchise Fee - Other</t>
  </si>
  <si>
    <t>Other Permits and Fees</t>
  </si>
  <si>
    <t>Proceeds - Debt Proceeds</t>
  </si>
  <si>
    <t>2008 Municipal Population:</t>
  </si>
  <si>
    <t>Local Fiscal Year Ended September 30, 2014</t>
  </si>
  <si>
    <t>2014 Municipal Population:</t>
  </si>
  <si>
    <t>Local Fiscal Year Ended September 30, 2015</t>
  </si>
  <si>
    <t>Utility Service Tax - Electricity</t>
  </si>
  <si>
    <t>2015 Municipal Population:</t>
  </si>
  <si>
    <t>Local Fiscal Year Ended September 30, 2016</t>
  </si>
  <si>
    <t>2016 Municipal Population:</t>
  </si>
  <si>
    <t>Local Fiscal Year Ended September 30, 2017</t>
  </si>
  <si>
    <t>Local Option Taxes</t>
  </si>
  <si>
    <t>Sales - Sale of Surplus Materials and Scrap</t>
  </si>
  <si>
    <t>2017 Municipal Population:</t>
  </si>
  <si>
    <t>Local Fiscal Year Ended September 30, 2018</t>
  </si>
  <si>
    <t>Federal Grant - Economic Environment</t>
  </si>
  <si>
    <t>Sales - Disposition of Fixed Assets</t>
  </si>
  <si>
    <t>2018 Municipal Population:</t>
  </si>
  <si>
    <t>Local Fiscal Year Ended September 30, 2019</t>
  </si>
  <si>
    <t>Second Local Option Fuel Tax (1 to 5 Cents)</t>
  </si>
  <si>
    <t>State Grant - Economic Environment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</si>
  <si>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</si>
  <si>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</si>
  <si>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</si>
  <si>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</si>
  <si>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</si>
  <si>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</si>
  <si>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</si>
  <si>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</si>
  <si>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</si>
  <si>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</si>
  <si>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</si>
  <si>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</si>
  <si>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Permits - Other</t>
  </si>
  <si>
    <t>Intergovernmental Revenues</t>
  </si>
  <si>
    <t>Federal Grant - General Government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</si>
  <si>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</si>
  <si>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</si>
  <si>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</si>
  <si>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2021 Municipal Population:</t>
  </si>
  <si>
    <t>Local Fiscal Year Ended September 30, 2022</t>
  </si>
  <si>
    <t>2022 Municipal Population:</t>
  </si>
  <si>
    <t>Local Fiscal Year Ended September 30, 2023</t>
  </si>
  <si>
    <t>Federal Grant - American Rescue Plan Act Funds</t>
  </si>
  <si>
    <t>Federal Grant - Culture / Recreation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</si>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</sst>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9C897-E939-466F-BBE7-316A4D0FE3D4}">
  <sheetPr>
    <pageSetUpPr fitToPage="1"/>
  </sheetPr>
  <dimension ref="A1:ED40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126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45</v>
      </c>
      <c r="B3" s="108"/>
      <c r="C3" s="109"/>
      <c r="D3" s="113" t="s">
        <v>25</v>
      </c>
      <c r="E3" s="114"/>
      <c r="F3" s="114"/>
      <c r="G3" s="114"/>
      <c r="H3" s="115"/>
      <c r="I3" s="113" t="s">
        <v>26</v>
      </c>
      <c r="J3" s="115"/>
      <c r="K3" s="113" t="s">
        <v>28</v>
      </c>
      <c r="L3" s="114"/>
      <c r="M3" s="115"/>
      <c r="N3" s="49"/>
      <c r="O3" s="50"/>
      <c r="P3" s="116" t="s">
        <v>109</v>
      </c>
      <c r="Q3" s="51"/>
      <c r="R3"/>
    </row>
    <row r="4" spans="1:134" ht="32.25" customHeight="1" thickBot="1">
      <c r="A4" s="110"/>
      <c r="B4" s="111"/>
      <c r="C4" s="112"/>
      <c r="D4" s="52" t="s">
        <v>3</v>
      </c>
      <c r="E4" s="52" t="s">
        <v>46</v>
      </c>
      <c r="F4" s="52" t="s">
        <v>47</v>
      </c>
      <c r="G4" s="52" t="s">
        <v>48</v>
      </c>
      <c r="H4" s="52" t="s">
        <v>4</v>
      </c>
      <c r="I4" s="52" t="s">
        <v>5</v>
      </c>
      <c r="J4" s="53" t="s">
        <v>49</v>
      </c>
      <c r="K4" s="53" t="s">
        <v>6</v>
      </c>
      <c r="L4" s="53" t="s">
        <v>7</v>
      </c>
      <c r="M4" s="53" t="s">
        <v>110</v>
      </c>
      <c r="N4" s="53" t="s">
        <v>8</v>
      </c>
      <c r="O4" s="53" t="s">
        <v>111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112</v>
      </c>
      <c r="B5" s="57"/>
      <c r="C5" s="57"/>
      <c r="D5" s="58">
        <f>SUM(D6:D11)</f>
        <v>2047791</v>
      </c>
      <c r="E5" s="58">
        <f>SUM(E6:E11)</f>
        <v>0</v>
      </c>
      <c r="F5" s="58">
        <f>SUM(F6:F11)</f>
        <v>0</v>
      </c>
      <c r="G5" s="58">
        <f>SUM(G6:G11)</f>
        <v>336800</v>
      </c>
      <c r="H5" s="58">
        <f>SUM(H6:H11)</f>
        <v>0</v>
      </c>
      <c r="I5" s="58">
        <f>SUM(I6:I11)</f>
        <v>0</v>
      </c>
      <c r="J5" s="58">
        <f>SUM(J6:J11)</f>
        <v>0</v>
      </c>
      <c r="K5" s="58">
        <f>SUM(K6:K11)</f>
        <v>0</v>
      </c>
      <c r="L5" s="58">
        <f>SUM(L6:L11)</f>
        <v>0</v>
      </c>
      <c r="M5" s="58">
        <f>SUM(M6:M11)</f>
        <v>0</v>
      </c>
      <c r="N5" s="58">
        <f>SUM(N6:N11)</f>
        <v>0</v>
      </c>
      <c r="O5" s="59">
        <f>SUM(D5:N5)</f>
        <v>2384591</v>
      </c>
      <c r="P5" s="60">
        <f>(O5/P$38)</f>
        <v>1026.0718588640275</v>
      </c>
      <c r="Q5" s="61"/>
    </row>
    <row r="6" spans="1:134">
      <c r="A6" s="63"/>
      <c r="B6" s="64">
        <v>311</v>
      </c>
      <c r="C6" s="65" t="s">
        <v>1</v>
      </c>
      <c r="D6" s="66">
        <v>1637135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1637135</v>
      </c>
      <c r="P6" s="67">
        <f>(O6/P$38)</f>
        <v>704.44707401032701</v>
      </c>
      <c r="Q6" s="68"/>
    </row>
    <row r="7" spans="1:134">
      <c r="A7" s="63"/>
      <c r="B7" s="64">
        <v>312.41000000000003</v>
      </c>
      <c r="C7" s="65" t="s">
        <v>113</v>
      </c>
      <c r="D7" s="66">
        <v>0</v>
      </c>
      <c r="E7" s="66">
        <v>0</v>
      </c>
      <c r="F7" s="66">
        <v>0</v>
      </c>
      <c r="G7" s="66">
        <v>27667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1" si="0">SUM(D7:N7)</f>
        <v>27667</v>
      </c>
      <c r="P7" s="67">
        <f>(O7/P$38)</f>
        <v>11.904905335628227</v>
      </c>
      <c r="Q7" s="68"/>
    </row>
    <row r="8" spans="1:134">
      <c r="A8" s="63"/>
      <c r="B8" s="64">
        <v>312.63</v>
      </c>
      <c r="C8" s="65" t="s">
        <v>114</v>
      </c>
      <c r="D8" s="66">
        <v>0</v>
      </c>
      <c r="E8" s="66">
        <v>0</v>
      </c>
      <c r="F8" s="66">
        <v>0</v>
      </c>
      <c r="G8" s="66">
        <v>309133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309133</v>
      </c>
      <c r="P8" s="67">
        <f>(O8/P$38)</f>
        <v>133.01764199655767</v>
      </c>
      <c r="Q8" s="68"/>
    </row>
    <row r="9" spans="1:134">
      <c r="A9" s="63"/>
      <c r="B9" s="64">
        <v>314.10000000000002</v>
      </c>
      <c r="C9" s="65" t="s">
        <v>90</v>
      </c>
      <c r="D9" s="66">
        <v>299439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299439</v>
      </c>
      <c r="P9" s="67">
        <f>(O9/P$38)</f>
        <v>128.84638554216866</v>
      </c>
      <c r="Q9" s="68"/>
    </row>
    <row r="10" spans="1:134">
      <c r="A10" s="63"/>
      <c r="B10" s="64">
        <v>315.10000000000002</v>
      </c>
      <c r="C10" s="65" t="s">
        <v>115</v>
      </c>
      <c r="D10" s="66">
        <v>83119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83119</v>
      </c>
      <c r="P10" s="67">
        <f>(O10/P$38)</f>
        <v>35.765490533562826</v>
      </c>
      <c r="Q10" s="68"/>
    </row>
    <row r="11" spans="1:134">
      <c r="A11" s="63"/>
      <c r="B11" s="64">
        <v>316</v>
      </c>
      <c r="C11" s="65" t="s">
        <v>74</v>
      </c>
      <c r="D11" s="66">
        <v>28098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28098</v>
      </c>
      <c r="P11" s="67">
        <f>(O11/P$38)</f>
        <v>12.090361445783133</v>
      </c>
      <c r="Q11" s="68"/>
    </row>
    <row r="12" spans="1:134" ht="15.75">
      <c r="A12" s="69" t="s">
        <v>13</v>
      </c>
      <c r="B12" s="70"/>
      <c r="C12" s="71"/>
      <c r="D12" s="72">
        <f>SUM(D13:D17)</f>
        <v>237511</v>
      </c>
      <c r="E12" s="72">
        <f>SUM(E13:E17)</f>
        <v>0</v>
      </c>
      <c r="F12" s="72">
        <f>SUM(F13:F17)</f>
        <v>0</v>
      </c>
      <c r="G12" s="72">
        <f>SUM(G13:G17)</f>
        <v>0</v>
      </c>
      <c r="H12" s="72">
        <f>SUM(H13:H17)</f>
        <v>0</v>
      </c>
      <c r="I12" s="72">
        <f>SUM(I13:I17)</f>
        <v>0</v>
      </c>
      <c r="J12" s="72">
        <f>SUM(J13:J17)</f>
        <v>0</v>
      </c>
      <c r="K12" s="72">
        <f>SUM(K13:K17)</f>
        <v>0</v>
      </c>
      <c r="L12" s="72">
        <f>SUM(L13:L17)</f>
        <v>0</v>
      </c>
      <c r="M12" s="72">
        <f>SUM(M13:M17)</f>
        <v>0</v>
      </c>
      <c r="N12" s="72">
        <f>SUM(N13:N17)</f>
        <v>0</v>
      </c>
      <c r="O12" s="73">
        <f>SUM(D12:N12)</f>
        <v>237511</v>
      </c>
      <c r="P12" s="74">
        <f>(O12/P$38)</f>
        <v>102.19922547332186</v>
      </c>
      <c r="Q12" s="75"/>
    </row>
    <row r="13" spans="1:134">
      <c r="A13" s="63"/>
      <c r="B13" s="64">
        <v>322</v>
      </c>
      <c r="C13" s="65" t="s">
        <v>116</v>
      </c>
      <c r="D13" s="66">
        <v>1133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1133</v>
      </c>
      <c r="P13" s="67">
        <f>(O13/P$38)</f>
        <v>0.48752151462994836</v>
      </c>
      <c r="Q13" s="68"/>
    </row>
    <row r="14" spans="1:134">
      <c r="A14" s="63"/>
      <c r="B14" s="64">
        <v>322.89999999999998</v>
      </c>
      <c r="C14" s="65" t="s">
        <v>117</v>
      </c>
      <c r="D14" s="66">
        <v>36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17" si="1">SUM(D14:N14)</f>
        <v>36</v>
      </c>
      <c r="P14" s="67">
        <f>(O14/P$38)</f>
        <v>1.549053356282272E-2</v>
      </c>
      <c r="Q14" s="68"/>
    </row>
    <row r="15" spans="1:134">
      <c r="A15" s="63"/>
      <c r="B15" s="64">
        <v>323.10000000000002</v>
      </c>
      <c r="C15" s="65" t="s">
        <v>14</v>
      </c>
      <c r="D15" s="66">
        <v>221025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221025</v>
      </c>
      <c r="P15" s="67">
        <f>(O15/P$38)</f>
        <v>95.105421686746993</v>
      </c>
      <c r="Q15" s="68"/>
    </row>
    <row r="16" spans="1:134">
      <c r="A16" s="63"/>
      <c r="B16" s="64">
        <v>323.39999999999998</v>
      </c>
      <c r="C16" s="65" t="s">
        <v>15</v>
      </c>
      <c r="D16" s="66">
        <v>12817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12817</v>
      </c>
      <c r="P16" s="67">
        <f>(O16/P$38)</f>
        <v>5.5150602409638552</v>
      </c>
      <c r="Q16" s="68"/>
    </row>
    <row r="17" spans="1:17">
      <c r="A17" s="63"/>
      <c r="B17" s="64">
        <v>323.7</v>
      </c>
      <c r="C17" s="65" t="s">
        <v>16</v>
      </c>
      <c r="D17" s="66">
        <v>2500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2500</v>
      </c>
      <c r="P17" s="67">
        <f>(O17/P$38)</f>
        <v>1.0757314974182444</v>
      </c>
      <c r="Q17" s="68"/>
    </row>
    <row r="18" spans="1:17" ht="15.75">
      <c r="A18" s="69" t="s">
        <v>118</v>
      </c>
      <c r="B18" s="70"/>
      <c r="C18" s="71"/>
      <c r="D18" s="72">
        <f>SUM(D19:D24)</f>
        <v>1149508</v>
      </c>
      <c r="E18" s="72">
        <f>SUM(E19:E24)</f>
        <v>0</v>
      </c>
      <c r="F18" s="72">
        <f>SUM(F19:F24)</f>
        <v>0</v>
      </c>
      <c r="G18" s="72">
        <f>SUM(G19:G24)</f>
        <v>294657</v>
      </c>
      <c r="H18" s="72">
        <f>SUM(H19:H24)</f>
        <v>0</v>
      </c>
      <c r="I18" s="72">
        <f>SUM(I19:I24)</f>
        <v>0</v>
      </c>
      <c r="J18" s="72">
        <f>SUM(J19:J24)</f>
        <v>0</v>
      </c>
      <c r="K18" s="72">
        <f>SUM(K19:K24)</f>
        <v>0</v>
      </c>
      <c r="L18" s="72">
        <f>SUM(L19:L24)</f>
        <v>0</v>
      </c>
      <c r="M18" s="72">
        <f>SUM(M19:M24)</f>
        <v>0</v>
      </c>
      <c r="N18" s="72">
        <f>SUM(N19:N24)</f>
        <v>0</v>
      </c>
      <c r="O18" s="73">
        <f>SUM(D18:N18)</f>
        <v>1444165</v>
      </c>
      <c r="P18" s="74">
        <f>(O18/P$38)</f>
        <v>621.41351118760758</v>
      </c>
      <c r="Q18" s="75"/>
    </row>
    <row r="19" spans="1:17">
      <c r="A19" s="63"/>
      <c r="B19" s="64">
        <v>331.51</v>
      </c>
      <c r="C19" s="65" t="s">
        <v>127</v>
      </c>
      <c r="D19" s="66">
        <v>850709</v>
      </c>
      <c r="E19" s="66">
        <v>0</v>
      </c>
      <c r="F19" s="66">
        <v>0</v>
      </c>
      <c r="G19" s="66">
        <v>244657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ref="O19:O23" si="2">SUM(D19:N19)</f>
        <v>1095366</v>
      </c>
      <c r="P19" s="67">
        <f>(O19/P$38)</f>
        <v>471.32788296041309</v>
      </c>
      <c r="Q19" s="68"/>
    </row>
    <row r="20" spans="1:17">
      <c r="A20" s="63"/>
      <c r="B20" s="64">
        <v>331.7</v>
      </c>
      <c r="C20" s="65" t="s">
        <v>128</v>
      </c>
      <c r="D20" s="66">
        <v>0</v>
      </c>
      <c r="E20" s="66">
        <v>0</v>
      </c>
      <c r="F20" s="66">
        <v>0</v>
      </c>
      <c r="G20" s="66">
        <v>50000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50000</v>
      </c>
      <c r="P20" s="67">
        <f>(O20/P$38)</f>
        <v>21.514629948364888</v>
      </c>
      <c r="Q20" s="68"/>
    </row>
    <row r="21" spans="1:17">
      <c r="A21" s="63"/>
      <c r="B21" s="64">
        <v>335.125</v>
      </c>
      <c r="C21" s="65" t="s">
        <v>120</v>
      </c>
      <c r="D21" s="66">
        <v>95558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95558</v>
      </c>
      <c r="P21" s="67">
        <f>(O21/P$38)</f>
        <v>41.117900172117039</v>
      </c>
      <c r="Q21" s="68"/>
    </row>
    <row r="22" spans="1:17">
      <c r="A22" s="63"/>
      <c r="B22" s="64">
        <v>335.15</v>
      </c>
      <c r="C22" s="65" t="s">
        <v>76</v>
      </c>
      <c r="D22" s="66">
        <v>4519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4519</v>
      </c>
      <c r="P22" s="67">
        <f>(O22/P$38)</f>
        <v>1.9444922547332186</v>
      </c>
      <c r="Q22" s="68"/>
    </row>
    <row r="23" spans="1:17">
      <c r="A23" s="63"/>
      <c r="B23" s="64">
        <v>335.18</v>
      </c>
      <c r="C23" s="65" t="s">
        <v>121</v>
      </c>
      <c r="D23" s="66">
        <v>196047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196047</v>
      </c>
      <c r="P23" s="67">
        <f>(O23/P$38)</f>
        <v>84.357573149741825</v>
      </c>
      <c r="Q23" s="68"/>
    </row>
    <row r="24" spans="1:17">
      <c r="A24" s="63"/>
      <c r="B24" s="64">
        <v>337.1</v>
      </c>
      <c r="C24" s="65" t="s">
        <v>57</v>
      </c>
      <c r="D24" s="66">
        <v>2675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ref="O24" si="3">SUM(D24:N24)</f>
        <v>2675</v>
      </c>
      <c r="P24" s="67">
        <f>(O24/P$38)</f>
        <v>1.1510327022375215</v>
      </c>
      <c r="Q24" s="68"/>
    </row>
    <row r="25" spans="1:17" ht="15.75">
      <c r="A25" s="69" t="s">
        <v>29</v>
      </c>
      <c r="B25" s="70"/>
      <c r="C25" s="71"/>
      <c r="D25" s="72">
        <f>SUM(D26:D26)</f>
        <v>276</v>
      </c>
      <c r="E25" s="72">
        <f>SUM(E26:E26)</f>
        <v>0</v>
      </c>
      <c r="F25" s="72">
        <f>SUM(F26:F26)</f>
        <v>0</v>
      </c>
      <c r="G25" s="72">
        <f>SUM(G26:G26)</f>
        <v>0</v>
      </c>
      <c r="H25" s="72">
        <f>SUM(H26:H26)</f>
        <v>0</v>
      </c>
      <c r="I25" s="72">
        <f>SUM(I26:I26)</f>
        <v>0</v>
      </c>
      <c r="J25" s="72">
        <f>SUM(J26:J26)</f>
        <v>0</v>
      </c>
      <c r="K25" s="72">
        <f>SUM(K26:K26)</f>
        <v>0</v>
      </c>
      <c r="L25" s="72">
        <f>SUM(L26:L26)</f>
        <v>0</v>
      </c>
      <c r="M25" s="72">
        <f>SUM(M26:M26)</f>
        <v>0</v>
      </c>
      <c r="N25" s="72">
        <f>SUM(N26:N26)</f>
        <v>0</v>
      </c>
      <c r="O25" s="72">
        <f>SUM(D25:N25)</f>
        <v>276</v>
      </c>
      <c r="P25" s="74">
        <f>(O25/P$38)</f>
        <v>0.11876075731497418</v>
      </c>
      <c r="Q25" s="75"/>
    </row>
    <row r="26" spans="1:17">
      <c r="A26" s="63"/>
      <c r="B26" s="64">
        <v>349</v>
      </c>
      <c r="C26" s="65" t="s">
        <v>122</v>
      </c>
      <c r="D26" s="66">
        <v>276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>SUM(D26:N26)</f>
        <v>276</v>
      </c>
      <c r="P26" s="67">
        <f>(O26/P$38)</f>
        <v>0.11876075731497418</v>
      </c>
      <c r="Q26" s="68"/>
    </row>
    <row r="27" spans="1:17" ht="15.75">
      <c r="A27" s="69" t="s">
        <v>30</v>
      </c>
      <c r="B27" s="70"/>
      <c r="C27" s="71"/>
      <c r="D27" s="72">
        <f>SUM(D28:D28)</f>
        <v>4812</v>
      </c>
      <c r="E27" s="72">
        <f>SUM(E28:E28)</f>
        <v>0</v>
      </c>
      <c r="F27" s="72">
        <f>SUM(F28:F28)</f>
        <v>0</v>
      </c>
      <c r="G27" s="72">
        <f>SUM(G28:G28)</f>
        <v>0</v>
      </c>
      <c r="H27" s="72">
        <f>SUM(H28:H28)</f>
        <v>0</v>
      </c>
      <c r="I27" s="72">
        <f>SUM(I28:I28)</f>
        <v>0</v>
      </c>
      <c r="J27" s="72">
        <f>SUM(J28:J28)</f>
        <v>0</v>
      </c>
      <c r="K27" s="72">
        <f>SUM(K28:K28)</f>
        <v>0</v>
      </c>
      <c r="L27" s="72">
        <f>SUM(L28:L28)</f>
        <v>0</v>
      </c>
      <c r="M27" s="72">
        <f>SUM(M28:M28)</f>
        <v>0</v>
      </c>
      <c r="N27" s="72">
        <f>SUM(N28:N28)</f>
        <v>0</v>
      </c>
      <c r="O27" s="72">
        <f>SUM(D27:N27)</f>
        <v>4812</v>
      </c>
      <c r="P27" s="74">
        <f>(O27/P$38)</f>
        <v>2.0705679862306368</v>
      </c>
      <c r="Q27" s="75"/>
    </row>
    <row r="28" spans="1:17">
      <c r="A28" s="76"/>
      <c r="B28" s="77">
        <v>351.1</v>
      </c>
      <c r="C28" s="78" t="s">
        <v>37</v>
      </c>
      <c r="D28" s="66">
        <v>4812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>SUM(D28:N28)</f>
        <v>4812</v>
      </c>
      <c r="P28" s="67">
        <f>(O28/P$38)</f>
        <v>2.0705679862306368</v>
      </c>
      <c r="Q28" s="68"/>
    </row>
    <row r="29" spans="1:17" ht="15.75">
      <c r="A29" s="69" t="s">
        <v>2</v>
      </c>
      <c r="B29" s="70"/>
      <c r="C29" s="71"/>
      <c r="D29" s="72">
        <f>SUM(D30:D33)</f>
        <v>970122</v>
      </c>
      <c r="E29" s="72">
        <f>SUM(E30:E33)</f>
        <v>0</v>
      </c>
      <c r="F29" s="72">
        <f>SUM(F30:F33)</f>
        <v>0</v>
      </c>
      <c r="G29" s="72">
        <f>SUM(G30:G33)</f>
        <v>59002</v>
      </c>
      <c r="H29" s="72">
        <f>SUM(H30:H33)</f>
        <v>0</v>
      </c>
      <c r="I29" s="72">
        <f>SUM(I30:I33)</f>
        <v>0</v>
      </c>
      <c r="J29" s="72">
        <f>SUM(J30:J33)</f>
        <v>0</v>
      </c>
      <c r="K29" s="72">
        <f>SUM(K30:K33)</f>
        <v>0</v>
      </c>
      <c r="L29" s="72">
        <f>SUM(L30:L33)</f>
        <v>0</v>
      </c>
      <c r="M29" s="72">
        <f>SUM(M30:M33)</f>
        <v>0</v>
      </c>
      <c r="N29" s="72">
        <f>SUM(N30:N33)</f>
        <v>0</v>
      </c>
      <c r="O29" s="72">
        <f>SUM(D29:N29)</f>
        <v>1029124</v>
      </c>
      <c r="P29" s="74">
        <f>(O29/P$38)</f>
        <v>442.82444061962133</v>
      </c>
      <c r="Q29" s="75"/>
    </row>
    <row r="30" spans="1:17">
      <c r="A30" s="63"/>
      <c r="B30" s="64">
        <v>361.1</v>
      </c>
      <c r="C30" s="65" t="s">
        <v>38</v>
      </c>
      <c r="D30" s="66">
        <v>214734</v>
      </c>
      <c r="E30" s="66">
        <v>0</v>
      </c>
      <c r="F30" s="66">
        <v>0</v>
      </c>
      <c r="G30" s="66">
        <v>28218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>SUM(D30:N30)</f>
        <v>242952</v>
      </c>
      <c r="P30" s="67">
        <f>(O30/P$38)</f>
        <v>104.54044750430293</v>
      </c>
      <c r="Q30" s="68"/>
    </row>
    <row r="31" spans="1:17">
      <c r="A31" s="63"/>
      <c r="B31" s="64">
        <v>362</v>
      </c>
      <c r="C31" s="65" t="s">
        <v>41</v>
      </c>
      <c r="D31" s="66">
        <v>1960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ref="O31:O35" si="4">SUM(D31:N31)</f>
        <v>1960</v>
      </c>
      <c r="P31" s="67">
        <f>(O31/P$38)</f>
        <v>0.84337349397590367</v>
      </c>
      <c r="Q31" s="68"/>
    </row>
    <row r="32" spans="1:17">
      <c r="A32" s="63"/>
      <c r="B32" s="64">
        <v>366</v>
      </c>
      <c r="C32" s="65" t="s">
        <v>67</v>
      </c>
      <c r="D32" s="66">
        <v>745500</v>
      </c>
      <c r="E32" s="66">
        <v>0</v>
      </c>
      <c r="F32" s="66">
        <v>0</v>
      </c>
      <c r="G32" s="66">
        <v>30784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4"/>
        <v>776284</v>
      </c>
      <c r="P32" s="67">
        <f>(O32/P$38)</f>
        <v>334.0292598967298</v>
      </c>
      <c r="Q32" s="68"/>
    </row>
    <row r="33" spans="1:120">
      <c r="A33" s="63"/>
      <c r="B33" s="64">
        <v>369.9</v>
      </c>
      <c r="C33" s="65" t="s">
        <v>43</v>
      </c>
      <c r="D33" s="66">
        <v>7928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4"/>
        <v>7928</v>
      </c>
      <c r="P33" s="67">
        <f>(O33/P$38)</f>
        <v>3.4113597246127365</v>
      </c>
      <c r="Q33" s="68"/>
    </row>
    <row r="34" spans="1:120" ht="15.75">
      <c r="A34" s="69" t="s">
        <v>31</v>
      </c>
      <c r="B34" s="70"/>
      <c r="C34" s="71"/>
      <c r="D34" s="72">
        <f>SUM(D35:D35)</f>
        <v>0</v>
      </c>
      <c r="E34" s="72">
        <f>SUM(E35:E35)</f>
        <v>0</v>
      </c>
      <c r="F34" s="72">
        <f>SUM(F35:F35)</f>
        <v>0</v>
      </c>
      <c r="G34" s="72">
        <f>SUM(G35:G35)</f>
        <v>775709</v>
      </c>
      <c r="H34" s="72">
        <f>SUM(H35:H35)</f>
        <v>0</v>
      </c>
      <c r="I34" s="72">
        <f>SUM(I35:I35)</f>
        <v>0</v>
      </c>
      <c r="J34" s="72">
        <f>SUM(J35:J35)</f>
        <v>0</v>
      </c>
      <c r="K34" s="72">
        <f>SUM(K35:K35)</f>
        <v>0</v>
      </c>
      <c r="L34" s="72">
        <f>SUM(L35:L35)</f>
        <v>0</v>
      </c>
      <c r="M34" s="72">
        <f>SUM(M35:M35)</f>
        <v>0</v>
      </c>
      <c r="N34" s="72">
        <f>SUM(N35:N35)</f>
        <v>0</v>
      </c>
      <c r="O34" s="72">
        <f t="shared" si="4"/>
        <v>775709</v>
      </c>
      <c r="P34" s="74">
        <f>(O34/P$38)</f>
        <v>333.78184165232358</v>
      </c>
      <c r="Q34" s="68"/>
    </row>
    <row r="35" spans="1:120" ht="15.75" thickBot="1">
      <c r="A35" s="63"/>
      <c r="B35" s="64">
        <v>381</v>
      </c>
      <c r="C35" s="65" t="s">
        <v>44</v>
      </c>
      <c r="D35" s="66">
        <v>0</v>
      </c>
      <c r="E35" s="66">
        <v>0</v>
      </c>
      <c r="F35" s="66">
        <v>0</v>
      </c>
      <c r="G35" s="66">
        <v>775709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4"/>
        <v>775709</v>
      </c>
      <c r="P35" s="67">
        <f>(O35/P$38)</f>
        <v>333.78184165232358</v>
      </c>
      <c r="Q35" s="68"/>
    </row>
    <row r="36" spans="1:120" ht="16.5" thickBot="1">
      <c r="A36" s="79" t="s">
        <v>35</v>
      </c>
      <c r="B36" s="80"/>
      <c r="C36" s="81"/>
      <c r="D36" s="82">
        <f>SUM(D5,D12,D18,D25,D27,D29,D34)</f>
        <v>4410020</v>
      </c>
      <c r="E36" s="82">
        <f>SUM(E5,E12,E18,E25,E27,E29,E34)</f>
        <v>0</v>
      </c>
      <c r="F36" s="82">
        <f>SUM(F5,F12,F18,F25,F27,F29,F34)</f>
        <v>0</v>
      </c>
      <c r="G36" s="82">
        <f>SUM(G5,G12,G18,G25,G27,G29,G34)</f>
        <v>1466168</v>
      </c>
      <c r="H36" s="82">
        <f>SUM(H5,H12,H18,H25,H27,H29,H34)</f>
        <v>0</v>
      </c>
      <c r="I36" s="82">
        <f>SUM(I5,I12,I18,I25,I27,I29,I34)</f>
        <v>0</v>
      </c>
      <c r="J36" s="82">
        <f>SUM(J5,J12,J18,J25,J27,J29,J34)</f>
        <v>0</v>
      </c>
      <c r="K36" s="82">
        <f>SUM(K5,K12,K18,K25,K27,K29,K34)</f>
        <v>0</v>
      </c>
      <c r="L36" s="82">
        <f>SUM(L5,L12,L18,L25,L27,L29,L34)</f>
        <v>0</v>
      </c>
      <c r="M36" s="82">
        <f>SUM(M5,M12,M18,M25,M27,M29,M34)</f>
        <v>0</v>
      </c>
      <c r="N36" s="82">
        <f>SUM(N5,N12,N18,N25,N27,N29,N34)</f>
        <v>0</v>
      </c>
      <c r="O36" s="82">
        <f>SUM(D36:N36)</f>
        <v>5876188</v>
      </c>
      <c r="P36" s="83">
        <f>(O36/P$38)</f>
        <v>2528.4802065404474</v>
      </c>
      <c r="Q36" s="61"/>
      <c r="R36" s="84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</row>
    <row r="37" spans="1:120">
      <c r="A37" s="85"/>
      <c r="B37" s="86"/>
      <c r="C37" s="86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8"/>
    </row>
    <row r="38" spans="1:120">
      <c r="A38" s="89"/>
      <c r="B38" s="90"/>
      <c r="C38" s="90"/>
      <c r="D38" s="91"/>
      <c r="E38" s="91"/>
      <c r="F38" s="91"/>
      <c r="G38" s="91"/>
      <c r="H38" s="91"/>
      <c r="I38" s="91"/>
      <c r="J38" s="91"/>
      <c r="K38" s="91"/>
      <c r="L38" s="91"/>
      <c r="M38" s="94" t="s">
        <v>129</v>
      </c>
      <c r="N38" s="94"/>
      <c r="O38" s="94"/>
      <c r="P38" s="92">
        <v>2324</v>
      </c>
    </row>
    <row r="39" spans="1:120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7"/>
    </row>
    <row r="40" spans="1:120" ht="15.75" customHeight="1" thickBot="1">
      <c r="A40" s="98" t="s">
        <v>63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975979</v>
      </c>
      <c r="E5" s="27">
        <f t="shared" si="0"/>
        <v>0</v>
      </c>
      <c r="F5" s="27">
        <f t="shared" si="0"/>
        <v>0</v>
      </c>
      <c r="G5" s="27">
        <f t="shared" si="0"/>
        <v>219312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1195291</v>
      </c>
      <c r="O5" s="33">
        <f t="shared" ref="O5:O32" si="2">(N5/O$34)</f>
        <v>582.50048732943469</v>
      </c>
      <c r="P5" s="6"/>
    </row>
    <row r="6" spans="1:133">
      <c r="A6" s="12"/>
      <c r="B6" s="25">
        <v>311</v>
      </c>
      <c r="C6" s="20" t="s">
        <v>1</v>
      </c>
      <c r="D6" s="46">
        <v>844925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844925</v>
      </c>
      <c r="O6" s="47">
        <f t="shared" si="2"/>
        <v>411.75682261208578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0</v>
      </c>
      <c r="F7" s="46">
        <v>0</v>
      </c>
      <c r="G7" s="46">
        <v>29438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29438</v>
      </c>
      <c r="O7" s="47">
        <f t="shared" si="2"/>
        <v>14.346003898635477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189874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189874</v>
      </c>
      <c r="O8" s="47">
        <f t="shared" si="2"/>
        <v>92.531189083820664</v>
      </c>
      <c r="P8" s="9"/>
    </row>
    <row r="9" spans="1:133">
      <c r="A9" s="12"/>
      <c r="B9" s="25">
        <v>315</v>
      </c>
      <c r="C9" s="20" t="s">
        <v>73</v>
      </c>
      <c r="D9" s="46">
        <v>98137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98137</v>
      </c>
      <c r="O9" s="47">
        <f t="shared" si="2"/>
        <v>47.825048732943472</v>
      </c>
      <c r="P9" s="9"/>
    </row>
    <row r="10" spans="1:133">
      <c r="A10" s="12"/>
      <c r="B10" s="25">
        <v>316</v>
      </c>
      <c r="C10" s="20" t="s">
        <v>74</v>
      </c>
      <c r="D10" s="46">
        <v>32917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32917</v>
      </c>
      <c r="O10" s="47">
        <f t="shared" si="2"/>
        <v>16.041423001949319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SUM(D12:D15)</f>
        <v>209986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209986</v>
      </c>
      <c r="O11" s="45">
        <f t="shared" si="2"/>
        <v>102.33235867446393</v>
      </c>
      <c r="P11" s="10"/>
    </row>
    <row r="12" spans="1:133">
      <c r="A12" s="12"/>
      <c r="B12" s="25">
        <v>323.10000000000002</v>
      </c>
      <c r="C12" s="20" t="s">
        <v>14</v>
      </c>
      <c r="D12" s="46">
        <v>197172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197172</v>
      </c>
      <c r="O12" s="47">
        <f t="shared" si="2"/>
        <v>96.087719298245617</v>
      </c>
      <c r="P12" s="9"/>
    </row>
    <row r="13" spans="1:133">
      <c r="A13" s="12"/>
      <c r="B13" s="25">
        <v>323.39999999999998</v>
      </c>
      <c r="C13" s="20" t="s">
        <v>15</v>
      </c>
      <c r="D13" s="46">
        <v>11382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11382</v>
      </c>
      <c r="O13" s="47">
        <f t="shared" si="2"/>
        <v>5.5467836257309946</v>
      </c>
      <c r="P13" s="9"/>
    </row>
    <row r="14" spans="1:133">
      <c r="A14" s="12"/>
      <c r="B14" s="25">
        <v>323.7</v>
      </c>
      <c r="C14" s="20" t="s">
        <v>16</v>
      </c>
      <c r="D14" s="46">
        <v>1000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1000</v>
      </c>
      <c r="O14" s="47">
        <f t="shared" si="2"/>
        <v>0.48732943469785572</v>
      </c>
      <c r="P14" s="9"/>
    </row>
    <row r="15" spans="1:133">
      <c r="A15" s="12"/>
      <c r="B15" s="25">
        <v>329</v>
      </c>
      <c r="C15" s="20" t="s">
        <v>17</v>
      </c>
      <c r="D15" s="46">
        <v>432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432</v>
      </c>
      <c r="O15" s="47">
        <f t="shared" si="2"/>
        <v>0.21052631578947367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SUM(D17:D21)</f>
        <v>236869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236869</v>
      </c>
      <c r="O16" s="45">
        <f t="shared" si="2"/>
        <v>115.4332358674464</v>
      </c>
      <c r="P16" s="10"/>
    </row>
    <row r="17" spans="1:119">
      <c r="A17" s="12"/>
      <c r="B17" s="25">
        <v>335.12</v>
      </c>
      <c r="C17" s="20" t="s">
        <v>75</v>
      </c>
      <c r="D17" s="46">
        <v>82029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82029</v>
      </c>
      <c r="O17" s="47">
        <f t="shared" si="2"/>
        <v>39.975146198830409</v>
      </c>
      <c r="P17" s="9"/>
    </row>
    <row r="18" spans="1:119">
      <c r="A18" s="12"/>
      <c r="B18" s="25">
        <v>335.15</v>
      </c>
      <c r="C18" s="20" t="s">
        <v>76</v>
      </c>
      <c r="D18" s="46">
        <v>3609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3609</v>
      </c>
      <c r="O18" s="47">
        <f t="shared" si="2"/>
        <v>1.7587719298245614</v>
      </c>
      <c r="P18" s="9"/>
    </row>
    <row r="19" spans="1:119">
      <c r="A19" s="12"/>
      <c r="B19" s="25">
        <v>335.18</v>
      </c>
      <c r="C19" s="20" t="s">
        <v>77</v>
      </c>
      <c r="D19" s="46">
        <v>116885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116885</v>
      </c>
      <c r="O19" s="47">
        <f t="shared" si="2"/>
        <v>56.961500974658868</v>
      </c>
      <c r="P19" s="9"/>
    </row>
    <row r="20" spans="1:119">
      <c r="A20" s="12"/>
      <c r="B20" s="25">
        <v>337.7</v>
      </c>
      <c r="C20" s="20" t="s">
        <v>24</v>
      </c>
      <c r="D20" s="46">
        <v>1564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1564</v>
      </c>
      <c r="O20" s="47">
        <f t="shared" si="2"/>
        <v>0.76218323586744641</v>
      </c>
      <c r="P20" s="9"/>
    </row>
    <row r="21" spans="1:119">
      <c r="A21" s="12"/>
      <c r="B21" s="25">
        <v>338</v>
      </c>
      <c r="C21" s="20" t="s">
        <v>59</v>
      </c>
      <c r="D21" s="46">
        <v>32782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32782</v>
      </c>
      <c r="O21" s="47">
        <f t="shared" si="2"/>
        <v>15.975633528265107</v>
      </c>
      <c r="P21" s="9"/>
    </row>
    <row r="22" spans="1:119" ht="15.75">
      <c r="A22" s="29" t="s">
        <v>29</v>
      </c>
      <c r="B22" s="30"/>
      <c r="C22" s="31"/>
      <c r="D22" s="32">
        <f t="shared" ref="D22:M22" si="5">SUM(D23:D23)</f>
        <v>198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198</v>
      </c>
      <c r="O22" s="45">
        <f t="shared" si="2"/>
        <v>9.6491228070175433E-2</v>
      </c>
      <c r="P22" s="10"/>
    </row>
    <row r="23" spans="1:119">
      <c r="A23" s="12"/>
      <c r="B23" s="25">
        <v>341.9</v>
      </c>
      <c r="C23" s="20" t="s">
        <v>78</v>
      </c>
      <c r="D23" s="46">
        <v>198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198</v>
      </c>
      <c r="O23" s="47">
        <f t="shared" si="2"/>
        <v>9.6491228070175433E-2</v>
      </c>
      <c r="P23" s="9"/>
    </row>
    <row r="24" spans="1:119" ht="15.75">
      <c r="A24" s="29" t="s">
        <v>30</v>
      </c>
      <c r="B24" s="30"/>
      <c r="C24" s="31"/>
      <c r="D24" s="32">
        <f t="shared" ref="D24:M24" si="6">SUM(D25:D25)</f>
        <v>3620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3620</v>
      </c>
      <c r="O24" s="45">
        <f t="shared" si="2"/>
        <v>1.7641325536062378</v>
      </c>
      <c r="P24" s="10"/>
    </row>
    <row r="25" spans="1:119">
      <c r="A25" s="13"/>
      <c r="B25" s="39">
        <v>351.5</v>
      </c>
      <c r="C25" s="21" t="s">
        <v>65</v>
      </c>
      <c r="D25" s="46">
        <v>3620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3620</v>
      </c>
      <c r="O25" s="47">
        <f t="shared" si="2"/>
        <v>1.7641325536062378</v>
      </c>
      <c r="P25" s="9"/>
    </row>
    <row r="26" spans="1:119" ht="15.75">
      <c r="A26" s="29" t="s">
        <v>2</v>
      </c>
      <c r="B26" s="30"/>
      <c r="C26" s="31"/>
      <c r="D26" s="32">
        <f t="shared" ref="D26:M26" si="7">SUM(D27:D31)</f>
        <v>11300</v>
      </c>
      <c r="E26" s="32">
        <f t="shared" si="7"/>
        <v>0</v>
      </c>
      <c r="F26" s="32">
        <f t="shared" si="7"/>
        <v>0</v>
      </c>
      <c r="G26" s="32">
        <f t="shared" si="7"/>
        <v>7754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19054</v>
      </c>
      <c r="O26" s="45">
        <f t="shared" si="2"/>
        <v>9.2855750487329427</v>
      </c>
      <c r="P26" s="10"/>
    </row>
    <row r="27" spans="1:119">
      <c r="A27" s="12"/>
      <c r="B27" s="25">
        <v>361.1</v>
      </c>
      <c r="C27" s="20" t="s">
        <v>38</v>
      </c>
      <c r="D27" s="46">
        <v>2002</v>
      </c>
      <c r="E27" s="46">
        <v>0</v>
      </c>
      <c r="F27" s="46">
        <v>0</v>
      </c>
      <c r="G27" s="46">
        <v>1454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3456</v>
      </c>
      <c r="O27" s="47">
        <f t="shared" si="2"/>
        <v>1.6842105263157894</v>
      </c>
      <c r="P27" s="9"/>
    </row>
    <row r="28" spans="1:119">
      <c r="A28" s="12"/>
      <c r="B28" s="25">
        <v>361.3</v>
      </c>
      <c r="C28" s="20" t="s">
        <v>39</v>
      </c>
      <c r="D28" s="46">
        <v>-3450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-3450</v>
      </c>
      <c r="O28" s="47">
        <f t="shared" si="2"/>
        <v>-1.6812865497076024</v>
      </c>
      <c r="P28" s="9"/>
    </row>
    <row r="29" spans="1:119">
      <c r="A29" s="12"/>
      <c r="B29" s="25">
        <v>362</v>
      </c>
      <c r="C29" s="20" t="s">
        <v>41</v>
      </c>
      <c r="D29" s="46">
        <v>260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260</v>
      </c>
      <c r="O29" s="47">
        <f t="shared" si="2"/>
        <v>0.12670565302144249</v>
      </c>
      <c r="P29" s="9"/>
    </row>
    <row r="30" spans="1:119">
      <c r="A30" s="12"/>
      <c r="B30" s="25">
        <v>366</v>
      </c>
      <c r="C30" s="20" t="s">
        <v>67</v>
      </c>
      <c r="D30" s="46">
        <v>700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700</v>
      </c>
      <c r="O30" s="47">
        <f t="shared" si="2"/>
        <v>0.34113060428849901</v>
      </c>
      <c r="P30" s="9"/>
    </row>
    <row r="31" spans="1:119" ht="15.75" thickBot="1">
      <c r="A31" s="12"/>
      <c r="B31" s="25">
        <v>369.9</v>
      </c>
      <c r="C31" s="20" t="s">
        <v>43</v>
      </c>
      <c r="D31" s="46">
        <v>11788</v>
      </c>
      <c r="E31" s="46">
        <v>0</v>
      </c>
      <c r="F31" s="46">
        <v>0</v>
      </c>
      <c r="G31" s="46">
        <v>6300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18088</v>
      </c>
      <c r="O31" s="47">
        <f t="shared" si="2"/>
        <v>8.8148148148148149</v>
      </c>
      <c r="P31" s="9"/>
    </row>
    <row r="32" spans="1:119" ht="16.5" thickBot="1">
      <c r="A32" s="14" t="s">
        <v>35</v>
      </c>
      <c r="B32" s="23"/>
      <c r="C32" s="22"/>
      <c r="D32" s="15">
        <f>SUM(D5,D11,D16,D22,D24,D26)</f>
        <v>1437952</v>
      </c>
      <c r="E32" s="15">
        <f t="shared" ref="E32:M32" si="8">SUM(E5,E11,E16,E22,E24,E26)</f>
        <v>0</v>
      </c>
      <c r="F32" s="15">
        <f t="shared" si="8"/>
        <v>0</v>
      </c>
      <c r="G32" s="15">
        <f t="shared" si="8"/>
        <v>227066</v>
      </c>
      <c r="H32" s="15">
        <f t="shared" si="8"/>
        <v>0</v>
      </c>
      <c r="I32" s="15">
        <f t="shared" si="8"/>
        <v>0</v>
      </c>
      <c r="J32" s="15">
        <f t="shared" si="8"/>
        <v>0</v>
      </c>
      <c r="K32" s="15">
        <f t="shared" si="8"/>
        <v>0</v>
      </c>
      <c r="L32" s="15">
        <f t="shared" si="8"/>
        <v>0</v>
      </c>
      <c r="M32" s="15">
        <f t="shared" si="8"/>
        <v>0</v>
      </c>
      <c r="N32" s="15">
        <f t="shared" si="1"/>
        <v>1665018</v>
      </c>
      <c r="O32" s="38">
        <f t="shared" si="2"/>
        <v>811.41228070175441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8" t="s">
        <v>88</v>
      </c>
      <c r="M34" s="118"/>
      <c r="N34" s="118"/>
      <c r="O34" s="43">
        <v>2052</v>
      </c>
    </row>
    <row r="35" spans="1:15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 ht="15.75" customHeight="1" thickBot="1">
      <c r="A36" s="120" t="s">
        <v>63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1004430</v>
      </c>
      <c r="E5" s="27">
        <f t="shared" si="0"/>
        <v>0</v>
      </c>
      <c r="F5" s="27">
        <f t="shared" si="0"/>
        <v>0</v>
      </c>
      <c r="G5" s="27">
        <f t="shared" si="0"/>
        <v>206821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3" si="1">SUM(D5:M5)</f>
        <v>1211251</v>
      </c>
      <c r="O5" s="33">
        <f t="shared" ref="O5:O33" si="2">(N5/O$35)</f>
        <v>594.62493863524787</v>
      </c>
      <c r="P5" s="6"/>
    </row>
    <row r="6" spans="1:133">
      <c r="A6" s="12"/>
      <c r="B6" s="25">
        <v>311</v>
      </c>
      <c r="C6" s="20" t="s">
        <v>1</v>
      </c>
      <c r="D6" s="46">
        <v>821451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821451</v>
      </c>
      <c r="O6" s="47">
        <f t="shared" si="2"/>
        <v>403.26509572901324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0</v>
      </c>
      <c r="F7" s="46">
        <v>0</v>
      </c>
      <c r="G7" s="46">
        <v>28848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28848</v>
      </c>
      <c r="O7" s="47">
        <f t="shared" si="2"/>
        <v>14.1620029455081</v>
      </c>
      <c r="P7" s="9"/>
    </row>
    <row r="8" spans="1:133">
      <c r="A8" s="12"/>
      <c r="B8" s="25">
        <v>312.51</v>
      </c>
      <c r="C8" s="20" t="s">
        <v>52</v>
      </c>
      <c r="D8" s="46">
        <v>48061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48061</v>
      </c>
      <c r="O8" s="47">
        <f t="shared" si="2"/>
        <v>23.594010800196369</v>
      </c>
      <c r="P8" s="9"/>
    </row>
    <row r="9" spans="1:133">
      <c r="A9" s="12"/>
      <c r="B9" s="25">
        <v>312.60000000000002</v>
      </c>
      <c r="C9" s="20" t="s">
        <v>10</v>
      </c>
      <c r="D9" s="46">
        <v>0</v>
      </c>
      <c r="E9" s="46">
        <v>0</v>
      </c>
      <c r="F9" s="46">
        <v>0</v>
      </c>
      <c r="G9" s="46">
        <v>177973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177973</v>
      </c>
      <c r="O9" s="47">
        <f t="shared" si="2"/>
        <v>87.37015218458518</v>
      </c>
      <c r="P9" s="9"/>
    </row>
    <row r="10" spans="1:133">
      <c r="A10" s="12"/>
      <c r="B10" s="25">
        <v>315</v>
      </c>
      <c r="C10" s="20" t="s">
        <v>73</v>
      </c>
      <c r="D10" s="46">
        <v>105950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105950</v>
      </c>
      <c r="O10" s="47">
        <f t="shared" si="2"/>
        <v>52.012763868433971</v>
      </c>
      <c r="P10" s="9"/>
    </row>
    <row r="11" spans="1:133">
      <c r="A11" s="12"/>
      <c r="B11" s="25">
        <v>316</v>
      </c>
      <c r="C11" s="20" t="s">
        <v>74</v>
      </c>
      <c r="D11" s="46">
        <v>28968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28968</v>
      </c>
      <c r="O11" s="47">
        <f t="shared" si="2"/>
        <v>14.220913107511045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SUM(D13:D16)</f>
        <v>193263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193263</v>
      </c>
      <c r="O12" s="45">
        <f t="shared" si="2"/>
        <v>94.876288659793815</v>
      </c>
      <c r="P12" s="10"/>
    </row>
    <row r="13" spans="1:133">
      <c r="A13" s="12"/>
      <c r="B13" s="25">
        <v>323.10000000000002</v>
      </c>
      <c r="C13" s="20" t="s">
        <v>14</v>
      </c>
      <c r="D13" s="46">
        <v>180767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180767</v>
      </c>
      <c r="O13" s="47">
        <f t="shared" si="2"/>
        <v>88.741777123220416</v>
      </c>
      <c r="P13" s="9"/>
    </row>
    <row r="14" spans="1:133">
      <c r="A14" s="12"/>
      <c r="B14" s="25">
        <v>323.39999999999998</v>
      </c>
      <c r="C14" s="20" t="s">
        <v>15</v>
      </c>
      <c r="D14" s="46">
        <v>10976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10976</v>
      </c>
      <c r="O14" s="47">
        <f t="shared" si="2"/>
        <v>5.3883161512027495</v>
      </c>
      <c r="P14" s="9"/>
    </row>
    <row r="15" spans="1:133">
      <c r="A15" s="12"/>
      <c r="B15" s="25">
        <v>323.7</v>
      </c>
      <c r="C15" s="20" t="s">
        <v>16</v>
      </c>
      <c r="D15" s="46">
        <v>1000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1000</v>
      </c>
      <c r="O15" s="47">
        <f t="shared" si="2"/>
        <v>0.49091801669121254</v>
      </c>
      <c r="P15" s="9"/>
    </row>
    <row r="16" spans="1:133">
      <c r="A16" s="12"/>
      <c r="B16" s="25">
        <v>329</v>
      </c>
      <c r="C16" s="20" t="s">
        <v>17</v>
      </c>
      <c r="D16" s="46">
        <v>520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520</v>
      </c>
      <c r="O16" s="47">
        <f t="shared" si="2"/>
        <v>0.25527736867943052</v>
      </c>
      <c r="P16" s="9"/>
    </row>
    <row r="17" spans="1:16" ht="15.75">
      <c r="A17" s="29" t="s">
        <v>18</v>
      </c>
      <c r="B17" s="30"/>
      <c r="C17" s="31"/>
      <c r="D17" s="32">
        <f t="shared" ref="D17:M17" si="4">SUM(D18:D21)</f>
        <v>198808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198808</v>
      </c>
      <c r="O17" s="45">
        <f t="shared" si="2"/>
        <v>97.598429062346582</v>
      </c>
      <c r="P17" s="10"/>
    </row>
    <row r="18" spans="1:16">
      <c r="A18" s="12"/>
      <c r="B18" s="25">
        <v>335.12</v>
      </c>
      <c r="C18" s="20" t="s">
        <v>75</v>
      </c>
      <c r="D18" s="46">
        <v>81539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81539</v>
      </c>
      <c r="O18" s="47">
        <f t="shared" si="2"/>
        <v>40.028964162984785</v>
      </c>
      <c r="P18" s="9"/>
    </row>
    <row r="19" spans="1:16">
      <c r="A19" s="12"/>
      <c r="B19" s="25">
        <v>335.15</v>
      </c>
      <c r="C19" s="20" t="s">
        <v>76</v>
      </c>
      <c r="D19" s="46">
        <v>3610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3610</v>
      </c>
      <c r="O19" s="47">
        <f t="shared" si="2"/>
        <v>1.7722140402552773</v>
      </c>
      <c r="P19" s="9"/>
    </row>
    <row r="20" spans="1:16">
      <c r="A20" s="12"/>
      <c r="B20" s="25">
        <v>335.18</v>
      </c>
      <c r="C20" s="20" t="s">
        <v>77</v>
      </c>
      <c r="D20" s="46">
        <v>112099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112099</v>
      </c>
      <c r="O20" s="47">
        <f t="shared" si="2"/>
        <v>55.031418753068237</v>
      </c>
      <c r="P20" s="9"/>
    </row>
    <row r="21" spans="1:16">
      <c r="A21" s="12"/>
      <c r="B21" s="25">
        <v>337.3</v>
      </c>
      <c r="C21" s="20" t="s">
        <v>58</v>
      </c>
      <c r="D21" s="46">
        <v>1560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1560</v>
      </c>
      <c r="O21" s="47">
        <f t="shared" si="2"/>
        <v>0.76583210603829166</v>
      </c>
      <c r="P21" s="9"/>
    </row>
    <row r="22" spans="1:16" ht="15.75">
      <c r="A22" s="29" t="s">
        <v>29</v>
      </c>
      <c r="B22" s="30"/>
      <c r="C22" s="31"/>
      <c r="D22" s="32">
        <f t="shared" ref="D22:M22" si="5">SUM(D23:D23)</f>
        <v>276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276</v>
      </c>
      <c r="O22" s="45">
        <f t="shared" si="2"/>
        <v>0.13549337260677466</v>
      </c>
      <c r="P22" s="10"/>
    </row>
    <row r="23" spans="1:16">
      <c r="A23" s="12"/>
      <c r="B23" s="25">
        <v>341.9</v>
      </c>
      <c r="C23" s="20" t="s">
        <v>78</v>
      </c>
      <c r="D23" s="46">
        <v>276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276</v>
      </c>
      <c r="O23" s="47">
        <f t="shared" si="2"/>
        <v>0.13549337260677466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SUM(D25:D25)</f>
        <v>5791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5791</v>
      </c>
      <c r="O24" s="45">
        <f t="shared" si="2"/>
        <v>2.8429062346588121</v>
      </c>
      <c r="P24" s="10"/>
    </row>
    <row r="25" spans="1:16">
      <c r="A25" s="13"/>
      <c r="B25" s="39">
        <v>351.5</v>
      </c>
      <c r="C25" s="21" t="s">
        <v>65</v>
      </c>
      <c r="D25" s="46">
        <v>5791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5791</v>
      </c>
      <c r="O25" s="47">
        <f t="shared" si="2"/>
        <v>2.8429062346588121</v>
      </c>
      <c r="P25" s="9"/>
    </row>
    <row r="26" spans="1:16" ht="15.75">
      <c r="A26" s="29" t="s">
        <v>2</v>
      </c>
      <c r="B26" s="30"/>
      <c r="C26" s="31"/>
      <c r="D26" s="32">
        <f t="shared" ref="D26:M26" si="7">SUM(D27:D30)</f>
        <v>60961</v>
      </c>
      <c r="E26" s="32">
        <f t="shared" si="7"/>
        <v>0</v>
      </c>
      <c r="F26" s="32">
        <f t="shared" si="7"/>
        <v>0</v>
      </c>
      <c r="G26" s="32">
        <f t="shared" si="7"/>
        <v>7697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1607783</v>
      </c>
      <c r="L26" s="32">
        <f t="shared" si="7"/>
        <v>0</v>
      </c>
      <c r="M26" s="32">
        <f t="shared" si="7"/>
        <v>0</v>
      </c>
      <c r="N26" s="32">
        <f t="shared" si="1"/>
        <v>1676441</v>
      </c>
      <c r="O26" s="45">
        <f t="shared" si="2"/>
        <v>822.99509081983308</v>
      </c>
      <c r="P26" s="10"/>
    </row>
    <row r="27" spans="1:16">
      <c r="A27" s="12"/>
      <c r="B27" s="25">
        <v>361.1</v>
      </c>
      <c r="C27" s="20" t="s">
        <v>38</v>
      </c>
      <c r="D27" s="46">
        <v>9578</v>
      </c>
      <c r="E27" s="46">
        <v>0</v>
      </c>
      <c r="F27" s="46">
        <v>0</v>
      </c>
      <c r="G27" s="46">
        <v>1397</v>
      </c>
      <c r="H27" s="46">
        <v>0</v>
      </c>
      <c r="I27" s="46">
        <v>0</v>
      </c>
      <c r="J27" s="46">
        <v>0</v>
      </c>
      <c r="K27" s="46">
        <v>229</v>
      </c>
      <c r="L27" s="46">
        <v>0</v>
      </c>
      <c r="M27" s="46">
        <v>0</v>
      </c>
      <c r="N27" s="46">
        <f t="shared" si="1"/>
        <v>11204</v>
      </c>
      <c r="O27" s="47">
        <f t="shared" si="2"/>
        <v>5.5002454590083456</v>
      </c>
      <c r="P27" s="9"/>
    </row>
    <row r="28" spans="1:16">
      <c r="A28" s="12"/>
      <c r="B28" s="25">
        <v>362</v>
      </c>
      <c r="C28" s="20" t="s">
        <v>41</v>
      </c>
      <c r="D28" s="46">
        <v>32782</v>
      </c>
      <c r="E28" s="46">
        <v>0</v>
      </c>
      <c r="F28" s="46">
        <v>0</v>
      </c>
      <c r="G28" s="46">
        <v>6300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39082</v>
      </c>
      <c r="O28" s="47">
        <f t="shared" si="2"/>
        <v>19.186057928325969</v>
      </c>
      <c r="P28" s="9"/>
    </row>
    <row r="29" spans="1:16">
      <c r="A29" s="12"/>
      <c r="B29" s="25">
        <v>368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1607554</v>
      </c>
      <c r="L29" s="46">
        <v>0</v>
      </c>
      <c r="M29" s="46">
        <v>0</v>
      </c>
      <c r="N29" s="46">
        <f t="shared" si="1"/>
        <v>1607554</v>
      </c>
      <c r="O29" s="47">
        <f t="shared" si="2"/>
        <v>789.17722140402554</v>
      </c>
      <c r="P29" s="9"/>
    </row>
    <row r="30" spans="1:16">
      <c r="A30" s="12"/>
      <c r="B30" s="25">
        <v>369.9</v>
      </c>
      <c r="C30" s="20" t="s">
        <v>43</v>
      </c>
      <c r="D30" s="46">
        <v>18601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18601</v>
      </c>
      <c r="O30" s="47">
        <f t="shared" si="2"/>
        <v>9.1315660284732445</v>
      </c>
      <c r="P30" s="9"/>
    </row>
    <row r="31" spans="1:16" ht="15.75">
      <c r="A31" s="29" t="s">
        <v>31</v>
      </c>
      <c r="B31" s="30"/>
      <c r="C31" s="31"/>
      <c r="D31" s="32">
        <f t="shared" ref="D31:M31" si="8">SUM(D32:D32)</f>
        <v>98900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1"/>
        <v>98900</v>
      </c>
      <c r="O31" s="45">
        <f t="shared" si="2"/>
        <v>48.551791850760921</v>
      </c>
      <c r="P31" s="9"/>
    </row>
    <row r="32" spans="1:16" ht="15.75" thickBot="1">
      <c r="A32" s="12"/>
      <c r="B32" s="25">
        <v>381</v>
      </c>
      <c r="C32" s="20" t="s">
        <v>44</v>
      </c>
      <c r="D32" s="46">
        <v>98900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98900</v>
      </c>
      <c r="O32" s="47">
        <f t="shared" si="2"/>
        <v>48.551791850760921</v>
      </c>
      <c r="P32" s="9"/>
    </row>
    <row r="33" spans="1:119" ht="16.5" thickBot="1">
      <c r="A33" s="14" t="s">
        <v>35</v>
      </c>
      <c r="B33" s="23"/>
      <c r="C33" s="22"/>
      <c r="D33" s="15">
        <f t="shared" ref="D33:M33" si="9">SUM(D5,D12,D17,D22,D24,D26,D31)</f>
        <v>1562429</v>
      </c>
      <c r="E33" s="15">
        <f t="shared" si="9"/>
        <v>0</v>
      </c>
      <c r="F33" s="15">
        <f t="shared" si="9"/>
        <v>0</v>
      </c>
      <c r="G33" s="15">
        <f t="shared" si="9"/>
        <v>214518</v>
      </c>
      <c r="H33" s="15">
        <f t="shared" si="9"/>
        <v>0</v>
      </c>
      <c r="I33" s="15">
        <f t="shared" si="9"/>
        <v>0</v>
      </c>
      <c r="J33" s="15">
        <f t="shared" si="9"/>
        <v>0</v>
      </c>
      <c r="K33" s="15">
        <f t="shared" si="9"/>
        <v>1607783</v>
      </c>
      <c r="L33" s="15">
        <f t="shared" si="9"/>
        <v>0</v>
      </c>
      <c r="M33" s="15">
        <f t="shared" si="9"/>
        <v>0</v>
      </c>
      <c r="N33" s="15">
        <f t="shared" si="1"/>
        <v>3384730</v>
      </c>
      <c r="O33" s="38">
        <f t="shared" si="2"/>
        <v>1661.6249386352479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79</v>
      </c>
      <c r="M35" s="118"/>
      <c r="N35" s="118"/>
      <c r="O35" s="43">
        <v>2037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customHeight="1" thickBot="1">
      <c r="A37" s="120" t="s">
        <v>63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973490</v>
      </c>
      <c r="E5" s="27">
        <f t="shared" si="0"/>
        <v>0</v>
      </c>
      <c r="F5" s="27">
        <f t="shared" si="0"/>
        <v>0</v>
      </c>
      <c r="G5" s="27">
        <f t="shared" si="0"/>
        <v>197335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1170825</v>
      </c>
      <c r="O5" s="33">
        <f t="shared" ref="O5:O32" si="2">(N5/O$34)</f>
        <v>577.04534253326767</v>
      </c>
      <c r="P5" s="6"/>
    </row>
    <row r="6" spans="1:133">
      <c r="A6" s="12"/>
      <c r="B6" s="25">
        <v>311</v>
      </c>
      <c r="C6" s="20" t="s">
        <v>1</v>
      </c>
      <c r="D6" s="46">
        <v>831974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831974</v>
      </c>
      <c r="O6" s="47">
        <f t="shared" si="2"/>
        <v>410.04139970428781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0</v>
      </c>
      <c r="F7" s="46">
        <v>0</v>
      </c>
      <c r="G7" s="46">
        <v>28382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28382</v>
      </c>
      <c r="O7" s="47">
        <f t="shared" si="2"/>
        <v>13.988171513060621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168953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168953</v>
      </c>
      <c r="O8" s="47">
        <f t="shared" si="2"/>
        <v>83.269098077870879</v>
      </c>
      <c r="P8" s="9"/>
    </row>
    <row r="9" spans="1:133">
      <c r="A9" s="12"/>
      <c r="B9" s="25">
        <v>315</v>
      </c>
      <c r="C9" s="20" t="s">
        <v>11</v>
      </c>
      <c r="D9" s="46">
        <v>110788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110788</v>
      </c>
      <c r="O9" s="47">
        <f t="shared" si="2"/>
        <v>54.602267126663378</v>
      </c>
      <c r="P9" s="9"/>
    </row>
    <row r="10" spans="1:133">
      <c r="A10" s="12"/>
      <c r="B10" s="25">
        <v>316</v>
      </c>
      <c r="C10" s="20" t="s">
        <v>12</v>
      </c>
      <c r="D10" s="46">
        <v>30728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30728</v>
      </c>
      <c r="O10" s="47">
        <f t="shared" si="2"/>
        <v>15.144406111384919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SUM(D12:D15)</f>
        <v>199951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199951</v>
      </c>
      <c r="O11" s="45">
        <f t="shared" si="2"/>
        <v>98.54657466732381</v>
      </c>
      <c r="P11" s="10"/>
    </row>
    <row r="12" spans="1:133">
      <c r="A12" s="12"/>
      <c r="B12" s="25">
        <v>323.10000000000002</v>
      </c>
      <c r="C12" s="20" t="s">
        <v>14</v>
      </c>
      <c r="D12" s="46">
        <v>186713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186713</v>
      </c>
      <c r="O12" s="47">
        <f t="shared" si="2"/>
        <v>92.022178413011332</v>
      </c>
      <c r="P12" s="9"/>
    </row>
    <row r="13" spans="1:133">
      <c r="A13" s="12"/>
      <c r="B13" s="25">
        <v>323.39999999999998</v>
      </c>
      <c r="C13" s="20" t="s">
        <v>15</v>
      </c>
      <c r="D13" s="46">
        <v>11535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11535</v>
      </c>
      <c r="O13" s="47">
        <f t="shared" si="2"/>
        <v>5.6850665352390344</v>
      </c>
      <c r="P13" s="9"/>
    </row>
    <row r="14" spans="1:133">
      <c r="A14" s="12"/>
      <c r="B14" s="25">
        <v>323.7</v>
      </c>
      <c r="C14" s="20" t="s">
        <v>16</v>
      </c>
      <c r="D14" s="46">
        <v>1000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1000</v>
      </c>
      <c r="O14" s="47">
        <f t="shared" si="2"/>
        <v>0.49285362247412517</v>
      </c>
      <c r="P14" s="9"/>
    </row>
    <row r="15" spans="1:133">
      <c r="A15" s="12"/>
      <c r="B15" s="25">
        <v>329</v>
      </c>
      <c r="C15" s="20" t="s">
        <v>17</v>
      </c>
      <c r="D15" s="46">
        <v>703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703</v>
      </c>
      <c r="O15" s="47">
        <f t="shared" si="2"/>
        <v>0.34647609659931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SUM(D17:D21)</f>
        <v>193107</v>
      </c>
      <c r="E16" s="32">
        <f t="shared" si="4"/>
        <v>0</v>
      </c>
      <c r="F16" s="32">
        <f t="shared" si="4"/>
        <v>0</v>
      </c>
      <c r="G16" s="32">
        <f t="shared" si="4"/>
        <v>300000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493107</v>
      </c>
      <c r="O16" s="45">
        <f t="shared" si="2"/>
        <v>243.02957121734846</v>
      </c>
      <c r="P16" s="10"/>
    </row>
    <row r="17" spans="1:119">
      <c r="A17" s="12"/>
      <c r="B17" s="25">
        <v>335.12</v>
      </c>
      <c r="C17" s="20" t="s">
        <v>19</v>
      </c>
      <c r="D17" s="46">
        <v>81383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81383</v>
      </c>
      <c r="O17" s="47">
        <f t="shared" si="2"/>
        <v>40.109906357811731</v>
      </c>
      <c r="P17" s="9"/>
    </row>
    <row r="18" spans="1:119">
      <c r="A18" s="12"/>
      <c r="B18" s="25">
        <v>335.15</v>
      </c>
      <c r="C18" s="20" t="s">
        <v>20</v>
      </c>
      <c r="D18" s="46">
        <v>3708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3708</v>
      </c>
      <c r="O18" s="47">
        <f t="shared" si="2"/>
        <v>1.8275012321340562</v>
      </c>
      <c r="P18" s="9"/>
    </row>
    <row r="19" spans="1:119">
      <c r="A19" s="12"/>
      <c r="B19" s="25">
        <v>335.18</v>
      </c>
      <c r="C19" s="20" t="s">
        <v>21</v>
      </c>
      <c r="D19" s="46">
        <v>106444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106444</v>
      </c>
      <c r="O19" s="47">
        <f t="shared" si="2"/>
        <v>52.461310990635781</v>
      </c>
      <c r="P19" s="9"/>
    </row>
    <row r="20" spans="1:119">
      <c r="A20" s="12"/>
      <c r="B20" s="25">
        <v>337.3</v>
      </c>
      <c r="C20" s="20" t="s">
        <v>58</v>
      </c>
      <c r="D20" s="46">
        <v>1572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1572</v>
      </c>
      <c r="O20" s="47">
        <f t="shared" si="2"/>
        <v>0.77476589452932476</v>
      </c>
      <c r="P20" s="9"/>
    </row>
    <row r="21" spans="1:119">
      <c r="A21" s="12"/>
      <c r="B21" s="25">
        <v>337.9</v>
      </c>
      <c r="C21" s="20" t="s">
        <v>70</v>
      </c>
      <c r="D21" s="46">
        <v>0</v>
      </c>
      <c r="E21" s="46">
        <v>0</v>
      </c>
      <c r="F21" s="46">
        <v>0</v>
      </c>
      <c r="G21" s="46">
        <v>300000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300000</v>
      </c>
      <c r="O21" s="47">
        <f t="shared" si="2"/>
        <v>147.85608674223755</v>
      </c>
      <c r="P21" s="9"/>
    </row>
    <row r="22" spans="1:119" ht="15.75">
      <c r="A22" s="29" t="s">
        <v>29</v>
      </c>
      <c r="B22" s="30"/>
      <c r="C22" s="31"/>
      <c r="D22" s="32">
        <f t="shared" ref="D22:M22" si="5">SUM(D23:D24)</f>
        <v>31932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31932</v>
      </c>
      <c r="O22" s="45">
        <f t="shared" si="2"/>
        <v>15.737801872843765</v>
      </c>
      <c r="P22" s="10"/>
    </row>
    <row r="23" spans="1:119">
      <c r="A23" s="12"/>
      <c r="B23" s="25">
        <v>341.9</v>
      </c>
      <c r="C23" s="20" t="s">
        <v>32</v>
      </c>
      <c r="D23" s="46">
        <v>132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132</v>
      </c>
      <c r="O23" s="47">
        <f t="shared" si="2"/>
        <v>6.5056678166584531E-2</v>
      </c>
      <c r="P23" s="9"/>
    </row>
    <row r="24" spans="1:119">
      <c r="A24" s="12"/>
      <c r="B24" s="25">
        <v>342.2</v>
      </c>
      <c r="C24" s="20" t="s">
        <v>33</v>
      </c>
      <c r="D24" s="46">
        <v>31800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31800</v>
      </c>
      <c r="O24" s="47">
        <f t="shared" si="2"/>
        <v>15.67274519467718</v>
      </c>
      <c r="P24" s="9"/>
    </row>
    <row r="25" spans="1:119" ht="15.75">
      <c r="A25" s="29" t="s">
        <v>30</v>
      </c>
      <c r="B25" s="30"/>
      <c r="C25" s="31"/>
      <c r="D25" s="32">
        <f t="shared" ref="D25:M25" si="6">SUM(D26:D26)</f>
        <v>7298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7298</v>
      </c>
      <c r="O25" s="45">
        <f t="shared" si="2"/>
        <v>3.5968457368161655</v>
      </c>
      <c r="P25" s="10"/>
    </row>
    <row r="26" spans="1:119">
      <c r="A26" s="13"/>
      <c r="B26" s="39">
        <v>351.5</v>
      </c>
      <c r="C26" s="21" t="s">
        <v>65</v>
      </c>
      <c r="D26" s="46">
        <v>7298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7298</v>
      </c>
      <c r="O26" s="47">
        <f t="shared" si="2"/>
        <v>3.5968457368161655</v>
      </c>
      <c r="P26" s="9"/>
    </row>
    <row r="27" spans="1:119" ht="15.75">
      <c r="A27" s="29" t="s">
        <v>2</v>
      </c>
      <c r="B27" s="30"/>
      <c r="C27" s="31"/>
      <c r="D27" s="32">
        <f t="shared" ref="D27:M27" si="7">SUM(D28:D31)</f>
        <v>22854</v>
      </c>
      <c r="E27" s="32">
        <f t="shared" si="7"/>
        <v>0</v>
      </c>
      <c r="F27" s="32">
        <f t="shared" si="7"/>
        <v>0</v>
      </c>
      <c r="G27" s="32">
        <f t="shared" si="7"/>
        <v>8017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1"/>
        <v>30871</v>
      </c>
      <c r="O27" s="45">
        <f t="shared" si="2"/>
        <v>15.214884179398718</v>
      </c>
      <c r="P27" s="10"/>
    </row>
    <row r="28" spans="1:119">
      <c r="A28" s="12"/>
      <c r="B28" s="25">
        <v>361.1</v>
      </c>
      <c r="C28" s="20" t="s">
        <v>38</v>
      </c>
      <c r="D28" s="46">
        <v>4816</v>
      </c>
      <c r="E28" s="46">
        <v>0</v>
      </c>
      <c r="F28" s="46">
        <v>0</v>
      </c>
      <c r="G28" s="46">
        <v>1717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6533</v>
      </c>
      <c r="O28" s="47">
        <f t="shared" si="2"/>
        <v>3.2198127156234597</v>
      </c>
      <c r="P28" s="9"/>
    </row>
    <row r="29" spans="1:119">
      <c r="A29" s="12"/>
      <c r="B29" s="25">
        <v>361.3</v>
      </c>
      <c r="C29" s="20" t="s">
        <v>39</v>
      </c>
      <c r="D29" s="46">
        <v>13889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13889</v>
      </c>
      <c r="O29" s="47">
        <f t="shared" si="2"/>
        <v>6.8452439625431243</v>
      </c>
      <c r="P29" s="9"/>
    </row>
    <row r="30" spans="1:119">
      <c r="A30" s="12"/>
      <c r="B30" s="25">
        <v>362</v>
      </c>
      <c r="C30" s="20" t="s">
        <v>41</v>
      </c>
      <c r="D30" s="46">
        <v>148</v>
      </c>
      <c r="E30" s="46">
        <v>0</v>
      </c>
      <c r="F30" s="46">
        <v>0</v>
      </c>
      <c r="G30" s="46">
        <v>6300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6448</v>
      </c>
      <c r="O30" s="47">
        <f t="shared" si="2"/>
        <v>3.1779201577131593</v>
      </c>
      <c r="P30" s="9"/>
    </row>
    <row r="31" spans="1:119" ht="15.75" thickBot="1">
      <c r="A31" s="12"/>
      <c r="B31" s="25">
        <v>369.9</v>
      </c>
      <c r="C31" s="20" t="s">
        <v>43</v>
      </c>
      <c r="D31" s="46">
        <v>4001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4001</v>
      </c>
      <c r="O31" s="47">
        <f t="shared" si="2"/>
        <v>1.9719073435189749</v>
      </c>
      <c r="P31" s="9"/>
    </row>
    <row r="32" spans="1:119" ht="16.5" thickBot="1">
      <c r="A32" s="14" t="s">
        <v>35</v>
      </c>
      <c r="B32" s="23"/>
      <c r="C32" s="22"/>
      <c r="D32" s="15">
        <f>SUM(D5,D11,D16,D22,D25,D27)</f>
        <v>1428632</v>
      </c>
      <c r="E32" s="15">
        <f t="shared" ref="E32:M32" si="8">SUM(E5,E11,E16,E22,E25,E27)</f>
        <v>0</v>
      </c>
      <c r="F32" s="15">
        <f t="shared" si="8"/>
        <v>0</v>
      </c>
      <c r="G32" s="15">
        <f t="shared" si="8"/>
        <v>505352</v>
      </c>
      <c r="H32" s="15">
        <f t="shared" si="8"/>
        <v>0</v>
      </c>
      <c r="I32" s="15">
        <f t="shared" si="8"/>
        <v>0</v>
      </c>
      <c r="J32" s="15">
        <f t="shared" si="8"/>
        <v>0</v>
      </c>
      <c r="K32" s="15">
        <f t="shared" si="8"/>
        <v>0</v>
      </c>
      <c r="L32" s="15">
        <f t="shared" si="8"/>
        <v>0</v>
      </c>
      <c r="M32" s="15">
        <f t="shared" si="8"/>
        <v>0</v>
      </c>
      <c r="N32" s="15">
        <f t="shared" si="1"/>
        <v>1933984</v>
      </c>
      <c r="O32" s="38">
        <f t="shared" si="2"/>
        <v>953.17102020699849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8" t="s">
        <v>71</v>
      </c>
      <c r="M34" s="118"/>
      <c r="N34" s="118"/>
      <c r="O34" s="43">
        <v>2029</v>
      </c>
    </row>
    <row r="35" spans="1:15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 ht="15.75" customHeight="1" thickBot="1">
      <c r="A36" s="120" t="s">
        <v>63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897730</v>
      </c>
      <c r="E5" s="27">
        <f t="shared" si="0"/>
        <v>0</v>
      </c>
      <c r="F5" s="27">
        <f t="shared" si="0"/>
        <v>0</v>
      </c>
      <c r="G5" s="27">
        <f t="shared" si="0"/>
        <v>188062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4" si="1">SUM(D5:M5)</f>
        <v>1085792</v>
      </c>
      <c r="O5" s="33">
        <f t="shared" ref="O5:O34" si="2">(N5/O$36)</f>
        <v>530.171875</v>
      </c>
      <c r="P5" s="6"/>
    </row>
    <row r="6" spans="1:133">
      <c r="A6" s="12"/>
      <c r="B6" s="25">
        <v>311</v>
      </c>
      <c r="C6" s="20" t="s">
        <v>1</v>
      </c>
      <c r="D6" s="46">
        <v>733586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733586</v>
      </c>
      <c r="O6" s="47">
        <f t="shared" si="2"/>
        <v>358.1962890625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0</v>
      </c>
      <c r="F7" s="46">
        <v>0</v>
      </c>
      <c r="G7" s="46">
        <v>28374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28374</v>
      </c>
      <c r="O7" s="47">
        <f t="shared" si="2"/>
        <v>13.8544921875</v>
      </c>
      <c r="P7" s="9"/>
    </row>
    <row r="8" spans="1:133">
      <c r="A8" s="12"/>
      <c r="B8" s="25">
        <v>312.51</v>
      </c>
      <c r="C8" s="20" t="s">
        <v>55</v>
      </c>
      <c r="D8" s="46">
        <v>23678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23678</v>
      </c>
      <c r="O8" s="47">
        <f t="shared" si="2"/>
        <v>11.5615234375</v>
      </c>
      <c r="P8" s="9"/>
    </row>
    <row r="9" spans="1:133">
      <c r="A9" s="12"/>
      <c r="B9" s="25">
        <v>312.60000000000002</v>
      </c>
      <c r="C9" s="20" t="s">
        <v>10</v>
      </c>
      <c r="D9" s="46">
        <v>0</v>
      </c>
      <c r="E9" s="46">
        <v>0</v>
      </c>
      <c r="F9" s="46">
        <v>0</v>
      </c>
      <c r="G9" s="46">
        <v>159688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159688</v>
      </c>
      <c r="O9" s="47">
        <f t="shared" si="2"/>
        <v>77.97265625</v>
      </c>
      <c r="P9" s="9"/>
    </row>
    <row r="10" spans="1:133">
      <c r="A10" s="12"/>
      <c r="B10" s="25">
        <v>315</v>
      </c>
      <c r="C10" s="20" t="s">
        <v>11</v>
      </c>
      <c r="D10" s="46">
        <v>107032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107032</v>
      </c>
      <c r="O10" s="47">
        <f t="shared" si="2"/>
        <v>52.26171875</v>
      </c>
      <c r="P10" s="9"/>
    </row>
    <row r="11" spans="1:133">
      <c r="A11" s="12"/>
      <c r="B11" s="25">
        <v>316</v>
      </c>
      <c r="C11" s="20" t="s">
        <v>12</v>
      </c>
      <c r="D11" s="46">
        <v>33434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33434</v>
      </c>
      <c r="O11" s="47">
        <f t="shared" si="2"/>
        <v>16.3251953125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SUM(D13:D16)</f>
        <v>210145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210145</v>
      </c>
      <c r="O12" s="45">
        <f t="shared" si="2"/>
        <v>102.60986328125</v>
      </c>
      <c r="P12" s="10"/>
    </row>
    <row r="13" spans="1:133">
      <c r="A13" s="12"/>
      <c r="B13" s="25">
        <v>322</v>
      </c>
      <c r="C13" s="20" t="s">
        <v>56</v>
      </c>
      <c r="D13" s="46">
        <v>568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568</v>
      </c>
      <c r="O13" s="47">
        <f t="shared" si="2"/>
        <v>0.27734375</v>
      </c>
      <c r="P13" s="9"/>
    </row>
    <row r="14" spans="1:133">
      <c r="A14" s="12"/>
      <c r="B14" s="25">
        <v>323.10000000000002</v>
      </c>
      <c r="C14" s="20" t="s">
        <v>14</v>
      </c>
      <c r="D14" s="46">
        <v>197113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197113</v>
      </c>
      <c r="O14" s="47">
        <f t="shared" si="2"/>
        <v>96.24658203125</v>
      </c>
      <c r="P14" s="9"/>
    </row>
    <row r="15" spans="1:133">
      <c r="A15" s="12"/>
      <c r="B15" s="25">
        <v>323.39999999999998</v>
      </c>
      <c r="C15" s="20" t="s">
        <v>15</v>
      </c>
      <c r="D15" s="46">
        <v>11464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11464</v>
      </c>
      <c r="O15" s="47">
        <f t="shared" si="2"/>
        <v>5.59765625</v>
      </c>
      <c r="P15" s="9"/>
    </row>
    <row r="16" spans="1:133">
      <c r="A16" s="12"/>
      <c r="B16" s="25">
        <v>323.7</v>
      </c>
      <c r="C16" s="20" t="s">
        <v>16</v>
      </c>
      <c r="D16" s="46">
        <v>1000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1000</v>
      </c>
      <c r="O16" s="47">
        <f t="shared" si="2"/>
        <v>0.48828125</v>
      </c>
      <c r="P16" s="9"/>
    </row>
    <row r="17" spans="1:16" ht="15.75">
      <c r="A17" s="29" t="s">
        <v>18</v>
      </c>
      <c r="B17" s="30"/>
      <c r="C17" s="31"/>
      <c r="D17" s="32">
        <f t="shared" ref="D17:M17" si="4">SUM(D18:D21)</f>
        <v>194645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194645</v>
      </c>
      <c r="O17" s="45">
        <f t="shared" si="2"/>
        <v>95.04150390625</v>
      </c>
      <c r="P17" s="10"/>
    </row>
    <row r="18" spans="1:16">
      <c r="A18" s="12"/>
      <c r="B18" s="25">
        <v>335.12</v>
      </c>
      <c r="C18" s="20" t="s">
        <v>19</v>
      </c>
      <c r="D18" s="46">
        <v>81116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81116</v>
      </c>
      <c r="O18" s="47">
        <f t="shared" si="2"/>
        <v>39.607421875</v>
      </c>
      <c r="P18" s="9"/>
    </row>
    <row r="19" spans="1:16">
      <c r="A19" s="12"/>
      <c r="B19" s="25">
        <v>335.15</v>
      </c>
      <c r="C19" s="20" t="s">
        <v>20</v>
      </c>
      <c r="D19" s="46">
        <v>3610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3610</v>
      </c>
      <c r="O19" s="47">
        <f t="shared" si="2"/>
        <v>1.7626953125</v>
      </c>
      <c r="P19" s="9"/>
    </row>
    <row r="20" spans="1:16">
      <c r="A20" s="12"/>
      <c r="B20" s="25">
        <v>335.18</v>
      </c>
      <c r="C20" s="20" t="s">
        <v>21</v>
      </c>
      <c r="D20" s="46">
        <v>108250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108250</v>
      </c>
      <c r="O20" s="47">
        <f t="shared" si="2"/>
        <v>52.8564453125</v>
      </c>
      <c r="P20" s="9"/>
    </row>
    <row r="21" spans="1:16">
      <c r="A21" s="12"/>
      <c r="B21" s="25">
        <v>337.7</v>
      </c>
      <c r="C21" s="20" t="s">
        <v>24</v>
      </c>
      <c r="D21" s="46">
        <v>1669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1669</v>
      </c>
      <c r="O21" s="47">
        <f t="shared" si="2"/>
        <v>0.81494140625</v>
      </c>
      <c r="P21" s="9"/>
    </row>
    <row r="22" spans="1:16" ht="15.75">
      <c r="A22" s="29" t="s">
        <v>29</v>
      </c>
      <c r="B22" s="30"/>
      <c r="C22" s="31"/>
      <c r="D22" s="32">
        <f t="shared" ref="D22:M22" si="5">SUM(D23:D24)</f>
        <v>31110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31110</v>
      </c>
      <c r="O22" s="45">
        <f t="shared" si="2"/>
        <v>15.1904296875</v>
      </c>
      <c r="P22" s="10"/>
    </row>
    <row r="23" spans="1:16">
      <c r="A23" s="12"/>
      <c r="B23" s="25">
        <v>341.9</v>
      </c>
      <c r="C23" s="20" t="s">
        <v>32</v>
      </c>
      <c r="D23" s="46">
        <v>210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210</v>
      </c>
      <c r="O23" s="47">
        <f t="shared" si="2"/>
        <v>0.1025390625</v>
      </c>
      <c r="P23" s="9"/>
    </row>
    <row r="24" spans="1:16">
      <c r="A24" s="12"/>
      <c r="B24" s="25">
        <v>342.2</v>
      </c>
      <c r="C24" s="20" t="s">
        <v>33</v>
      </c>
      <c r="D24" s="46">
        <v>30900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30900</v>
      </c>
      <c r="O24" s="47">
        <f t="shared" si="2"/>
        <v>15.087890625</v>
      </c>
      <c r="P24" s="9"/>
    </row>
    <row r="25" spans="1:16" ht="15.75">
      <c r="A25" s="29" t="s">
        <v>30</v>
      </c>
      <c r="B25" s="30"/>
      <c r="C25" s="31"/>
      <c r="D25" s="32">
        <f t="shared" ref="D25:M25" si="6">SUM(D26:D26)</f>
        <v>15912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15912</v>
      </c>
      <c r="O25" s="45">
        <f t="shared" si="2"/>
        <v>7.76953125</v>
      </c>
      <c r="P25" s="10"/>
    </row>
    <row r="26" spans="1:16">
      <c r="A26" s="13"/>
      <c r="B26" s="39">
        <v>351.5</v>
      </c>
      <c r="C26" s="21" t="s">
        <v>65</v>
      </c>
      <c r="D26" s="46">
        <v>15912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15912</v>
      </c>
      <c r="O26" s="47">
        <f t="shared" si="2"/>
        <v>7.76953125</v>
      </c>
      <c r="P26" s="9"/>
    </row>
    <row r="27" spans="1:16" ht="15.75">
      <c r="A27" s="29" t="s">
        <v>2</v>
      </c>
      <c r="B27" s="30"/>
      <c r="C27" s="31"/>
      <c r="D27" s="32">
        <f t="shared" ref="D27:M27" si="7">SUM(D28:D33)</f>
        <v>90118</v>
      </c>
      <c r="E27" s="32">
        <f t="shared" si="7"/>
        <v>0</v>
      </c>
      <c r="F27" s="32">
        <f t="shared" si="7"/>
        <v>0</v>
      </c>
      <c r="G27" s="32">
        <f t="shared" si="7"/>
        <v>9543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1"/>
        <v>99661</v>
      </c>
      <c r="O27" s="45">
        <f t="shared" si="2"/>
        <v>48.66259765625</v>
      </c>
      <c r="P27" s="10"/>
    </row>
    <row r="28" spans="1:16">
      <c r="A28" s="12"/>
      <c r="B28" s="25">
        <v>361.1</v>
      </c>
      <c r="C28" s="20" t="s">
        <v>38</v>
      </c>
      <c r="D28" s="46">
        <v>6921</v>
      </c>
      <c r="E28" s="46">
        <v>0</v>
      </c>
      <c r="F28" s="46">
        <v>0</v>
      </c>
      <c r="G28" s="46">
        <v>3243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10164</v>
      </c>
      <c r="O28" s="47">
        <f t="shared" si="2"/>
        <v>4.962890625</v>
      </c>
      <c r="P28" s="9"/>
    </row>
    <row r="29" spans="1:16">
      <c r="A29" s="12"/>
      <c r="B29" s="25">
        <v>361.3</v>
      </c>
      <c r="C29" s="20" t="s">
        <v>39</v>
      </c>
      <c r="D29" s="46">
        <v>8678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8678</v>
      </c>
      <c r="O29" s="47">
        <f t="shared" si="2"/>
        <v>4.2373046875</v>
      </c>
      <c r="P29" s="9"/>
    </row>
    <row r="30" spans="1:16">
      <c r="A30" s="12"/>
      <c r="B30" s="25">
        <v>362</v>
      </c>
      <c r="C30" s="20" t="s">
        <v>41</v>
      </c>
      <c r="D30" s="46">
        <v>15</v>
      </c>
      <c r="E30" s="46">
        <v>0</v>
      </c>
      <c r="F30" s="46">
        <v>0</v>
      </c>
      <c r="G30" s="46">
        <v>6300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6315</v>
      </c>
      <c r="O30" s="47">
        <f t="shared" si="2"/>
        <v>3.08349609375</v>
      </c>
      <c r="P30" s="9"/>
    </row>
    <row r="31" spans="1:16">
      <c r="A31" s="12"/>
      <c r="B31" s="25">
        <v>364</v>
      </c>
      <c r="C31" s="20" t="s">
        <v>66</v>
      </c>
      <c r="D31" s="46">
        <v>72500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72500</v>
      </c>
      <c r="O31" s="47">
        <f t="shared" si="2"/>
        <v>35.400390625</v>
      </c>
      <c r="P31" s="9"/>
    </row>
    <row r="32" spans="1:16">
      <c r="A32" s="12"/>
      <c r="B32" s="25">
        <v>366</v>
      </c>
      <c r="C32" s="20" t="s">
        <v>67</v>
      </c>
      <c r="D32" s="46">
        <v>150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150</v>
      </c>
      <c r="O32" s="47">
        <f t="shared" si="2"/>
        <v>7.32421875E-2</v>
      </c>
      <c r="P32" s="9"/>
    </row>
    <row r="33" spans="1:119" ht="15.75" thickBot="1">
      <c r="A33" s="12"/>
      <c r="B33" s="25">
        <v>369.9</v>
      </c>
      <c r="C33" s="20" t="s">
        <v>43</v>
      </c>
      <c r="D33" s="46">
        <v>1854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1854</v>
      </c>
      <c r="O33" s="47">
        <f t="shared" si="2"/>
        <v>0.9052734375</v>
      </c>
      <c r="P33" s="9"/>
    </row>
    <row r="34" spans="1:119" ht="16.5" thickBot="1">
      <c r="A34" s="14" t="s">
        <v>35</v>
      </c>
      <c r="B34" s="23"/>
      <c r="C34" s="22"/>
      <c r="D34" s="15">
        <f>SUM(D5,D12,D17,D22,D25,D27)</f>
        <v>1439660</v>
      </c>
      <c r="E34" s="15">
        <f t="shared" ref="E34:M34" si="8">SUM(E5,E12,E17,E22,E25,E27)</f>
        <v>0</v>
      </c>
      <c r="F34" s="15">
        <f t="shared" si="8"/>
        <v>0</v>
      </c>
      <c r="G34" s="15">
        <f t="shared" si="8"/>
        <v>197605</v>
      </c>
      <c r="H34" s="15">
        <f t="shared" si="8"/>
        <v>0</v>
      </c>
      <c r="I34" s="15">
        <f t="shared" si="8"/>
        <v>0</v>
      </c>
      <c r="J34" s="15">
        <f t="shared" si="8"/>
        <v>0</v>
      </c>
      <c r="K34" s="15">
        <f t="shared" si="8"/>
        <v>0</v>
      </c>
      <c r="L34" s="15">
        <f t="shared" si="8"/>
        <v>0</v>
      </c>
      <c r="M34" s="15">
        <f t="shared" si="8"/>
        <v>0</v>
      </c>
      <c r="N34" s="15">
        <f t="shared" si="1"/>
        <v>1637265</v>
      </c>
      <c r="O34" s="38">
        <f t="shared" si="2"/>
        <v>799.44580078125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118" t="s">
        <v>68</v>
      </c>
      <c r="M36" s="118"/>
      <c r="N36" s="118"/>
      <c r="O36" s="43">
        <v>2048</v>
      </c>
    </row>
    <row r="37" spans="1:119">
      <c r="A37" s="119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  <row r="38" spans="1:119" ht="15.75" customHeight="1" thickBot="1">
      <c r="A38" s="120" t="s">
        <v>63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982599</v>
      </c>
      <c r="E5" s="27">
        <f t="shared" si="0"/>
        <v>0</v>
      </c>
      <c r="F5" s="27">
        <f t="shared" si="0"/>
        <v>0</v>
      </c>
      <c r="G5" s="27">
        <f t="shared" si="0"/>
        <v>201177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1183776</v>
      </c>
      <c r="O5" s="33">
        <f t="shared" ref="O5:O40" si="2">(N5/O$42)</f>
        <v>582.85376661742987</v>
      </c>
      <c r="P5" s="6"/>
    </row>
    <row r="6" spans="1:133">
      <c r="A6" s="12"/>
      <c r="B6" s="25">
        <v>311</v>
      </c>
      <c r="C6" s="20" t="s">
        <v>1</v>
      </c>
      <c r="D6" s="46">
        <v>818775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818775</v>
      </c>
      <c r="O6" s="47">
        <f t="shared" si="2"/>
        <v>403.13884785819795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0</v>
      </c>
      <c r="F7" s="46">
        <v>0</v>
      </c>
      <c r="G7" s="46">
        <v>28768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28768</v>
      </c>
      <c r="O7" s="47">
        <f t="shared" si="2"/>
        <v>14.164451009354998</v>
      </c>
      <c r="P7" s="9"/>
    </row>
    <row r="8" spans="1:133">
      <c r="A8" s="12"/>
      <c r="B8" s="25">
        <v>312.51</v>
      </c>
      <c r="C8" s="20" t="s">
        <v>55</v>
      </c>
      <c r="D8" s="46">
        <v>24843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24843</v>
      </c>
      <c r="O8" s="47">
        <f t="shared" si="2"/>
        <v>12.231905465288035</v>
      </c>
      <c r="P8" s="9"/>
    </row>
    <row r="9" spans="1:133">
      <c r="A9" s="12"/>
      <c r="B9" s="25">
        <v>312.60000000000002</v>
      </c>
      <c r="C9" s="20" t="s">
        <v>10</v>
      </c>
      <c r="D9" s="46">
        <v>0</v>
      </c>
      <c r="E9" s="46">
        <v>0</v>
      </c>
      <c r="F9" s="46">
        <v>0</v>
      </c>
      <c r="G9" s="46">
        <v>172409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172409</v>
      </c>
      <c r="O9" s="47">
        <f t="shared" si="2"/>
        <v>84.888724766125065</v>
      </c>
      <c r="P9" s="9"/>
    </row>
    <row r="10" spans="1:133">
      <c r="A10" s="12"/>
      <c r="B10" s="25">
        <v>315</v>
      </c>
      <c r="C10" s="20" t="s">
        <v>11</v>
      </c>
      <c r="D10" s="46">
        <v>112123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112123</v>
      </c>
      <c r="O10" s="47">
        <f t="shared" si="2"/>
        <v>55.205809945839491</v>
      </c>
      <c r="P10" s="9"/>
    </row>
    <row r="11" spans="1:133">
      <c r="A11" s="12"/>
      <c r="B11" s="25">
        <v>316</v>
      </c>
      <c r="C11" s="20" t="s">
        <v>12</v>
      </c>
      <c r="D11" s="46">
        <v>26858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26858</v>
      </c>
      <c r="O11" s="47">
        <f t="shared" si="2"/>
        <v>13.224027572624323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SUM(D13:D16)</f>
        <v>227234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227234</v>
      </c>
      <c r="O12" s="45">
        <f t="shared" si="2"/>
        <v>111.88281634662728</v>
      </c>
      <c r="P12" s="10"/>
    </row>
    <row r="13" spans="1:133">
      <c r="A13" s="12"/>
      <c r="B13" s="25">
        <v>322</v>
      </c>
      <c r="C13" s="20" t="s">
        <v>56</v>
      </c>
      <c r="D13" s="46">
        <v>1274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1274</v>
      </c>
      <c r="O13" s="47">
        <f t="shared" si="2"/>
        <v>0.62727720334810433</v>
      </c>
      <c r="P13" s="9"/>
    </row>
    <row r="14" spans="1:133">
      <c r="A14" s="12"/>
      <c r="B14" s="25">
        <v>323.10000000000002</v>
      </c>
      <c r="C14" s="20" t="s">
        <v>14</v>
      </c>
      <c r="D14" s="46">
        <v>213657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213657</v>
      </c>
      <c r="O14" s="47">
        <f t="shared" si="2"/>
        <v>105.19793205317578</v>
      </c>
      <c r="P14" s="9"/>
    </row>
    <row r="15" spans="1:133">
      <c r="A15" s="12"/>
      <c r="B15" s="25">
        <v>323.39999999999998</v>
      </c>
      <c r="C15" s="20" t="s">
        <v>15</v>
      </c>
      <c r="D15" s="46">
        <v>11303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11303</v>
      </c>
      <c r="O15" s="47">
        <f t="shared" si="2"/>
        <v>5.5652387986213689</v>
      </c>
      <c r="P15" s="9"/>
    </row>
    <row r="16" spans="1:133">
      <c r="A16" s="12"/>
      <c r="B16" s="25">
        <v>323.7</v>
      </c>
      <c r="C16" s="20" t="s">
        <v>16</v>
      </c>
      <c r="D16" s="46">
        <v>1000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1000</v>
      </c>
      <c r="O16" s="47">
        <f t="shared" si="2"/>
        <v>0.49236829148202854</v>
      </c>
      <c r="P16" s="9"/>
    </row>
    <row r="17" spans="1:16" ht="15.75">
      <c r="A17" s="29" t="s">
        <v>18</v>
      </c>
      <c r="B17" s="30"/>
      <c r="C17" s="31"/>
      <c r="D17" s="32">
        <f t="shared" ref="D17:M17" si="4">SUM(D18:D24)</f>
        <v>235123</v>
      </c>
      <c r="E17" s="32">
        <f t="shared" si="4"/>
        <v>0</v>
      </c>
      <c r="F17" s="32">
        <f t="shared" si="4"/>
        <v>0</v>
      </c>
      <c r="G17" s="32">
        <f t="shared" si="4"/>
        <v>350000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585123</v>
      </c>
      <c r="O17" s="45">
        <f t="shared" si="2"/>
        <v>288.096011816839</v>
      </c>
      <c r="P17" s="10"/>
    </row>
    <row r="18" spans="1:16">
      <c r="A18" s="12"/>
      <c r="B18" s="25">
        <v>335.12</v>
      </c>
      <c r="C18" s="20" t="s">
        <v>19</v>
      </c>
      <c r="D18" s="46">
        <v>80736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80736</v>
      </c>
      <c r="O18" s="47">
        <f t="shared" si="2"/>
        <v>39.75184638109306</v>
      </c>
      <c r="P18" s="9"/>
    </row>
    <row r="19" spans="1:16">
      <c r="A19" s="12"/>
      <c r="B19" s="25">
        <v>335.15</v>
      </c>
      <c r="C19" s="20" t="s">
        <v>20</v>
      </c>
      <c r="D19" s="46">
        <v>3561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3561</v>
      </c>
      <c r="O19" s="47">
        <f t="shared" si="2"/>
        <v>1.7533234859675038</v>
      </c>
      <c r="P19" s="9"/>
    </row>
    <row r="20" spans="1:16">
      <c r="A20" s="12"/>
      <c r="B20" s="25">
        <v>335.18</v>
      </c>
      <c r="C20" s="20" t="s">
        <v>21</v>
      </c>
      <c r="D20" s="46">
        <v>105683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105683</v>
      </c>
      <c r="O20" s="47">
        <f t="shared" si="2"/>
        <v>52.034958148695225</v>
      </c>
      <c r="P20" s="9"/>
    </row>
    <row r="21" spans="1:16">
      <c r="A21" s="12"/>
      <c r="B21" s="25">
        <v>337.1</v>
      </c>
      <c r="C21" s="20" t="s">
        <v>57</v>
      </c>
      <c r="D21" s="46">
        <v>1525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1525</v>
      </c>
      <c r="O21" s="47">
        <f t="shared" si="2"/>
        <v>0.75086164451009352</v>
      </c>
      <c r="P21" s="9"/>
    </row>
    <row r="22" spans="1:16">
      <c r="A22" s="12"/>
      <c r="B22" s="25">
        <v>337.2</v>
      </c>
      <c r="C22" s="20" t="s">
        <v>23</v>
      </c>
      <c r="D22" s="46">
        <v>1942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1942</v>
      </c>
      <c r="O22" s="47">
        <f t="shared" si="2"/>
        <v>0.95617922205809947</v>
      </c>
      <c r="P22" s="9"/>
    </row>
    <row r="23" spans="1:16">
      <c r="A23" s="12"/>
      <c r="B23" s="25">
        <v>337.3</v>
      </c>
      <c r="C23" s="20" t="s">
        <v>58</v>
      </c>
      <c r="D23" s="46">
        <v>1676</v>
      </c>
      <c r="E23" s="46">
        <v>0</v>
      </c>
      <c r="F23" s="46">
        <v>0</v>
      </c>
      <c r="G23" s="46">
        <v>350000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351676</v>
      </c>
      <c r="O23" s="47">
        <f t="shared" si="2"/>
        <v>173.15411127523387</v>
      </c>
      <c r="P23" s="9"/>
    </row>
    <row r="24" spans="1:16">
      <c r="A24" s="12"/>
      <c r="B24" s="25">
        <v>338</v>
      </c>
      <c r="C24" s="20" t="s">
        <v>59</v>
      </c>
      <c r="D24" s="46">
        <v>40000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40000</v>
      </c>
      <c r="O24" s="47">
        <f t="shared" si="2"/>
        <v>19.694731659281143</v>
      </c>
      <c r="P24" s="9"/>
    </row>
    <row r="25" spans="1:16" ht="15.75">
      <c r="A25" s="29" t="s">
        <v>29</v>
      </c>
      <c r="B25" s="30"/>
      <c r="C25" s="31"/>
      <c r="D25" s="32">
        <f t="shared" ref="D25:M25" si="5">SUM(D26:D26)</f>
        <v>214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214</v>
      </c>
      <c r="O25" s="45">
        <f t="shared" si="2"/>
        <v>0.10536681437715412</v>
      </c>
      <c r="P25" s="10"/>
    </row>
    <row r="26" spans="1:16">
      <c r="A26" s="12"/>
      <c r="B26" s="25">
        <v>341.9</v>
      </c>
      <c r="C26" s="20" t="s">
        <v>32</v>
      </c>
      <c r="D26" s="46">
        <v>214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214</v>
      </c>
      <c r="O26" s="47">
        <f t="shared" si="2"/>
        <v>0.10536681437715412</v>
      </c>
      <c r="P26" s="9"/>
    </row>
    <row r="27" spans="1:16" ht="15.75">
      <c r="A27" s="29" t="s">
        <v>30</v>
      </c>
      <c r="B27" s="30"/>
      <c r="C27" s="31"/>
      <c r="D27" s="32">
        <f t="shared" ref="D27:M27" si="6">SUM(D28:D28)</f>
        <v>34760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34760</v>
      </c>
      <c r="O27" s="45">
        <f t="shared" si="2"/>
        <v>17.114721811915313</v>
      </c>
      <c r="P27" s="10"/>
    </row>
    <row r="28" spans="1:16">
      <c r="A28" s="13"/>
      <c r="B28" s="39">
        <v>351.1</v>
      </c>
      <c r="C28" s="21" t="s">
        <v>37</v>
      </c>
      <c r="D28" s="46">
        <v>34760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34760</v>
      </c>
      <c r="O28" s="47">
        <f t="shared" si="2"/>
        <v>17.114721811915313</v>
      </c>
      <c r="P28" s="9"/>
    </row>
    <row r="29" spans="1:16" ht="15.75">
      <c r="A29" s="29" t="s">
        <v>2</v>
      </c>
      <c r="B29" s="30"/>
      <c r="C29" s="31"/>
      <c r="D29" s="32">
        <f t="shared" ref="D29:M29" si="7">SUM(D30:D37)</f>
        <v>38651</v>
      </c>
      <c r="E29" s="32">
        <f t="shared" si="7"/>
        <v>0</v>
      </c>
      <c r="F29" s="32">
        <f t="shared" si="7"/>
        <v>0</v>
      </c>
      <c r="G29" s="32">
        <f t="shared" si="7"/>
        <v>14044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259447</v>
      </c>
      <c r="L29" s="32">
        <f t="shared" si="7"/>
        <v>0</v>
      </c>
      <c r="M29" s="32">
        <f t="shared" si="7"/>
        <v>0</v>
      </c>
      <c r="N29" s="32">
        <f t="shared" si="1"/>
        <v>312142</v>
      </c>
      <c r="O29" s="45">
        <f t="shared" si="2"/>
        <v>153.68882323978335</v>
      </c>
      <c r="P29" s="10"/>
    </row>
    <row r="30" spans="1:16">
      <c r="A30" s="12"/>
      <c r="B30" s="25">
        <v>361.1</v>
      </c>
      <c r="C30" s="20" t="s">
        <v>38</v>
      </c>
      <c r="D30" s="46">
        <v>34959</v>
      </c>
      <c r="E30" s="46">
        <v>0</v>
      </c>
      <c r="F30" s="46">
        <v>0</v>
      </c>
      <c r="G30" s="46">
        <v>4069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39028</v>
      </c>
      <c r="O30" s="47">
        <f t="shared" si="2"/>
        <v>19.216149679960612</v>
      </c>
      <c r="P30" s="9"/>
    </row>
    <row r="31" spans="1:16">
      <c r="A31" s="12"/>
      <c r="B31" s="25">
        <v>361.2</v>
      </c>
      <c r="C31" s="20" t="s">
        <v>60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40003</v>
      </c>
      <c r="L31" s="46">
        <v>0</v>
      </c>
      <c r="M31" s="46">
        <v>0</v>
      </c>
      <c r="N31" s="46">
        <f t="shared" ref="N31:N37" si="8">SUM(D31:M31)</f>
        <v>40003</v>
      </c>
      <c r="O31" s="47">
        <f t="shared" si="2"/>
        <v>19.696208764155589</v>
      </c>
      <c r="P31" s="9"/>
    </row>
    <row r="32" spans="1:16">
      <c r="A32" s="12"/>
      <c r="B32" s="25">
        <v>361.3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19262</v>
      </c>
      <c r="L32" s="46">
        <v>0</v>
      </c>
      <c r="M32" s="46">
        <v>0</v>
      </c>
      <c r="N32" s="46">
        <f t="shared" si="8"/>
        <v>19262</v>
      </c>
      <c r="O32" s="47">
        <f t="shared" si="2"/>
        <v>9.4839980305268341</v>
      </c>
      <c r="P32" s="9"/>
    </row>
    <row r="33" spans="1:119">
      <c r="A33" s="12"/>
      <c r="B33" s="25">
        <v>361.4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59112</v>
      </c>
      <c r="L33" s="46">
        <v>0</v>
      </c>
      <c r="M33" s="46">
        <v>0</v>
      </c>
      <c r="N33" s="46">
        <f t="shared" si="8"/>
        <v>59112</v>
      </c>
      <c r="O33" s="47">
        <f t="shared" si="2"/>
        <v>29.10487444608567</v>
      </c>
      <c r="P33" s="9"/>
    </row>
    <row r="34" spans="1:119">
      <c r="A34" s="12"/>
      <c r="B34" s="25">
        <v>362</v>
      </c>
      <c r="C34" s="20" t="s">
        <v>41</v>
      </c>
      <c r="D34" s="46">
        <v>415</v>
      </c>
      <c r="E34" s="46">
        <v>0</v>
      </c>
      <c r="F34" s="46">
        <v>0</v>
      </c>
      <c r="G34" s="46">
        <v>9975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10390</v>
      </c>
      <c r="O34" s="47">
        <f t="shared" si="2"/>
        <v>5.1157065484982764</v>
      </c>
      <c r="P34" s="9"/>
    </row>
    <row r="35" spans="1:119">
      <c r="A35" s="12"/>
      <c r="B35" s="25">
        <v>368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140952</v>
      </c>
      <c r="L35" s="46">
        <v>0</v>
      </c>
      <c r="M35" s="46">
        <v>0</v>
      </c>
      <c r="N35" s="46">
        <f t="shared" si="8"/>
        <v>140952</v>
      </c>
      <c r="O35" s="47">
        <f t="shared" si="2"/>
        <v>69.400295420974885</v>
      </c>
      <c r="P35" s="9"/>
    </row>
    <row r="36" spans="1:119">
      <c r="A36" s="12"/>
      <c r="B36" s="25">
        <v>369.3</v>
      </c>
      <c r="C36" s="20" t="s">
        <v>61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118</v>
      </c>
      <c r="L36" s="46">
        <v>0</v>
      </c>
      <c r="M36" s="46">
        <v>0</v>
      </c>
      <c r="N36" s="46">
        <f t="shared" si="8"/>
        <v>118</v>
      </c>
      <c r="O36" s="47">
        <f t="shared" si="2"/>
        <v>5.8099458394879372E-2</v>
      </c>
      <c r="P36" s="9"/>
    </row>
    <row r="37" spans="1:119">
      <c r="A37" s="12"/>
      <c r="B37" s="25">
        <v>369.9</v>
      </c>
      <c r="C37" s="20" t="s">
        <v>43</v>
      </c>
      <c r="D37" s="46">
        <v>3277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3277</v>
      </c>
      <c r="O37" s="47">
        <f t="shared" si="2"/>
        <v>1.6134908911866075</v>
      </c>
      <c r="P37" s="9"/>
    </row>
    <row r="38" spans="1:119" ht="15.75">
      <c r="A38" s="29" t="s">
        <v>31</v>
      </c>
      <c r="B38" s="30"/>
      <c r="C38" s="31"/>
      <c r="D38" s="32">
        <f t="shared" ref="D38:M38" si="9">SUM(D39:D39)</f>
        <v>132874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>SUM(D38:M38)</f>
        <v>132874</v>
      </c>
      <c r="O38" s="45">
        <f t="shared" si="2"/>
        <v>65.422944362383063</v>
      </c>
      <c r="P38" s="9"/>
    </row>
    <row r="39" spans="1:119" ht="15.75" thickBot="1">
      <c r="A39" s="12"/>
      <c r="B39" s="25">
        <v>381</v>
      </c>
      <c r="C39" s="20" t="s">
        <v>44</v>
      </c>
      <c r="D39" s="46">
        <v>132874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132874</v>
      </c>
      <c r="O39" s="47">
        <f t="shared" si="2"/>
        <v>65.422944362383063</v>
      </c>
      <c r="P39" s="9"/>
    </row>
    <row r="40" spans="1:119" ht="16.5" thickBot="1">
      <c r="A40" s="14" t="s">
        <v>35</v>
      </c>
      <c r="B40" s="23"/>
      <c r="C40" s="22"/>
      <c r="D40" s="15">
        <f t="shared" ref="D40:M40" si="10">SUM(D5,D12,D17,D25,D27,D29,D38)</f>
        <v>1651455</v>
      </c>
      <c r="E40" s="15">
        <f t="shared" si="10"/>
        <v>0</v>
      </c>
      <c r="F40" s="15">
        <f t="shared" si="10"/>
        <v>0</v>
      </c>
      <c r="G40" s="15">
        <f t="shared" si="10"/>
        <v>565221</v>
      </c>
      <c r="H40" s="15">
        <f t="shared" si="10"/>
        <v>0</v>
      </c>
      <c r="I40" s="15">
        <f t="shared" si="10"/>
        <v>0</v>
      </c>
      <c r="J40" s="15">
        <f t="shared" si="10"/>
        <v>0</v>
      </c>
      <c r="K40" s="15">
        <f t="shared" si="10"/>
        <v>259447</v>
      </c>
      <c r="L40" s="15">
        <f t="shared" si="10"/>
        <v>0</v>
      </c>
      <c r="M40" s="15">
        <f t="shared" si="10"/>
        <v>0</v>
      </c>
      <c r="N40" s="15">
        <f>SUM(D40:M40)</f>
        <v>2476123</v>
      </c>
      <c r="O40" s="38">
        <f t="shared" si="2"/>
        <v>1219.1644510093549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62</v>
      </c>
      <c r="M42" s="118"/>
      <c r="N42" s="118"/>
      <c r="O42" s="43">
        <v>2031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thickBot="1">
      <c r="A44" s="120" t="s">
        <v>63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1095648</v>
      </c>
      <c r="E5" s="27">
        <f t="shared" si="0"/>
        <v>0</v>
      </c>
      <c r="F5" s="27">
        <f t="shared" si="0"/>
        <v>0</v>
      </c>
      <c r="G5" s="27">
        <f t="shared" si="0"/>
        <v>225151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1320799</v>
      </c>
      <c r="O5" s="33">
        <f t="shared" ref="O5:O39" si="2">(N5/O$41)</f>
        <v>601.45673952641164</v>
      </c>
      <c r="P5" s="6"/>
    </row>
    <row r="6" spans="1:133">
      <c r="A6" s="12"/>
      <c r="B6" s="25">
        <v>311</v>
      </c>
      <c r="C6" s="20" t="s">
        <v>1</v>
      </c>
      <c r="D6" s="46">
        <v>853163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853163</v>
      </c>
      <c r="O6" s="47">
        <f t="shared" si="2"/>
        <v>388.50774134790527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0</v>
      </c>
      <c r="F7" s="46">
        <v>0</v>
      </c>
      <c r="G7" s="46">
        <v>28981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28981</v>
      </c>
      <c r="O7" s="47">
        <f t="shared" si="2"/>
        <v>13.197176684881603</v>
      </c>
      <c r="P7" s="9"/>
    </row>
    <row r="8" spans="1:133">
      <c r="A8" s="12"/>
      <c r="B8" s="25">
        <v>312.51</v>
      </c>
      <c r="C8" s="20" t="s">
        <v>52</v>
      </c>
      <c r="D8" s="46">
        <v>82771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82771</v>
      </c>
      <c r="O8" s="47">
        <f t="shared" si="2"/>
        <v>37.691712204007288</v>
      </c>
      <c r="P8" s="9"/>
    </row>
    <row r="9" spans="1:133">
      <c r="A9" s="12"/>
      <c r="B9" s="25">
        <v>312.60000000000002</v>
      </c>
      <c r="C9" s="20" t="s">
        <v>10</v>
      </c>
      <c r="D9" s="46">
        <v>0</v>
      </c>
      <c r="E9" s="46">
        <v>0</v>
      </c>
      <c r="F9" s="46">
        <v>0</v>
      </c>
      <c r="G9" s="46">
        <v>196170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196170</v>
      </c>
      <c r="O9" s="47">
        <f t="shared" si="2"/>
        <v>89.330601092896174</v>
      </c>
      <c r="P9" s="9"/>
    </row>
    <row r="10" spans="1:133">
      <c r="A10" s="12"/>
      <c r="B10" s="25">
        <v>315</v>
      </c>
      <c r="C10" s="20" t="s">
        <v>11</v>
      </c>
      <c r="D10" s="46">
        <v>125140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125140</v>
      </c>
      <c r="O10" s="47">
        <f t="shared" si="2"/>
        <v>56.985428051001819</v>
      </c>
      <c r="P10" s="9"/>
    </row>
    <row r="11" spans="1:133">
      <c r="A11" s="12"/>
      <c r="B11" s="25">
        <v>316</v>
      </c>
      <c r="C11" s="20" t="s">
        <v>12</v>
      </c>
      <c r="D11" s="46">
        <v>34574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34574</v>
      </c>
      <c r="O11" s="47">
        <f t="shared" si="2"/>
        <v>15.74408014571949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SUM(D13:D16)</f>
        <v>216353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216353</v>
      </c>
      <c r="O12" s="45">
        <f t="shared" si="2"/>
        <v>98.521402550091068</v>
      </c>
      <c r="P12" s="10"/>
    </row>
    <row r="13" spans="1:133">
      <c r="A13" s="12"/>
      <c r="B13" s="25">
        <v>323.10000000000002</v>
      </c>
      <c r="C13" s="20" t="s">
        <v>14</v>
      </c>
      <c r="D13" s="46">
        <v>201263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201263</v>
      </c>
      <c r="O13" s="47">
        <f t="shared" si="2"/>
        <v>91.649817850637518</v>
      </c>
      <c r="P13" s="9"/>
    </row>
    <row r="14" spans="1:133">
      <c r="A14" s="12"/>
      <c r="B14" s="25">
        <v>323.39999999999998</v>
      </c>
      <c r="C14" s="20" t="s">
        <v>15</v>
      </c>
      <c r="D14" s="46">
        <v>13739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13739</v>
      </c>
      <c r="O14" s="47">
        <f t="shared" si="2"/>
        <v>6.2563752276867035</v>
      </c>
      <c r="P14" s="9"/>
    </row>
    <row r="15" spans="1:133">
      <c r="A15" s="12"/>
      <c r="B15" s="25">
        <v>323.7</v>
      </c>
      <c r="C15" s="20" t="s">
        <v>16</v>
      </c>
      <c r="D15" s="46">
        <v>1000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1000</v>
      </c>
      <c r="O15" s="47">
        <f t="shared" si="2"/>
        <v>0.45537340619307831</v>
      </c>
      <c r="P15" s="9"/>
    </row>
    <row r="16" spans="1:133">
      <c r="A16" s="12"/>
      <c r="B16" s="25">
        <v>329</v>
      </c>
      <c r="C16" s="20" t="s">
        <v>17</v>
      </c>
      <c r="D16" s="46">
        <v>351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351</v>
      </c>
      <c r="O16" s="47">
        <f t="shared" si="2"/>
        <v>0.1598360655737705</v>
      </c>
      <c r="P16" s="9"/>
    </row>
    <row r="17" spans="1:16" ht="15.75">
      <c r="A17" s="29" t="s">
        <v>18</v>
      </c>
      <c r="B17" s="30"/>
      <c r="C17" s="31"/>
      <c r="D17" s="32">
        <f t="shared" ref="D17:M17" si="4">SUM(D18:D23)</f>
        <v>195225</v>
      </c>
      <c r="E17" s="32">
        <f t="shared" si="4"/>
        <v>0</v>
      </c>
      <c r="F17" s="32">
        <f t="shared" si="4"/>
        <v>0</v>
      </c>
      <c r="G17" s="32">
        <f t="shared" si="4"/>
        <v>23000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218225</v>
      </c>
      <c r="O17" s="45">
        <f t="shared" si="2"/>
        <v>99.373861566484521</v>
      </c>
      <c r="P17" s="10"/>
    </row>
    <row r="18" spans="1:16">
      <c r="A18" s="12"/>
      <c r="B18" s="25">
        <v>335.12</v>
      </c>
      <c r="C18" s="20" t="s">
        <v>19</v>
      </c>
      <c r="D18" s="46">
        <v>80684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80684</v>
      </c>
      <c r="O18" s="47">
        <f t="shared" si="2"/>
        <v>36.741347905282332</v>
      </c>
      <c r="P18" s="9"/>
    </row>
    <row r="19" spans="1:16">
      <c r="A19" s="12"/>
      <c r="B19" s="25">
        <v>335.15</v>
      </c>
      <c r="C19" s="20" t="s">
        <v>20</v>
      </c>
      <c r="D19" s="46">
        <v>3721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3721</v>
      </c>
      <c r="O19" s="47">
        <f t="shared" si="2"/>
        <v>1.6944444444444444</v>
      </c>
      <c r="P19" s="9"/>
    </row>
    <row r="20" spans="1:16">
      <c r="A20" s="12"/>
      <c r="B20" s="25">
        <v>335.18</v>
      </c>
      <c r="C20" s="20" t="s">
        <v>21</v>
      </c>
      <c r="D20" s="46">
        <v>105289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105289</v>
      </c>
      <c r="O20" s="47">
        <f t="shared" si="2"/>
        <v>47.94581056466302</v>
      </c>
      <c r="P20" s="9"/>
    </row>
    <row r="21" spans="1:16">
      <c r="A21" s="12"/>
      <c r="B21" s="25">
        <v>335.21</v>
      </c>
      <c r="C21" s="20" t="s">
        <v>22</v>
      </c>
      <c r="D21" s="46">
        <v>4010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4010</v>
      </c>
      <c r="O21" s="47">
        <f t="shared" si="2"/>
        <v>1.8260473588342441</v>
      </c>
      <c r="P21" s="9"/>
    </row>
    <row r="22" spans="1:16">
      <c r="A22" s="12"/>
      <c r="B22" s="25">
        <v>337.2</v>
      </c>
      <c r="C22" s="20" t="s">
        <v>23</v>
      </c>
      <c r="D22" s="46">
        <v>0</v>
      </c>
      <c r="E22" s="46">
        <v>0</v>
      </c>
      <c r="F22" s="46">
        <v>0</v>
      </c>
      <c r="G22" s="46">
        <v>23000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23000</v>
      </c>
      <c r="O22" s="47">
        <f t="shared" si="2"/>
        <v>10.473588342440802</v>
      </c>
      <c r="P22" s="9"/>
    </row>
    <row r="23" spans="1:16">
      <c r="A23" s="12"/>
      <c r="B23" s="25">
        <v>337.7</v>
      </c>
      <c r="C23" s="20" t="s">
        <v>24</v>
      </c>
      <c r="D23" s="46">
        <v>1521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1521</v>
      </c>
      <c r="O23" s="47">
        <f t="shared" si="2"/>
        <v>0.69262295081967218</v>
      </c>
      <c r="P23" s="9"/>
    </row>
    <row r="24" spans="1:16" ht="15.75">
      <c r="A24" s="29" t="s">
        <v>29</v>
      </c>
      <c r="B24" s="30"/>
      <c r="C24" s="31"/>
      <c r="D24" s="32">
        <f t="shared" ref="D24:M24" si="5">SUM(D25:D27)</f>
        <v>1381123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1381123</v>
      </c>
      <c r="O24" s="45">
        <f t="shared" si="2"/>
        <v>628.92668488160291</v>
      </c>
      <c r="P24" s="10"/>
    </row>
    <row r="25" spans="1:16">
      <c r="A25" s="12"/>
      <c r="B25" s="25">
        <v>341.9</v>
      </c>
      <c r="C25" s="20" t="s">
        <v>32</v>
      </c>
      <c r="D25" s="46">
        <v>120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120</v>
      </c>
      <c r="O25" s="47">
        <f t="shared" si="2"/>
        <v>5.4644808743169397E-2</v>
      </c>
      <c r="P25" s="9"/>
    </row>
    <row r="26" spans="1:16">
      <c r="A26" s="12"/>
      <c r="B26" s="25">
        <v>342.2</v>
      </c>
      <c r="C26" s="20" t="s">
        <v>33</v>
      </c>
      <c r="D26" s="46">
        <v>964951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964951</v>
      </c>
      <c r="O26" s="47">
        <f t="shared" si="2"/>
        <v>439.41302367941711</v>
      </c>
      <c r="P26" s="9"/>
    </row>
    <row r="27" spans="1:16">
      <c r="A27" s="12"/>
      <c r="B27" s="25">
        <v>342.4</v>
      </c>
      <c r="C27" s="20" t="s">
        <v>34</v>
      </c>
      <c r="D27" s="46">
        <v>416052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416052</v>
      </c>
      <c r="O27" s="47">
        <f t="shared" si="2"/>
        <v>189.45901639344262</v>
      </c>
      <c r="P27" s="9"/>
    </row>
    <row r="28" spans="1:16" ht="15.75">
      <c r="A28" s="29" t="s">
        <v>30</v>
      </c>
      <c r="B28" s="30"/>
      <c r="C28" s="31"/>
      <c r="D28" s="32">
        <f t="shared" ref="D28:M28" si="6">SUM(D29:D29)</f>
        <v>31063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31063</v>
      </c>
      <c r="O28" s="45">
        <f t="shared" si="2"/>
        <v>14.145264116575593</v>
      </c>
      <c r="P28" s="10"/>
    </row>
    <row r="29" spans="1:16">
      <c r="A29" s="13"/>
      <c r="B29" s="39">
        <v>351.1</v>
      </c>
      <c r="C29" s="21" t="s">
        <v>37</v>
      </c>
      <c r="D29" s="46">
        <v>31063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31063</v>
      </c>
      <c r="O29" s="47">
        <f t="shared" si="2"/>
        <v>14.145264116575593</v>
      </c>
      <c r="P29" s="9"/>
    </row>
    <row r="30" spans="1:16" ht="15.75">
      <c r="A30" s="29" t="s">
        <v>2</v>
      </c>
      <c r="B30" s="30"/>
      <c r="C30" s="31"/>
      <c r="D30" s="32">
        <f t="shared" ref="D30:M30" si="7">SUM(D31:D36)</f>
        <v>35636</v>
      </c>
      <c r="E30" s="32">
        <f t="shared" si="7"/>
        <v>0</v>
      </c>
      <c r="F30" s="32">
        <f t="shared" si="7"/>
        <v>0</v>
      </c>
      <c r="G30" s="32">
        <f t="shared" si="7"/>
        <v>29138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278593</v>
      </c>
      <c r="L30" s="32">
        <f t="shared" si="7"/>
        <v>0</v>
      </c>
      <c r="M30" s="32">
        <f t="shared" si="7"/>
        <v>0</v>
      </c>
      <c r="N30" s="32">
        <f t="shared" si="1"/>
        <v>343367</v>
      </c>
      <c r="O30" s="45">
        <f t="shared" si="2"/>
        <v>156.36020036429872</v>
      </c>
      <c r="P30" s="10"/>
    </row>
    <row r="31" spans="1:16">
      <c r="A31" s="12"/>
      <c r="B31" s="25">
        <v>361.1</v>
      </c>
      <c r="C31" s="20" t="s">
        <v>38</v>
      </c>
      <c r="D31" s="46">
        <v>3653</v>
      </c>
      <c r="E31" s="46">
        <v>0</v>
      </c>
      <c r="F31" s="46">
        <v>0</v>
      </c>
      <c r="G31" s="46">
        <v>16538</v>
      </c>
      <c r="H31" s="46">
        <v>0</v>
      </c>
      <c r="I31" s="46">
        <v>0</v>
      </c>
      <c r="J31" s="46">
        <v>0</v>
      </c>
      <c r="K31" s="46">
        <v>30704</v>
      </c>
      <c r="L31" s="46">
        <v>0</v>
      </c>
      <c r="M31" s="46">
        <v>0</v>
      </c>
      <c r="N31" s="46">
        <f t="shared" si="1"/>
        <v>50895</v>
      </c>
      <c r="O31" s="47">
        <f t="shared" si="2"/>
        <v>23.17622950819672</v>
      </c>
      <c r="P31" s="9"/>
    </row>
    <row r="32" spans="1:16">
      <c r="A32" s="12"/>
      <c r="B32" s="25">
        <v>361.3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130657</v>
      </c>
      <c r="L32" s="46">
        <v>0</v>
      </c>
      <c r="M32" s="46">
        <v>0</v>
      </c>
      <c r="N32" s="46">
        <f t="shared" si="1"/>
        <v>130657</v>
      </c>
      <c r="O32" s="47">
        <f t="shared" si="2"/>
        <v>59.497723132969035</v>
      </c>
      <c r="P32" s="9"/>
    </row>
    <row r="33" spans="1:119">
      <c r="A33" s="12"/>
      <c r="B33" s="25">
        <v>361.4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-106811</v>
      </c>
      <c r="L33" s="46">
        <v>0</v>
      </c>
      <c r="M33" s="46">
        <v>0</v>
      </c>
      <c r="N33" s="46">
        <f t="shared" si="1"/>
        <v>-106811</v>
      </c>
      <c r="O33" s="47">
        <f t="shared" si="2"/>
        <v>-48.638888888888886</v>
      </c>
      <c r="P33" s="9"/>
    </row>
    <row r="34" spans="1:119">
      <c r="A34" s="12"/>
      <c r="B34" s="25">
        <v>362</v>
      </c>
      <c r="C34" s="20" t="s">
        <v>41</v>
      </c>
      <c r="D34" s="46">
        <v>112</v>
      </c>
      <c r="E34" s="46">
        <v>0</v>
      </c>
      <c r="F34" s="46">
        <v>0</v>
      </c>
      <c r="G34" s="46">
        <v>12600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12712</v>
      </c>
      <c r="O34" s="47">
        <f t="shared" si="2"/>
        <v>5.788706739526412</v>
      </c>
      <c r="P34" s="9"/>
    </row>
    <row r="35" spans="1:119">
      <c r="A35" s="12"/>
      <c r="B35" s="25">
        <v>368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223413</v>
      </c>
      <c r="L35" s="46">
        <v>0</v>
      </c>
      <c r="M35" s="46">
        <v>0</v>
      </c>
      <c r="N35" s="46">
        <f t="shared" si="1"/>
        <v>223413</v>
      </c>
      <c r="O35" s="47">
        <f t="shared" si="2"/>
        <v>101.73633879781421</v>
      </c>
      <c r="P35" s="9"/>
    </row>
    <row r="36" spans="1:119">
      <c r="A36" s="12"/>
      <c r="B36" s="25">
        <v>369.9</v>
      </c>
      <c r="C36" s="20" t="s">
        <v>43</v>
      </c>
      <c r="D36" s="46">
        <v>31871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630</v>
      </c>
      <c r="L36" s="46">
        <v>0</v>
      </c>
      <c r="M36" s="46">
        <v>0</v>
      </c>
      <c r="N36" s="46">
        <f t="shared" si="1"/>
        <v>32501</v>
      </c>
      <c r="O36" s="47">
        <f t="shared" si="2"/>
        <v>14.800091074681239</v>
      </c>
      <c r="P36" s="9"/>
    </row>
    <row r="37" spans="1:119" ht="15.75">
      <c r="A37" s="29" t="s">
        <v>31</v>
      </c>
      <c r="B37" s="30"/>
      <c r="C37" s="31"/>
      <c r="D37" s="32">
        <f t="shared" ref="D37:M37" si="8">SUM(D38:D38)</f>
        <v>0</v>
      </c>
      <c r="E37" s="32">
        <f t="shared" si="8"/>
        <v>0</v>
      </c>
      <c r="F37" s="32">
        <f t="shared" si="8"/>
        <v>0</v>
      </c>
      <c r="G37" s="32">
        <f t="shared" si="8"/>
        <v>36890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1"/>
        <v>36890</v>
      </c>
      <c r="O37" s="45">
        <f t="shared" si="2"/>
        <v>16.79872495446266</v>
      </c>
      <c r="P37" s="9"/>
    </row>
    <row r="38" spans="1:119" ht="15.75" thickBot="1">
      <c r="A38" s="12"/>
      <c r="B38" s="25">
        <v>381</v>
      </c>
      <c r="C38" s="20" t="s">
        <v>44</v>
      </c>
      <c r="D38" s="46">
        <v>0</v>
      </c>
      <c r="E38" s="46">
        <v>0</v>
      </c>
      <c r="F38" s="46">
        <v>0</v>
      </c>
      <c r="G38" s="46">
        <v>36890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36890</v>
      </c>
      <c r="O38" s="47">
        <f t="shared" si="2"/>
        <v>16.79872495446266</v>
      </c>
      <c r="P38" s="9"/>
    </row>
    <row r="39" spans="1:119" ht="16.5" thickBot="1">
      <c r="A39" s="14" t="s">
        <v>35</v>
      </c>
      <c r="B39" s="23"/>
      <c r="C39" s="22"/>
      <c r="D39" s="15">
        <f t="shared" ref="D39:M39" si="9">SUM(D5,D12,D17,D24,D28,D30,D37)</f>
        <v>2955048</v>
      </c>
      <c r="E39" s="15">
        <f t="shared" si="9"/>
        <v>0</v>
      </c>
      <c r="F39" s="15">
        <f t="shared" si="9"/>
        <v>0</v>
      </c>
      <c r="G39" s="15">
        <f t="shared" si="9"/>
        <v>314179</v>
      </c>
      <c r="H39" s="15">
        <f t="shared" si="9"/>
        <v>0</v>
      </c>
      <c r="I39" s="15">
        <f t="shared" si="9"/>
        <v>0</v>
      </c>
      <c r="J39" s="15">
        <f t="shared" si="9"/>
        <v>0</v>
      </c>
      <c r="K39" s="15">
        <f t="shared" si="9"/>
        <v>278593</v>
      </c>
      <c r="L39" s="15">
        <f t="shared" si="9"/>
        <v>0</v>
      </c>
      <c r="M39" s="15">
        <f t="shared" si="9"/>
        <v>0</v>
      </c>
      <c r="N39" s="15">
        <f t="shared" si="1"/>
        <v>3547820</v>
      </c>
      <c r="O39" s="38">
        <f t="shared" si="2"/>
        <v>1615.5828779599271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51</v>
      </c>
      <c r="M41" s="118"/>
      <c r="N41" s="118"/>
      <c r="O41" s="43">
        <v>2196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thickBot="1">
      <c r="A43" s="120" t="s">
        <v>63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A43:O43"/>
    <mergeCell ref="A1:O1"/>
    <mergeCell ref="D3:H3"/>
    <mergeCell ref="I3:J3"/>
    <mergeCell ref="K3:L3"/>
    <mergeCell ref="O3:O4"/>
    <mergeCell ref="A2:O2"/>
    <mergeCell ref="A3:C4"/>
    <mergeCell ref="A42:O42"/>
    <mergeCell ref="L41:N41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1022201</v>
      </c>
      <c r="E5" s="27">
        <f t="shared" si="0"/>
        <v>0</v>
      </c>
      <c r="F5" s="27">
        <f t="shared" si="0"/>
        <v>0</v>
      </c>
      <c r="G5" s="27">
        <f t="shared" si="0"/>
        <v>241518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1263719</v>
      </c>
      <c r="O5" s="33">
        <f t="shared" ref="O5:O39" si="2">(N5/O$41)</f>
        <v>568.47458389563656</v>
      </c>
      <c r="P5" s="6"/>
    </row>
    <row r="6" spans="1:133">
      <c r="A6" s="12"/>
      <c r="B6" s="25">
        <v>311</v>
      </c>
      <c r="C6" s="20" t="s">
        <v>1</v>
      </c>
      <c r="D6" s="46">
        <v>951678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951678</v>
      </c>
      <c r="O6" s="47">
        <f t="shared" si="2"/>
        <v>428.10526315789474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0</v>
      </c>
      <c r="F7" s="46">
        <v>0</v>
      </c>
      <c r="G7" s="46">
        <v>29092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29092</v>
      </c>
      <c r="O7" s="47">
        <f t="shared" si="2"/>
        <v>13.086819613135402</v>
      </c>
      <c r="P7" s="9"/>
    </row>
    <row r="8" spans="1:133">
      <c r="A8" s="12"/>
      <c r="B8" s="25">
        <v>312.51</v>
      </c>
      <c r="C8" s="20" t="s">
        <v>52</v>
      </c>
      <c r="D8" s="46">
        <v>46029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46029</v>
      </c>
      <c r="O8" s="47">
        <f t="shared" si="2"/>
        <v>20.705802968960864</v>
      </c>
      <c r="P8" s="9"/>
    </row>
    <row r="9" spans="1:133">
      <c r="A9" s="12"/>
      <c r="B9" s="25">
        <v>312.60000000000002</v>
      </c>
      <c r="C9" s="20" t="s">
        <v>10</v>
      </c>
      <c r="D9" s="46">
        <v>0</v>
      </c>
      <c r="E9" s="46">
        <v>0</v>
      </c>
      <c r="F9" s="46">
        <v>0</v>
      </c>
      <c r="G9" s="46">
        <v>212426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212426</v>
      </c>
      <c r="O9" s="47">
        <f t="shared" si="2"/>
        <v>95.558254610886195</v>
      </c>
      <c r="P9" s="9"/>
    </row>
    <row r="10" spans="1:133">
      <c r="A10" s="12"/>
      <c r="B10" s="25">
        <v>316</v>
      </c>
      <c r="C10" s="20" t="s">
        <v>12</v>
      </c>
      <c r="D10" s="46">
        <v>24494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24494</v>
      </c>
      <c r="O10" s="47">
        <f t="shared" si="2"/>
        <v>11.018443544759334</v>
      </c>
      <c r="P10" s="9"/>
    </row>
    <row r="11" spans="1:133" ht="15.75">
      <c r="A11" s="29" t="s">
        <v>81</v>
      </c>
      <c r="B11" s="30"/>
      <c r="C11" s="31"/>
      <c r="D11" s="32">
        <f t="shared" ref="D11:M11" si="3">SUM(D12:D16)</f>
        <v>311364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311364</v>
      </c>
      <c r="O11" s="45">
        <f t="shared" si="2"/>
        <v>140.06477732793522</v>
      </c>
      <c r="P11" s="10"/>
    </row>
    <row r="12" spans="1:133">
      <c r="A12" s="12"/>
      <c r="B12" s="25">
        <v>323.10000000000002</v>
      </c>
      <c r="C12" s="20" t="s">
        <v>14</v>
      </c>
      <c r="D12" s="46">
        <v>182056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182056</v>
      </c>
      <c r="O12" s="47">
        <f t="shared" si="2"/>
        <v>81.896536212325685</v>
      </c>
      <c r="P12" s="9"/>
    </row>
    <row r="13" spans="1:133">
      <c r="A13" s="12"/>
      <c r="B13" s="25">
        <v>323.39999999999998</v>
      </c>
      <c r="C13" s="20" t="s">
        <v>15</v>
      </c>
      <c r="D13" s="46">
        <v>12268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12268</v>
      </c>
      <c r="O13" s="47">
        <f t="shared" si="2"/>
        <v>5.5186684660368872</v>
      </c>
      <c r="P13" s="9"/>
    </row>
    <row r="14" spans="1:133">
      <c r="A14" s="12"/>
      <c r="B14" s="25">
        <v>323.5</v>
      </c>
      <c r="C14" s="20" t="s">
        <v>82</v>
      </c>
      <c r="D14" s="46">
        <v>115699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115699</v>
      </c>
      <c r="O14" s="47">
        <f t="shared" si="2"/>
        <v>52.046333783175889</v>
      </c>
      <c r="P14" s="9"/>
    </row>
    <row r="15" spans="1:133">
      <c r="A15" s="12"/>
      <c r="B15" s="25">
        <v>323.89999999999998</v>
      </c>
      <c r="C15" s="20" t="s">
        <v>83</v>
      </c>
      <c r="D15" s="46">
        <v>1000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1000</v>
      </c>
      <c r="O15" s="47">
        <f t="shared" si="2"/>
        <v>0.44984255510571303</v>
      </c>
      <c r="P15" s="9"/>
    </row>
    <row r="16" spans="1:133">
      <c r="A16" s="12"/>
      <c r="B16" s="25">
        <v>329</v>
      </c>
      <c r="C16" s="20" t="s">
        <v>84</v>
      </c>
      <c r="D16" s="46">
        <v>341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341</v>
      </c>
      <c r="O16" s="47">
        <f t="shared" si="2"/>
        <v>0.15339631129104814</v>
      </c>
      <c r="P16" s="9"/>
    </row>
    <row r="17" spans="1:16" ht="15.75">
      <c r="A17" s="29" t="s">
        <v>18</v>
      </c>
      <c r="B17" s="30"/>
      <c r="C17" s="31"/>
      <c r="D17" s="32">
        <f t="shared" ref="D17:M17" si="4">SUM(D18:D22)</f>
        <v>206806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206806</v>
      </c>
      <c r="O17" s="45">
        <f t="shared" si="2"/>
        <v>93.030139451192085</v>
      </c>
      <c r="P17" s="10"/>
    </row>
    <row r="18" spans="1:16">
      <c r="A18" s="12"/>
      <c r="B18" s="25">
        <v>335.12</v>
      </c>
      <c r="C18" s="20" t="s">
        <v>19</v>
      </c>
      <c r="D18" s="46">
        <v>81805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81805</v>
      </c>
      <c r="O18" s="47">
        <f t="shared" si="2"/>
        <v>36.799370220422851</v>
      </c>
      <c r="P18" s="9"/>
    </row>
    <row r="19" spans="1:16">
      <c r="A19" s="12"/>
      <c r="B19" s="25">
        <v>335.15</v>
      </c>
      <c r="C19" s="20" t="s">
        <v>20</v>
      </c>
      <c r="D19" s="46">
        <v>3573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3573</v>
      </c>
      <c r="O19" s="47">
        <f t="shared" si="2"/>
        <v>1.6072874493927125</v>
      </c>
      <c r="P19" s="9"/>
    </row>
    <row r="20" spans="1:16">
      <c r="A20" s="12"/>
      <c r="B20" s="25">
        <v>335.18</v>
      </c>
      <c r="C20" s="20" t="s">
        <v>21</v>
      </c>
      <c r="D20" s="46">
        <v>117975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117975</v>
      </c>
      <c r="O20" s="47">
        <f t="shared" si="2"/>
        <v>53.070175438596493</v>
      </c>
      <c r="P20" s="9"/>
    </row>
    <row r="21" spans="1:16">
      <c r="A21" s="12"/>
      <c r="B21" s="25">
        <v>335.21</v>
      </c>
      <c r="C21" s="20" t="s">
        <v>22</v>
      </c>
      <c r="D21" s="46">
        <v>1828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1828</v>
      </c>
      <c r="O21" s="47">
        <f t="shared" si="2"/>
        <v>0.82231219073324335</v>
      </c>
      <c r="P21" s="9"/>
    </row>
    <row r="22" spans="1:16">
      <c r="A22" s="12"/>
      <c r="B22" s="25">
        <v>337.7</v>
      </c>
      <c r="C22" s="20" t="s">
        <v>24</v>
      </c>
      <c r="D22" s="46">
        <v>1625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1625</v>
      </c>
      <c r="O22" s="47">
        <f t="shared" si="2"/>
        <v>0.73099415204678364</v>
      </c>
      <c r="P22" s="9"/>
    </row>
    <row r="23" spans="1:16" ht="15.75">
      <c r="A23" s="29" t="s">
        <v>29</v>
      </c>
      <c r="B23" s="30"/>
      <c r="C23" s="31"/>
      <c r="D23" s="32">
        <f t="shared" ref="D23:M23" si="5">SUM(D24:D25)</f>
        <v>1280126</v>
      </c>
      <c r="E23" s="32">
        <f t="shared" si="5"/>
        <v>0</v>
      </c>
      <c r="F23" s="32">
        <f t="shared" si="5"/>
        <v>0</v>
      </c>
      <c r="G23" s="32">
        <f t="shared" si="5"/>
        <v>11500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1291626</v>
      </c>
      <c r="O23" s="45">
        <f t="shared" si="2"/>
        <v>581.0283400809717</v>
      </c>
      <c r="P23" s="10"/>
    </row>
    <row r="24" spans="1:16">
      <c r="A24" s="12"/>
      <c r="B24" s="25">
        <v>341.9</v>
      </c>
      <c r="C24" s="20" t="s">
        <v>32</v>
      </c>
      <c r="D24" s="46">
        <v>773610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773610</v>
      </c>
      <c r="O24" s="47">
        <f t="shared" si="2"/>
        <v>348.00269905533065</v>
      </c>
      <c r="P24" s="9"/>
    </row>
    <row r="25" spans="1:16">
      <c r="A25" s="12"/>
      <c r="B25" s="25">
        <v>342.2</v>
      </c>
      <c r="C25" s="20" t="s">
        <v>33</v>
      </c>
      <c r="D25" s="46">
        <v>506516</v>
      </c>
      <c r="E25" s="46">
        <v>0</v>
      </c>
      <c r="F25" s="46">
        <v>0</v>
      </c>
      <c r="G25" s="46">
        <v>11500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518016</v>
      </c>
      <c r="O25" s="47">
        <f t="shared" si="2"/>
        <v>233.02564102564102</v>
      </c>
      <c r="P25" s="9"/>
    </row>
    <row r="26" spans="1:16" ht="15.75">
      <c r="A26" s="29" t="s">
        <v>30</v>
      </c>
      <c r="B26" s="30"/>
      <c r="C26" s="31"/>
      <c r="D26" s="32">
        <f t="shared" ref="D26:M26" si="6">SUM(D27:D27)</f>
        <v>25764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25764</v>
      </c>
      <c r="O26" s="45">
        <f t="shared" si="2"/>
        <v>11.589743589743589</v>
      </c>
      <c r="P26" s="10"/>
    </row>
    <row r="27" spans="1:16">
      <c r="A27" s="13"/>
      <c r="B27" s="39">
        <v>351.1</v>
      </c>
      <c r="C27" s="21" t="s">
        <v>37</v>
      </c>
      <c r="D27" s="46">
        <v>25764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25764</v>
      </c>
      <c r="O27" s="47">
        <f t="shared" si="2"/>
        <v>11.589743589743589</v>
      </c>
      <c r="P27" s="9"/>
    </row>
    <row r="28" spans="1:16" ht="15.75">
      <c r="A28" s="29" t="s">
        <v>2</v>
      </c>
      <c r="B28" s="30"/>
      <c r="C28" s="31"/>
      <c r="D28" s="32">
        <f t="shared" ref="D28:M28" si="7">SUM(D29:D35)</f>
        <v>55839</v>
      </c>
      <c r="E28" s="32">
        <f t="shared" si="7"/>
        <v>0</v>
      </c>
      <c r="F28" s="32">
        <f t="shared" si="7"/>
        <v>0</v>
      </c>
      <c r="G28" s="32">
        <f t="shared" si="7"/>
        <v>14658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74013</v>
      </c>
      <c r="L28" s="32">
        <f t="shared" si="7"/>
        <v>0</v>
      </c>
      <c r="M28" s="32">
        <f t="shared" si="7"/>
        <v>0</v>
      </c>
      <c r="N28" s="32">
        <f t="shared" si="1"/>
        <v>144510</v>
      </c>
      <c r="O28" s="45">
        <f t="shared" si="2"/>
        <v>65.006747638326587</v>
      </c>
      <c r="P28" s="10"/>
    </row>
    <row r="29" spans="1:16">
      <c r="A29" s="12"/>
      <c r="B29" s="25">
        <v>361.1</v>
      </c>
      <c r="C29" s="20" t="s">
        <v>38</v>
      </c>
      <c r="D29" s="46">
        <v>43314</v>
      </c>
      <c r="E29" s="46">
        <v>0</v>
      </c>
      <c r="F29" s="46">
        <v>0</v>
      </c>
      <c r="G29" s="46">
        <v>14658</v>
      </c>
      <c r="H29" s="46">
        <v>0</v>
      </c>
      <c r="I29" s="46">
        <v>0</v>
      </c>
      <c r="J29" s="46">
        <v>0</v>
      </c>
      <c r="K29" s="46">
        <v>30325</v>
      </c>
      <c r="L29" s="46">
        <v>0</v>
      </c>
      <c r="M29" s="46">
        <v>0</v>
      </c>
      <c r="N29" s="46">
        <f t="shared" si="1"/>
        <v>88297</v>
      </c>
      <c r="O29" s="47">
        <f t="shared" si="2"/>
        <v>39.71974808816914</v>
      </c>
      <c r="P29" s="9"/>
    </row>
    <row r="30" spans="1:16">
      <c r="A30" s="12"/>
      <c r="B30" s="25">
        <v>361.3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-144528</v>
      </c>
      <c r="L30" s="46">
        <v>0</v>
      </c>
      <c r="M30" s="46">
        <v>0</v>
      </c>
      <c r="N30" s="46">
        <f t="shared" ref="N30:N35" si="8">SUM(D30:M30)</f>
        <v>-144528</v>
      </c>
      <c r="O30" s="47">
        <f t="shared" si="2"/>
        <v>-65.014844804318486</v>
      </c>
      <c r="P30" s="9"/>
    </row>
    <row r="31" spans="1:16">
      <c r="A31" s="12"/>
      <c r="B31" s="25">
        <v>361.4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14854</v>
      </c>
      <c r="L31" s="46">
        <v>0</v>
      </c>
      <c r="M31" s="46">
        <v>0</v>
      </c>
      <c r="N31" s="46">
        <f t="shared" si="8"/>
        <v>14854</v>
      </c>
      <c r="O31" s="47">
        <f t="shared" si="2"/>
        <v>6.6819613135402607</v>
      </c>
      <c r="P31" s="9"/>
    </row>
    <row r="32" spans="1:16">
      <c r="A32" s="12"/>
      <c r="B32" s="25">
        <v>362</v>
      </c>
      <c r="C32" s="20" t="s">
        <v>41</v>
      </c>
      <c r="D32" s="46">
        <v>10762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10762</v>
      </c>
      <c r="O32" s="47">
        <f t="shared" si="2"/>
        <v>4.841205578047683</v>
      </c>
      <c r="P32" s="9"/>
    </row>
    <row r="33" spans="1:119">
      <c r="A33" s="12"/>
      <c r="B33" s="25">
        <v>366</v>
      </c>
      <c r="C33" s="20" t="s">
        <v>67</v>
      </c>
      <c r="D33" s="46">
        <v>120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120</v>
      </c>
      <c r="O33" s="47">
        <f t="shared" si="2"/>
        <v>5.3981106612685563E-2</v>
      </c>
      <c r="P33" s="9"/>
    </row>
    <row r="34" spans="1:119">
      <c r="A34" s="12"/>
      <c r="B34" s="25">
        <v>368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173082</v>
      </c>
      <c r="L34" s="46">
        <v>0</v>
      </c>
      <c r="M34" s="46">
        <v>0</v>
      </c>
      <c r="N34" s="46">
        <f t="shared" si="8"/>
        <v>173082</v>
      </c>
      <c r="O34" s="47">
        <f t="shared" si="2"/>
        <v>77.859649122807014</v>
      </c>
      <c r="P34" s="9"/>
    </row>
    <row r="35" spans="1:119">
      <c r="A35" s="12"/>
      <c r="B35" s="25">
        <v>369.9</v>
      </c>
      <c r="C35" s="20" t="s">
        <v>43</v>
      </c>
      <c r="D35" s="46">
        <v>1643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280</v>
      </c>
      <c r="L35" s="46">
        <v>0</v>
      </c>
      <c r="M35" s="46">
        <v>0</v>
      </c>
      <c r="N35" s="46">
        <f t="shared" si="8"/>
        <v>1923</v>
      </c>
      <c r="O35" s="47">
        <f t="shared" si="2"/>
        <v>0.86504723346828605</v>
      </c>
      <c r="P35" s="9"/>
    </row>
    <row r="36" spans="1:119" ht="15.75">
      <c r="A36" s="29" t="s">
        <v>31</v>
      </c>
      <c r="B36" s="30"/>
      <c r="C36" s="31"/>
      <c r="D36" s="32">
        <f t="shared" ref="D36:M36" si="9">SUM(D37:D38)</f>
        <v>0</v>
      </c>
      <c r="E36" s="32">
        <f t="shared" si="9"/>
        <v>0</v>
      </c>
      <c r="F36" s="32">
        <f t="shared" si="9"/>
        <v>0</v>
      </c>
      <c r="G36" s="32">
        <f t="shared" si="9"/>
        <v>1052919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>SUM(D36:M36)</f>
        <v>1052919</v>
      </c>
      <c r="O36" s="45">
        <f t="shared" si="2"/>
        <v>473.64777327935224</v>
      </c>
      <c r="P36" s="9"/>
    </row>
    <row r="37" spans="1:119">
      <c r="A37" s="12"/>
      <c r="B37" s="25">
        <v>381</v>
      </c>
      <c r="C37" s="20" t="s">
        <v>44</v>
      </c>
      <c r="D37" s="46">
        <v>0</v>
      </c>
      <c r="E37" s="46">
        <v>0</v>
      </c>
      <c r="F37" s="46">
        <v>0</v>
      </c>
      <c r="G37" s="46">
        <v>19160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19160</v>
      </c>
      <c r="O37" s="47">
        <f t="shared" si="2"/>
        <v>8.6189833558254616</v>
      </c>
      <c r="P37" s="9"/>
    </row>
    <row r="38" spans="1:119" ht="15.75" thickBot="1">
      <c r="A38" s="12"/>
      <c r="B38" s="25">
        <v>384</v>
      </c>
      <c r="C38" s="20" t="s">
        <v>85</v>
      </c>
      <c r="D38" s="46">
        <v>0</v>
      </c>
      <c r="E38" s="46">
        <v>0</v>
      </c>
      <c r="F38" s="46">
        <v>0</v>
      </c>
      <c r="G38" s="46">
        <v>1033759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1033759</v>
      </c>
      <c r="O38" s="47">
        <f t="shared" si="2"/>
        <v>465.02878992352674</v>
      </c>
      <c r="P38" s="9"/>
    </row>
    <row r="39" spans="1:119" ht="16.5" thickBot="1">
      <c r="A39" s="14" t="s">
        <v>35</v>
      </c>
      <c r="B39" s="23"/>
      <c r="C39" s="22"/>
      <c r="D39" s="15">
        <f t="shared" ref="D39:M39" si="10">SUM(D5,D11,D17,D23,D26,D28,D36)</f>
        <v>2902100</v>
      </c>
      <c r="E39" s="15">
        <f t="shared" si="10"/>
        <v>0</v>
      </c>
      <c r="F39" s="15">
        <f t="shared" si="10"/>
        <v>0</v>
      </c>
      <c r="G39" s="15">
        <f t="shared" si="10"/>
        <v>1320595</v>
      </c>
      <c r="H39" s="15">
        <f t="shared" si="10"/>
        <v>0</v>
      </c>
      <c r="I39" s="15">
        <f t="shared" si="10"/>
        <v>0</v>
      </c>
      <c r="J39" s="15">
        <f t="shared" si="10"/>
        <v>0</v>
      </c>
      <c r="K39" s="15">
        <f t="shared" si="10"/>
        <v>74013</v>
      </c>
      <c r="L39" s="15">
        <f t="shared" si="10"/>
        <v>0</v>
      </c>
      <c r="M39" s="15">
        <f t="shared" si="10"/>
        <v>0</v>
      </c>
      <c r="N39" s="15">
        <f>SUM(D39:M39)</f>
        <v>4296708</v>
      </c>
      <c r="O39" s="38">
        <f t="shared" si="2"/>
        <v>1932.8421052631579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86</v>
      </c>
      <c r="M41" s="118"/>
      <c r="N41" s="118"/>
      <c r="O41" s="43">
        <v>2223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63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45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29"/>
      <c r="M3" s="130"/>
      <c r="N3" s="36"/>
      <c r="O3" s="37"/>
      <c r="P3" s="131" t="s">
        <v>109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110</v>
      </c>
      <c r="N4" s="35" t="s">
        <v>8</v>
      </c>
      <c r="O4" s="35" t="s">
        <v>111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112</v>
      </c>
      <c r="B5" s="26"/>
      <c r="C5" s="26"/>
      <c r="D5" s="27">
        <f t="shared" ref="D5:N5" si="0">SUM(D6:D11)</f>
        <v>1809475</v>
      </c>
      <c r="E5" s="27">
        <f t="shared" si="0"/>
        <v>0</v>
      </c>
      <c r="F5" s="27">
        <f t="shared" si="0"/>
        <v>0</v>
      </c>
      <c r="G5" s="27">
        <f t="shared" si="0"/>
        <v>325611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2135086</v>
      </c>
      <c r="P5" s="33">
        <f t="shared" ref="P5:P34" si="1">(O5/P$36)</f>
        <v>915.56003430531734</v>
      </c>
      <c r="Q5" s="6"/>
    </row>
    <row r="6" spans="1:134">
      <c r="A6" s="12"/>
      <c r="B6" s="25">
        <v>311</v>
      </c>
      <c r="C6" s="20" t="s">
        <v>1</v>
      </c>
      <c r="D6" s="46">
        <v>1462286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1462286</v>
      </c>
      <c r="P6" s="47">
        <f t="shared" si="1"/>
        <v>627.05231560891934</v>
      </c>
      <c r="Q6" s="9"/>
    </row>
    <row r="7" spans="1:134">
      <c r="A7" s="12"/>
      <c r="B7" s="25">
        <v>312.41000000000003</v>
      </c>
      <c r="C7" s="20" t="s">
        <v>113</v>
      </c>
      <c r="D7" s="46">
        <v>0</v>
      </c>
      <c r="E7" s="46">
        <v>0</v>
      </c>
      <c r="F7" s="46">
        <v>0</v>
      </c>
      <c r="G7" s="46">
        <v>27364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27364</v>
      </c>
      <c r="P7" s="47">
        <f t="shared" si="1"/>
        <v>11.734133790737564</v>
      </c>
      <c r="Q7" s="9"/>
    </row>
    <row r="8" spans="1:134">
      <c r="A8" s="12"/>
      <c r="B8" s="25">
        <v>312.63</v>
      </c>
      <c r="C8" s="20" t="s">
        <v>114</v>
      </c>
      <c r="D8" s="46">
        <v>0</v>
      </c>
      <c r="E8" s="46">
        <v>0</v>
      </c>
      <c r="F8" s="46">
        <v>0</v>
      </c>
      <c r="G8" s="46">
        <v>298247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298247</v>
      </c>
      <c r="P8" s="47">
        <f t="shared" si="1"/>
        <v>127.89322469982848</v>
      </c>
      <c r="Q8" s="9"/>
    </row>
    <row r="9" spans="1:134">
      <c r="A9" s="12"/>
      <c r="B9" s="25">
        <v>314.10000000000002</v>
      </c>
      <c r="C9" s="20" t="s">
        <v>90</v>
      </c>
      <c r="D9" s="46">
        <v>275684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275684</v>
      </c>
      <c r="P9" s="47">
        <f t="shared" si="1"/>
        <v>118.21783876500858</v>
      </c>
      <c r="Q9" s="9"/>
    </row>
    <row r="10" spans="1:134">
      <c r="A10" s="12"/>
      <c r="B10" s="25">
        <v>315.10000000000002</v>
      </c>
      <c r="C10" s="20" t="s">
        <v>115</v>
      </c>
      <c r="D10" s="46">
        <v>44360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44360</v>
      </c>
      <c r="P10" s="47">
        <f t="shared" si="1"/>
        <v>19.022298456260721</v>
      </c>
      <c r="Q10" s="9"/>
    </row>
    <row r="11" spans="1:134">
      <c r="A11" s="12"/>
      <c r="B11" s="25">
        <v>316</v>
      </c>
      <c r="C11" s="20" t="s">
        <v>74</v>
      </c>
      <c r="D11" s="46">
        <v>27145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27145</v>
      </c>
      <c r="P11" s="47">
        <f t="shared" si="1"/>
        <v>11.640222984562607</v>
      </c>
      <c r="Q11" s="9"/>
    </row>
    <row r="12" spans="1:134" ht="15.75">
      <c r="A12" s="29" t="s">
        <v>13</v>
      </c>
      <c r="B12" s="30"/>
      <c r="C12" s="31"/>
      <c r="D12" s="32">
        <f t="shared" ref="D12:N12" si="3">SUM(D13:D17)</f>
        <v>227767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227767</v>
      </c>
      <c r="P12" s="45">
        <f t="shared" si="1"/>
        <v>97.670240137221271</v>
      </c>
      <c r="Q12" s="10"/>
    </row>
    <row r="13" spans="1:134">
      <c r="A13" s="12"/>
      <c r="B13" s="25">
        <v>322</v>
      </c>
      <c r="C13" s="20" t="s">
        <v>116</v>
      </c>
      <c r="D13" s="46">
        <v>4107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4107</v>
      </c>
      <c r="P13" s="47">
        <f t="shared" si="1"/>
        <v>1.7611492281303602</v>
      </c>
      <c r="Q13" s="9"/>
    </row>
    <row r="14" spans="1:134">
      <c r="A14" s="12"/>
      <c r="B14" s="25">
        <v>322.89999999999998</v>
      </c>
      <c r="C14" s="20" t="s">
        <v>117</v>
      </c>
      <c r="D14" s="46">
        <v>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7" si="4">SUM(D14:N14)</f>
        <v>66</v>
      </c>
      <c r="P14" s="47">
        <f t="shared" si="1"/>
        <v>2.8301886792452831E-2</v>
      </c>
      <c r="Q14" s="9"/>
    </row>
    <row r="15" spans="1:134">
      <c r="A15" s="12"/>
      <c r="B15" s="25">
        <v>323.10000000000002</v>
      </c>
      <c r="C15" s="20" t="s">
        <v>14</v>
      </c>
      <c r="D15" s="46">
        <v>209858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209858</v>
      </c>
      <c r="P15" s="47">
        <f t="shared" si="1"/>
        <v>89.990566037735846</v>
      </c>
      <c r="Q15" s="9"/>
    </row>
    <row r="16" spans="1:134">
      <c r="A16" s="12"/>
      <c r="B16" s="25">
        <v>323.39999999999998</v>
      </c>
      <c r="C16" s="20" t="s">
        <v>15</v>
      </c>
      <c r="D16" s="46">
        <v>11236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11236</v>
      </c>
      <c r="P16" s="47">
        <f t="shared" si="1"/>
        <v>4.8181818181818183</v>
      </c>
      <c r="Q16" s="9"/>
    </row>
    <row r="17" spans="1:17">
      <c r="A17" s="12"/>
      <c r="B17" s="25">
        <v>323.7</v>
      </c>
      <c r="C17" s="20" t="s">
        <v>16</v>
      </c>
      <c r="D17" s="46">
        <v>2500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2500</v>
      </c>
      <c r="P17" s="47">
        <f t="shared" si="1"/>
        <v>1.0720411663807889</v>
      </c>
      <c r="Q17" s="9"/>
    </row>
    <row r="18" spans="1:17" ht="15.75">
      <c r="A18" s="29" t="s">
        <v>118</v>
      </c>
      <c r="B18" s="30"/>
      <c r="C18" s="31"/>
      <c r="D18" s="32">
        <f t="shared" ref="D18:N18" si="5">SUM(D19:D22)</f>
        <v>263970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>SUM(D18:N18)</f>
        <v>263970</v>
      </c>
      <c r="P18" s="45">
        <f t="shared" si="1"/>
        <v>113.19468267581475</v>
      </c>
      <c r="Q18" s="10"/>
    </row>
    <row r="19" spans="1:17">
      <c r="A19" s="12"/>
      <c r="B19" s="25">
        <v>335.125</v>
      </c>
      <c r="C19" s="20" t="s">
        <v>120</v>
      </c>
      <c r="D19" s="46">
        <v>89052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1" si="6">SUM(D19:N19)</f>
        <v>89052</v>
      </c>
      <c r="P19" s="47">
        <f t="shared" si="1"/>
        <v>38.186963979416809</v>
      </c>
      <c r="Q19" s="9"/>
    </row>
    <row r="20" spans="1:17">
      <c r="A20" s="12"/>
      <c r="B20" s="25">
        <v>335.15</v>
      </c>
      <c r="C20" s="20" t="s">
        <v>76</v>
      </c>
      <c r="D20" s="46">
        <v>4470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4470</v>
      </c>
      <c r="P20" s="47">
        <f t="shared" si="1"/>
        <v>1.9168096054888508</v>
      </c>
      <c r="Q20" s="9"/>
    </row>
    <row r="21" spans="1:17">
      <c r="A21" s="12"/>
      <c r="B21" s="25">
        <v>335.18</v>
      </c>
      <c r="C21" s="20" t="s">
        <v>121</v>
      </c>
      <c r="D21" s="46">
        <v>168959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168959</v>
      </c>
      <c r="P21" s="47">
        <f t="shared" si="1"/>
        <v>72.452401372212691</v>
      </c>
      <c r="Q21" s="9"/>
    </row>
    <row r="22" spans="1:17">
      <c r="A22" s="12"/>
      <c r="B22" s="25">
        <v>337.1</v>
      </c>
      <c r="C22" s="20" t="s">
        <v>57</v>
      </c>
      <c r="D22" s="46">
        <v>1489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" si="7">SUM(D22:N22)</f>
        <v>1489</v>
      </c>
      <c r="P22" s="47">
        <f t="shared" si="1"/>
        <v>0.638507718696398</v>
      </c>
      <c r="Q22" s="9"/>
    </row>
    <row r="23" spans="1:17" ht="15.75">
      <c r="A23" s="29" t="s">
        <v>29</v>
      </c>
      <c r="B23" s="30"/>
      <c r="C23" s="31"/>
      <c r="D23" s="32">
        <f t="shared" ref="D23:N23" si="8">SUM(D24:D24)</f>
        <v>248</v>
      </c>
      <c r="E23" s="32">
        <f t="shared" si="8"/>
        <v>0</v>
      </c>
      <c r="F23" s="32">
        <f t="shared" si="8"/>
        <v>0</v>
      </c>
      <c r="G23" s="32">
        <f t="shared" si="8"/>
        <v>0</v>
      </c>
      <c r="H23" s="32">
        <f t="shared" si="8"/>
        <v>0</v>
      </c>
      <c r="I23" s="32">
        <f t="shared" si="8"/>
        <v>0</v>
      </c>
      <c r="J23" s="32">
        <f t="shared" si="8"/>
        <v>0</v>
      </c>
      <c r="K23" s="32">
        <f t="shared" si="8"/>
        <v>0</v>
      </c>
      <c r="L23" s="32">
        <f t="shared" si="8"/>
        <v>0</v>
      </c>
      <c r="M23" s="32">
        <f t="shared" si="8"/>
        <v>0</v>
      </c>
      <c r="N23" s="32">
        <f t="shared" si="8"/>
        <v>0</v>
      </c>
      <c r="O23" s="32">
        <f t="shared" ref="O23:O28" si="9">SUM(D23:N23)</f>
        <v>248</v>
      </c>
      <c r="P23" s="45">
        <f t="shared" si="1"/>
        <v>0.10634648370497427</v>
      </c>
      <c r="Q23" s="10"/>
    </row>
    <row r="24" spans="1:17">
      <c r="A24" s="12"/>
      <c r="B24" s="25">
        <v>349</v>
      </c>
      <c r="C24" s="20" t="s">
        <v>122</v>
      </c>
      <c r="D24" s="46">
        <v>248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9"/>
        <v>248</v>
      </c>
      <c r="P24" s="47">
        <f t="shared" si="1"/>
        <v>0.10634648370497427</v>
      </c>
      <c r="Q24" s="9"/>
    </row>
    <row r="25" spans="1:17" ht="15.75">
      <c r="A25" s="29" t="s">
        <v>30</v>
      </c>
      <c r="B25" s="30"/>
      <c r="C25" s="31"/>
      <c r="D25" s="32">
        <f t="shared" ref="D25:N25" si="10">SUM(D26:D26)</f>
        <v>4073</v>
      </c>
      <c r="E25" s="32">
        <f t="shared" si="10"/>
        <v>0</v>
      </c>
      <c r="F25" s="32">
        <f t="shared" si="10"/>
        <v>0</v>
      </c>
      <c r="G25" s="32">
        <f t="shared" si="10"/>
        <v>0</v>
      </c>
      <c r="H25" s="32">
        <f t="shared" si="10"/>
        <v>0</v>
      </c>
      <c r="I25" s="32">
        <f t="shared" si="10"/>
        <v>0</v>
      </c>
      <c r="J25" s="32">
        <f t="shared" si="10"/>
        <v>0</v>
      </c>
      <c r="K25" s="32">
        <f t="shared" si="10"/>
        <v>0</v>
      </c>
      <c r="L25" s="32">
        <f t="shared" si="10"/>
        <v>0</v>
      </c>
      <c r="M25" s="32">
        <f t="shared" si="10"/>
        <v>0</v>
      </c>
      <c r="N25" s="32">
        <f t="shared" si="10"/>
        <v>0</v>
      </c>
      <c r="O25" s="32">
        <f t="shared" si="9"/>
        <v>4073</v>
      </c>
      <c r="P25" s="45">
        <f t="shared" si="1"/>
        <v>1.7465694682675814</v>
      </c>
      <c r="Q25" s="10"/>
    </row>
    <row r="26" spans="1:17">
      <c r="A26" s="13"/>
      <c r="B26" s="39">
        <v>351.1</v>
      </c>
      <c r="C26" s="21" t="s">
        <v>37</v>
      </c>
      <c r="D26" s="46">
        <v>4073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9"/>
        <v>4073</v>
      </c>
      <c r="P26" s="47">
        <f t="shared" si="1"/>
        <v>1.7465694682675814</v>
      </c>
      <c r="Q26" s="9"/>
    </row>
    <row r="27" spans="1:17" ht="15.75">
      <c r="A27" s="29" t="s">
        <v>2</v>
      </c>
      <c r="B27" s="30"/>
      <c r="C27" s="31"/>
      <c r="D27" s="32">
        <f t="shared" ref="D27:N27" si="11">SUM(D28:D31)</f>
        <v>153864</v>
      </c>
      <c r="E27" s="32">
        <f t="shared" si="11"/>
        <v>0</v>
      </c>
      <c r="F27" s="32">
        <f t="shared" si="11"/>
        <v>0</v>
      </c>
      <c r="G27" s="32">
        <f t="shared" si="11"/>
        <v>634</v>
      </c>
      <c r="H27" s="32">
        <f t="shared" si="11"/>
        <v>0</v>
      </c>
      <c r="I27" s="32">
        <f t="shared" si="11"/>
        <v>0</v>
      </c>
      <c r="J27" s="32">
        <f t="shared" si="11"/>
        <v>0</v>
      </c>
      <c r="K27" s="32">
        <f t="shared" si="11"/>
        <v>0</v>
      </c>
      <c r="L27" s="32">
        <f t="shared" si="11"/>
        <v>0</v>
      </c>
      <c r="M27" s="32">
        <f t="shared" si="11"/>
        <v>0</v>
      </c>
      <c r="N27" s="32">
        <f t="shared" si="11"/>
        <v>0</v>
      </c>
      <c r="O27" s="32">
        <f t="shared" si="9"/>
        <v>154498</v>
      </c>
      <c r="P27" s="45">
        <f t="shared" si="1"/>
        <v>66.251286449399657</v>
      </c>
      <c r="Q27" s="10"/>
    </row>
    <row r="28" spans="1:17">
      <c r="A28" s="12"/>
      <c r="B28" s="25">
        <v>361.1</v>
      </c>
      <c r="C28" s="20" t="s">
        <v>38</v>
      </c>
      <c r="D28" s="46">
        <v>21170</v>
      </c>
      <c r="E28" s="46">
        <v>0</v>
      </c>
      <c r="F28" s="46">
        <v>0</v>
      </c>
      <c r="G28" s="46">
        <v>634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21804</v>
      </c>
      <c r="P28" s="47">
        <f t="shared" si="1"/>
        <v>9.3499142367066899</v>
      </c>
      <c r="Q28" s="9"/>
    </row>
    <row r="29" spans="1:17">
      <c r="A29" s="12"/>
      <c r="B29" s="25">
        <v>362</v>
      </c>
      <c r="C29" s="20" t="s">
        <v>41</v>
      </c>
      <c r="D29" s="46">
        <v>365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3" si="12">SUM(D29:N29)</f>
        <v>365</v>
      </c>
      <c r="P29" s="47">
        <f t="shared" si="1"/>
        <v>0.15651801029159521</v>
      </c>
      <c r="Q29" s="9"/>
    </row>
    <row r="30" spans="1:17">
      <c r="A30" s="12"/>
      <c r="B30" s="25">
        <v>366</v>
      </c>
      <c r="C30" s="20" t="s">
        <v>67</v>
      </c>
      <c r="D30" s="46">
        <v>125652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2"/>
        <v>125652</v>
      </c>
      <c r="P30" s="47">
        <f t="shared" si="1"/>
        <v>53.881646655231563</v>
      </c>
      <c r="Q30" s="9"/>
    </row>
    <row r="31" spans="1:17">
      <c r="A31" s="12"/>
      <c r="B31" s="25">
        <v>369.9</v>
      </c>
      <c r="C31" s="20" t="s">
        <v>43</v>
      </c>
      <c r="D31" s="46">
        <v>6677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2"/>
        <v>6677</v>
      </c>
      <c r="P31" s="47">
        <f t="shared" si="1"/>
        <v>2.8632075471698113</v>
      </c>
      <c r="Q31" s="9"/>
    </row>
    <row r="32" spans="1:17" ht="15.75">
      <c r="A32" s="29" t="s">
        <v>31</v>
      </c>
      <c r="B32" s="30"/>
      <c r="C32" s="31"/>
      <c r="D32" s="32">
        <f t="shared" ref="D32:N32" si="13">SUM(D33:D33)</f>
        <v>0</v>
      </c>
      <c r="E32" s="32">
        <f t="shared" si="13"/>
        <v>0</v>
      </c>
      <c r="F32" s="32">
        <f t="shared" si="13"/>
        <v>0</v>
      </c>
      <c r="G32" s="32">
        <f t="shared" si="13"/>
        <v>192952</v>
      </c>
      <c r="H32" s="32">
        <f t="shared" si="13"/>
        <v>0</v>
      </c>
      <c r="I32" s="32">
        <f t="shared" si="13"/>
        <v>0</v>
      </c>
      <c r="J32" s="32">
        <f t="shared" si="13"/>
        <v>0</v>
      </c>
      <c r="K32" s="32">
        <f t="shared" si="13"/>
        <v>0</v>
      </c>
      <c r="L32" s="32">
        <f t="shared" si="13"/>
        <v>0</v>
      </c>
      <c r="M32" s="32">
        <f t="shared" si="13"/>
        <v>0</v>
      </c>
      <c r="N32" s="32">
        <f t="shared" si="13"/>
        <v>0</v>
      </c>
      <c r="O32" s="32">
        <f t="shared" si="12"/>
        <v>192952</v>
      </c>
      <c r="P32" s="45">
        <f t="shared" si="1"/>
        <v>82.740994854202398</v>
      </c>
      <c r="Q32" s="9"/>
    </row>
    <row r="33" spans="1:120" ht="15.75" thickBot="1">
      <c r="A33" s="12"/>
      <c r="B33" s="25">
        <v>381</v>
      </c>
      <c r="C33" s="20" t="s">
        <v>44</v>
      </c>
      <c r="D33" s="46">
        <v>0</v>
      </c>
      <c r="E33" s="46">
        <v>0</v>
      </c>
      <c r="F33" s="46">
        <v>0</v>
      </c>
      <c r="G33" s="46">
        <v>192952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2"/>
        <v>192952</v>
      </c>
      <c r="P33" s="47">
        <f t="shared" si="1"/>
        <v>82.740994854202398</v>
      </c>
      <c r="Q33" s="9"/>
    </row>
    <row r="34" spans="1:120" ht="16.5" thickBot="1">
      <c r="A34" s="14" t="s">
        <v>35</v>
      </c>
      <c r="B34" s="23"/>
      <c r="C34" s="22"/>
      <c r="D34" s="15">
        <f t="shared" ref="D34:N34" si="14">SUM(D5,D12,D18,D23,D25,D27,D32)</f>
        <v>2459397</v>
      </c>
      <c r="E34" s="15">
        <f t="shared" si="14"/>
        <v>0</v>
      </c>
      <c r="F34" s="15">
        <f t="shared" si="14"/>
        <v>0</v>
      </c>
      <c r="G34" s="15">
        <f t="shared" si="14"/>
        <v>519197</v>
      </c>
      <c r="H34" s="15">
        <f t="shared" si="14"/>
        <v>0</v>
      </c>
      <c r="I34" s="15">
        <f t="shared" si="14"/>
        <v>0</v>
      </c>
      <c r="J34" s="15">
        <f t="shared" si="14"/>
        <v>0</v>
      </c>
      <c r="K34" s="15">
        <f t="shared" si="14"/>
        <v>0</v>
      </c>
      <c r="L34" s="15">
        <f t="shared" si="14"/>
        <v>0</v>
      </c>
      <c r="M34" s="15">
        <f t="shared" si="14"/>
        <v>0</v>
      </c>
      <c r="N34" s="15">
        <f t="shared" si="14"/>
        <v>0</v>
      </c>
      <c r="O34" s="15">
        <f>SUM(D34:N34)</f>
        <v>2978594</v>
      </c>
      <c r="P34" s="38">
        <f t="shared" si="1"/>
        <v>1277.2701543739279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118" t="s">
        <v>125</v>
      </c>
      <c r="N36" s="118"/>
      <c r="O36" s="118"/>
      <c r="P36" s="43">
        <v>2332</v>
      </c>
    </row>
    <row r="37" spans="1:120">
      <c r="A37" s="119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7"/>
    </row>
    <row r="38" spans="1:120" ht="15.75" customHeight="1" thickBot="1">
      <c r="A38" s="120" t="s">
        <v>63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100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45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29"/>
      <c r="M3" s="130"/>
      <c r="N3" s="36"/>
      <c r="O3" s="37"/>
      <c r="P3" s="131" t="s">
        <v>109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110</v>
      </c>
      <c r="N4" s="35" t="s">
        <v>8</v>
      </c>
      <c r="O4" s="35" t="s">
        <v>111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112</v>
      </c>
      <c r="B5" s="26"/>
      <c r="C5" s="26"/>
      <c r="D5" s="27">
        <f t="shared" ref="D5:N5" si="0">SUM(D6:D11)</f>
        <v>1666376</v>
      </c>
      <c r="E5" s="27">
        <f t="shared" si="0"/>
        <v>0</v>
      </c>
      <c r="F5" s="27">
        <f t="shared" si="0"/>
        <v>0</v>
      </c>
      <c r="G5" s="27">
        <f t="shared" si="0"/>
        <v>281213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34" si="1">SUM(D5:N5)</f>
        <v>1947589</v>
      </c>
      <c r="P5" s="33">
        <f t="shared" ref="P5:P34" si="2">(O5/P$36)</f>
        <v>840.56495468277944</v>
      </c>
      <c r="Q5" s="6"/>
    </row>
    <row r="6" spans="1:134">
      <c r="A6" s="12"/>
      <c r="B6" s="25">
        <v>311</v>
      </c>
      <c r="C6" s="20" t="s">
        <v>1</v>
      </c>
      <c r="D6" s="46">
        <v>1320369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1320369</v>
      </c>
      <c r="P6" s="47">
        <f t="shared" si="2"/>
        <v>569.86145878290893</v>
      </c>
      <c r="Q6" s="9"/>
    </row>
    <row r="7" spans="1:134">
      <c r="A7" s="12"/>
      <c r="B7" s="25">
        <v>312.41000000000003</v>
      </c>
      <c r="C7" s="20" t="s">
        <v>113</v>
      </c>
      <c r="D7" s="46">
        <v>0</v>
      </c>
      <c r="E7" s="46">
        <v>0</v>
      </c>
      <c r="F7" s="46">
        <v>0</v>
      </c>
      <c r="G7" s="46">
        <v>26774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26774</v>
      </c>
      <c r="P7" s="47">
        <f t="shared" si="2"/>
        <v>11.555459646094087</v>
      </c>
      <c r="Q7" s="9"/>
    </row>
    <row r="8" spans="1:134">
      <c r="A8" s="12"/>
      <c r="B8" s="25">
        <v>312.63</v>
      </c>
      <c r="C8" s="20" t="s">
        <v>114</v>
      </c>
      <c r="D8" s="46">
        <v>0</v>
      </c>
      <c r="E8" s="46">
        <v>0</v>
      </c>
      <c r="F8" s="46">
        <v>0</v>
      </c>
      <c r="G8" s="46">
        <v>254439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254439</v>
      </c>
      <c r="P8" s="47">
        <f t="shared" si="2"/>
        <v>109.81398359948209</v>
      </c>
      <c r="Q8" s="9"/>
    </row>
    <row r="9" spans="1:134">
      <c r="A9" s="12"/>
      <c r="B9" s="25">
        <v>314.10000000000002</v>
      </c>
      <c r="C9" s="20" t="s">
        <v>90</v>
      </c>
      <c r="D9" s="46">
        <v>266612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266612</v>
      </c>
      <c r="P9" s="47">
        <f t="shared" si="2"/>
        <v>115.06776003452741</v>
      </c>
      <c r="Q9" s="9"/>
    </row>
    <row r="10" spans="1:134">
      <c r="A10" s="12"/>
      <c r="B10" s="25">
        <v>315.10000000000002</v>
      </c>
      <c r="C10" s="20" t="s">
        <v>115</v>
      </c>
      <c r="D10" s="46">
        <v>44587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44587</v>
      </c>
      <c r="P10" s="47">
        <f t="shared" si="2"/>
        <v>19.243418213206734</v>
      </c>
      <c r="Q10" s="9"/>
    </row>
    <row r="11" spans="1:134">
      <c r="A11" s="12"/>
      <c r="B11" s="25">
        <v>316</v>
      </c>
      <c r="C11" s="20" t="s">
        <v>74</v>
      </c>
      <c r="D11" s="46">
        <v>34808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34808</v>
      </c>
      <c r="P11" s="47">
        <f t="shared" si="2"/>
        <v>15.022874406560208</v>
      </c>
      <c r="Q11" s="9"/>
    </row>
    <row r="12" spans="1:134" ht="15.75">
      <c r="A12" s="29" t="s">
        <v>13</v>
      </c>
      <c r="B12" s="30"/>
      <c r="C12" s="31"/>
      <c r="D12" s="32">
        <f t="shared" ref="D12:N12" si="3">SUM(D13:D17)</f>
        <v>210282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210282</v>
      </c>
      <c r="P12" s="45">
        <f t="shared" si="2"/>
        <v>90.756150194216659</v>
      </c>
      <c r="Q12" s="10"/>
    </row>
    <row r="13" spans="1:134">
      <c r="A13" s="12"/>
      <c r="B13" s="25">
        <v>322</v>
      </c>
      <c r="C13" s="20" t="s">
        <v>116</v>
      </c>
      <c r="D13" s="46">
        <v>351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351</v>
      </c>
      <c r="P13" s="47">
        <f t="shared" si="2"/>
        <v>0.1514889943892965</v>
      </c>
      <c r="Q13" s="9"/>
    </row>
    <row r="14" spans="1:134">
      <c r="A14" s="12"/>
      <c r="B14" s="25">
        <v>322.89999999999998</v>
      </c>
      <c r="C14" s="20" t="s">
        <v>117</v>
      </c>
      <c r="D14" s="46">
        <v>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27</v>
      </c>
      <c r="P14" s="47">
        <f t="shared" si="2"/>
        <v>1.1652999568407424E-2</v>
      </c>
      <c r="Q14" s="9"/>
    </row>
    <row r="15" spans="1:134">
      <c r="A15" s="12"/>
      <c r="B15" s="25">
        <v>323.10000000000002</v>
      </c>
      <c r="C15" s="20" t="s">
        <v>14</v>
      </c>
      <c r="D15" s="46">
        <v>197634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197634</v>
      </c>
      <c r="P15" s="47">
        <f t="shared" si="2"/>
        <v>85.297367285282689</v>
      </c>
      <c r="Q15" s="9"/>
    </row>
    <row r="16" spans="1:134">
      <c r="A16" s="12"/>
      <c r="B16" s="25">
        <v>323.39999999999998</v>
      </c>
      <c r="C16" s="20" t="s">
        <v>15</v>
      </c>
      <c r="D16" s="46">
        <v>9770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9770</v>
      </c>
      <c r="P16" s="47">
        <f t="shared" si="2"/>
        <v>4.2166594734570566</v>
      </c>
      <c r="Q16" s="9"/>
    </row>
    <row r="17" spans="1:17">
      <c r="A17" s="12"/>
      <c r="B17" s="25">
        <v>323.7</v>
      </c>
      <c r="C17" s="20" t="s">
        <v>16</v>
      </c>
      <c r="D17" s="46">
        <v>2500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2500</v>
      </c>
      <c r="P17" s="47">
        <f t="shared" si="2"/>
        <v>1.0789814415192058</v>
      </c>
      <c r="Q17" s="9"/>
    </row>
    <row r="18" spans="1:17" ht="15.75">
      <c r="A18" s="29" t="s">
        <v>118</v>
      </c>
      <c r="B18" s="30"/>
      <c r="C18" s="31"/>
      <c r="D18" s="32">
        <f t="shared" ref="D18:N18" si="4">SUM(D19:D24)</f>
        <v>278489</v>
      </c>
      <c r="E18" s="32">
        <f t="shared" si="4"/>
        <v>0</v>
      </c>
      <c r="F18" s="32">
        <f t="shared" si="4"/>
        <v>0</v>
      </c>
      <c r="G18" s="32">
        <f t="shared" si="4"/>
        <v>149636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32">
        <f t="shared" si="4"/>
        <v>0</v>
      </c>
      <c r="O18" s="44">
        <f t="shared" si="1"/>
        <v>428125</v>
      </c>
      <c r="P18" s="45">
        <f t="shared" si="2"/>
        <v>184.77557186016401</v>
      </c>
      <c r="Q18" s="10"/>
    </row>
    <row r="19" spans="1:17">
      <c r="A19" s="12"/>
      <c r="B19" s="25">
        <v>331.1</v>
      </c>
      <c r="C19" s="20" t="s">
        <v>119</v>
      </c>
      <c r="D19" s="46">
        <v>38239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38239</v>
      </c>
      <c r="P19" s="47">
        <f t="shared" si="2"/>
        <v>16.503668536901166</v>
      </c>
      <c r="Q19" s="9"/>
    </row>
    <row r="20" spans="1:17">
      <c r="A20" s="12"/>
      <c r="B20" s="25">
        <v>335.125</v>
      </c>
      <c r="C20" s="20" t="s">
        <v>120</v>
      </c>
      <c r="D20" s="46">
        <v>85155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85155</v>
      </c>
      <c r="P20" s="47">
        <f t="shared" si="2"/>
        <v>36.75226586102719</v>
      </c>
      <c r="Q20" s="9"/>
    </row>
    <row r="21" spans="1:17">
      <c r="A21" s="12"/>
      <c r="B21" s="25">
        <v>335.15</v>
      </c>
      <c r="C21" s="20" t="s">
        <v>76</v>
      </c>
      <c r="D21" s="46">
        <v>3735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3735</v>
      </c>
      <c r="P21" s="47">
        <f t="shared" si="2"/>
        <v>1.6119982736296936</v>
      </c>
      <c r="Q21" s="9"/>
    </row>
    <row r="22" spans="1:17">
      <c r="A22" s="12"/>
      <c r="B22" s="25">
        <v>335.18</v>
      </c>
      <c r="C22" s="20" t="s">
        <v>121</v>
      </c>
      <c r="D22" s="46">
        <v>149888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149888</v>
      </c>
      <c r="P22" s="47">
        <f t="shared" si="2"/>
        <v>64.690548122572295</v>
      </c>
      <c r="Q22" s="9"/>
    </row>
    <row r="23" spans="1:17">
      <c r="A23" s="12"/>
      <c r="B23" s="25">
        <v>337.1</v>
      </c>
      <c r="C23" s="20" t="s">
        <v>57</v>
      </c>
      <c r="D23" s="46">
        <v>1472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1472</v>
      </c>
      <c r="P23" s="47">
        <f t="shared" si="2"/>
        <v>0.63530427276650847</v>
      </c>
      <c r="Q23" s="9"/>
    </row>
    <row r="24" spans="1:17">
      <c r="A24" s="12"/>
      <c r="B24" s="25">
        <v>337.3</v>
      </c>
      <c r="C24" s="20" t="s">
        <v>58</v>
      </c>
      <c r="D24" s="46">
        <v>0</v>
      </c>
      <c r="E24" s="46">
        <v>0</v>
      </c>
      <c r="F24" s="46">
        <v>0</v>
      </c>
      <c r="G24" s="46">
        <v>149636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149636</v>
      </c>
      <c r="P24" s="47">
        <f t="shared" si="2"/>
        <v>64.581786793267156</v>
      </c>
      <c r="Q24" s="9"/>
    </row>
    <row r="25" spans="1:17" ht="15.75">
      <c r="A25" s="29" t="s">
        <v>29</v>
      </c>
      <c r="B25" s="30"/>
      <c r="C25" s="31"/>
      <c r="D25" s="32">
        <f t="shared" ref="D25:N25" si="5">SUM(D26:D26)</f>
        <v>328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32">
        <f t="shared" si="1"/>
        <v>328</v>
      </c>
      <c r="P25" s="45">
        <f t="shared" si="2"/>
        <v>0.14156236512731982</v>
      </c>
      <c r="Q25" s="10"/>
    </row>
    <row r="26" spans="1:17">
      <c r="A26" s="12"/>
      <c r="B26" s="25">
        <v>349</v>
      </c>
      <c r="C26" s="20" t="s">
        <v>122</v>
      </c>
      <c r="D26" s="46">
        <v>328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328</v>
      </c>
      <c r="P26" s="47">
        <f t="shared" si="2"/>
        <v>0.14156236512731982</v>
      </c>
      <c r="Q26" s="9"/>
    </row>
    <row r="27" spans="1:17" ht="15.75">
      <c r="A27" s="29" t="s">
        <v>30</v>
      </c>
      <c r="B27" s="30"/>
      <c r="C27" s="31"/>
      <c r="D27" s="32">
        <f t="shared" ref="D27:N27" si="6">SUM(D28:D28)</f>
        <v>3499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6"/>
        <v>0</v>
      </c>
      <c r="O27" s="32">
        <f t="shared" si="1"/>
        <v>3499</v>
      </c>
      <c r="P27" s="45">
        <f t="shared" si="2"/>
        <v>1.5101424255502804</v>
      </c>
      <c r="Q27" s="10"/>
    </row>
    <row r="28" spans="1:17">
      <c r="A28" s="13"/>
      <c r="B28" s="39">
        <v>351.1</v>
      </c>
      <c r="C28" s="21" t="s">
        <v>37</v>
      </c>
      <c r="D28" s="46">
        <v>3499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3499</v>
      </c>
      <c r="P28" s="47">
        <f t="shared" si="2"/>
        <v>1.5101424255502804</v>
      </c>
      <c r="Q28" s="9"/>
    </row>
    <row r="29" spans="1:17" ht="15.75">
      <c r="A29" s="29" t="s">
        <v>2</v>
      </c>
      <c r="B29" s="30"/>
      <c r="C29" s="31"/>
      <c r="D29" s="32">
        <f t="shared" ref="D29:N29" si="7">SUM(D30:D33)</f>
        <v>118074</v>
      </c>
      <c r="E29" s="32">
        <f t="shared" si="7"/>
        <v>0</v>
      </c>
      <c r="F29" s="32">
        <f t="shared" si="7"/>
        <v>0</v>
      </c>
      <c r="G29" s="32">
        <f t="shared" si="7"/>
        <v>1312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7"/>
        <v>0</v>
      </c>
      <c r="O29" s="32">
        <f t="shared" si="1"/>
        <v>119386</v>
      </c>
      <c r="P29" s="45">
        <f t="shared" si="2"/>
        <v>51.526111350884761</v>
      </c>
      <c r="Q29" s="10"/>
    </row>
    <row r="30" spans="1:17">
      <c r="A30" s="12"/>
      <c r="B30" s="25">
        <v>361.1</v>
      </c>
      <c r="C30" s="20" t="s">
        <v>38</v>
      </c>
      <c r="D30" s="46">
        <v>5153</v>
      </c>
      <c r="E30" s="46">
        <v>0</v>
      </c>
      <c r="F30" s="46">
        <v>0</v>
      </c>
      <c r="G30" s="46">
        <v>1312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6465</v>
      </c>
      <c r="P30" s="47">
        <f t="shared" si="2"/>
        <v>2.7902460077686664</v>
      </c>
      <c r="Q30" s="9"/>
    </row>
    <row r="31" spans="1:17">
      <c r="A31" s="12"/>
      <c r="B31" s="25">
        <v>362</v>
      </c>
      <c r="C31" s="20" t="s">
        <v>41</v>
      </c>
      <c r="D31" s="46">
        <v>1445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"/>
        <v>1445</v>
      </c>
      <c r="P31" s="47">
        <f t="shared" si="2"/>
        <v>0.62365127319810099</v>
      </c>
      <c r="Q31" s="9"/>
    </row>
    <row r="32" spans="1:17">
      <c r="A32" s="12"/>
      <c r="B32" s="25">
        <v>366</v>
      </c>
      <c r="C32" s="20" t="s">
        <v>67</v>
      </c>
      <c r="D32" s="46">
        <v>100200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"/>
        <v>100200</v>
      </c>
      <c r="P32" s="47">
        <f t="shared" si="2"/>
        <v>43.24557617608977</v>
      </c>
      <c r="Q32" s="9"/>
    </row>
    <row r="33" spans="1:120" ht="15.75" thickBot="1">
      <c r="A33" s="12"/>
      <c r="B33" s="25">
        <v>369.9</v>
      </c>
      <c r="C33" s="20" t="s">
        <v>43</v>
      </c>
      <c r="D33" s="46">
        <v>11276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"/>
        <v>11276</v>
      </c>
      <c r="P33" s="47">
        <f t="shared" si="2"/>
        <v>4.8666378938282264</v>
      </c>
      <c r="Q33" s="9"/>
    </row>
    <row r="34" spans="1:120" ht="16.5" thickBot="1">
      <c r="A34" s="14" t="s">
        <v>35</v>
      </c>
      <c r="B34" s="23"/>
      <c r="C34" s="22"/>
      <c r="D34" s="15">
        <f>SUM(D5,D12,D18,D25,D27,D29)</f>
        <v>2277048</v>
      </c>
      <c r="E34" s="15">
        <f t="shared" ref="E34:N34" si="8">SUM(E5,E12,E18,E25,E27,E29)</f>
        <v>0</v>
      </c>
      <c r="F34" s="15">
        <f t="shared" si="8"/>
        <v>0</v>
      </c>
      <c r="G34" s="15">
        <f t="shared" si="8"/>
        <v>432161</v>
      </c>
      <c r="H34" s="15">
        <f t="shared" si="8"/>
        <v>0</v>
      </c>
      <c r="I34" s="15">
        <f t="shared" si="8"/>
        <v>0</v>
      </c>
      <c r="J34" s="15">
        <f t="shared" si="8"/>
        <v>0</v>
      </c>
      <c r="K34" s="15">
        <f t="shared" si="8"/>
        <v>0</v>
      </c>
      <c r="L34" s="15">
        <f t="shared" si="8"/>
        <v>0</v>
      </c>
      <c r="M34" s="15">
        <f t="shared" si="8"/>
        <v>0</v>
      </c>
      <c r="N34" s="15">
        <f t="shared" si="8"/>
        <v>0</v>
      </c>
      <c r="O34" s="15">
        <f t="shared" si="1"/>
        <v>2709209</v>
      </c>
      <c r="P34" s="38">
        <f t="shared" si="2"/>
        <v>1169.2744928787224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118" t="s">
        <v>123</v>
      </c>
      <c r="N36" s="118"/>
      <c r="O36" s="118"/>
      <c r="P36" s="43">
        <v>2317</v>
      </c>
    </row>
    <row r="37" spans="1:120">
      <c r="A37" s="119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7"/>
    </row>
    <row r="38" spans="1:120" ht="15.75" customHeight="1" thickBot="1">
      <c r="A38" s="120" t="s">
        <v>63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100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1578635</v>
      </c>
      <c r="E5" s="27">
        <f t="shared" si="0"/>
        <v>0</v>
      </c>
      <c r="F5" s="27">
        <f t="shared" si="0"/>
        <v>0</v>
      </c>
      <c r="G5" s="27">
        <f t="shared" si="0"/>
        <v>256783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3" si="1">SUM(D5:M5)</f>
        <v>1835418</v>
      </c>
      <c r="O5" s="33">
        <f t="shared" ref="O5:O33" si="2">(N5/O$35)</f>
        <v>872.3469581749049</v>
      </c>
      <c r="P5" s="6"/>
    </row>
    <row r="6" spans="1:133">
      <c r="A6" s="12"/>
      <c r="B6" s="25">
        <v>311</v>
      </c>
      <c r="C6" s="20" t="s">
        <v>1</v>
      </c>
      <c r="D6" s="46">
        <v>1238133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1238133</v>
      </c>
      <c r="O6" s="47">
        <f t="shared" si="2"/>
        <v>588.46625475285168</v>
      </c>
      <c r="P6" s="9"/>
    </row>
    <row r="7" spans="1:133">
      <c r="A7" s="12"/>
      <c r="B7" s="25">
        <v>312.42</v>
      </c>
      <c r="C7" s="20" t="s">
        <v>103</v>
      </c>
      <c r="D7" s="46">
        <v>0</v>
      </c>
      <c r="E7" s="46">
        <v>0</v>
      </c>
      <c r="F7" s="46">
        <v>0</v>
      </c>
      <c r="G7" s="46">
        <v>26315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26315</v>
      </c>
      <c r="O7" s="47">
        <f t="shared" si="2"/>
        <v>12.507129277566539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230468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230468</v>
      </c>
      <c r="O8" s="47">
        <f t="shared" si="2"/>
        <v>109.53802281368822</v>
      </c>
      <c r="P8" s="9"/>
    </row>
    <row r="9" spans="1:133">
      <c r="A9" s="12"/>
      <c r="B9" s="25">
        <v>314.10000000000002</v>
      </c>
      <c r="C9" s="20" t="s">
        <v>90</v>
      </c>
      <c r="D9" s="46">
        <v>261656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261656</v>
      </c>
      <c r="O9" s="47">
        <f t="shared" si="2"/>
        <v>124.36121673003802</v>
      </c>
      <c r="P9" s="9"/>
    </row>
    <row r="10" spans="1:133">
      <c r="A10" s="12"/>
      <c r="B10" s="25">
        <v>315</v>
      </c>
      <c r="C10" s="20" t="s">
        <v>73</v>
      </c>
      <c r="D10" s="46">
        <v>47732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47732</v>
      </c>
      <c r="O10" s="47">
        <f t="shared" si="2"/>
        <v>22.686311787072242</v>
      </c>
      <c r="P10" s="9"/>
    </row>
    <row r="11" spans="1:133">
      <c r="A11" s="12"/>
      <c r="B11" s="25">
        <v>316</v>
      </c>
      <c r="C11" s="20" t="s">
        <v>74</v>
      </c>
      <c r="D11" s="46">
        <v>31114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31114</v>
      </c>
      <c r="O11" s="47">
        <f t="shared" si="2"/>
        <v>14.788022813688213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SUM(D13:D16)</f>
        <v>210929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210929</v>
      </c>
      <c r="O12" s="45">
        <f t="shared" si="2"/>
        <v>100.2514258555133</v>
      </c>
      <c r="P12" s="10"/>
    </row>
    <row r="13" spans="1:133">
      <c r="A13" s="12"/>
      <c r="B13" s="25">
        <v>322</v>
      </c>
      <c r="C13" s="20" t="s">
        <v>56</v>
      </c>
      <c r="D13" s="46">
        <v>249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249</v>
      </c>
      <c r="O13" s="47">
        <f t="shared" si="2"/>
        <v>0.11834600760456274</v>
      </c>
      <c r="P13" s="9"/>
    </row>
    <row r="14" spans="1:133">
      <c r="A14" s="12"/>
      <c r="B14" s="25">
        <v>323.10000000000002</v>
      </c>
      <c r="C14" s="20" t="s">
        <v>14</v>
      </c>
      <c r="D14" s="46">
        <v>197101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197101</v>
      </c>
      <c r="O14" s="47">
        <f t="shared" si="2"/>
        <v>93.679182509505708</v>
      </c>
      <c r="P14" s="9"/>
    </row>
    <row r="15" spans="1:133">
      <c r="A15" s="12"/>
      <c r="B15" s="25">
        <v>323.39999999999998</v>
      </c>
      <c r="C15" s="20" t="s">
        <v>15</v>
      </c>
      <c r="D15" s="46">
        <v>11079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11079</v>
      </c>
      <c r="O15" s="47">
        <f t="shared" si="2"/>
        <v>5.2656844106463883</v>
      </c>
      <c r="P15" s="9"/>
    </row>
    <row r="16" spans="1:133">
      <c r="A16" s="12"/>
      <c r="B16" s="25">
        <v>323.7</v>
      </c>
      <c r="C16" s="20" t="s">
        <v>16</v>
      </c>
      <c r="D16" s="46">
        <v>2500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2500</v>
      </c>
      <c r="O16" s="47">
        <f t="shared" si="2"/>
        <v>1.188212927756654</v>
      </c>
      <c r="P16" s="9"/>
    </row>
    <row r="17" spans="1:16" ht="15.75">
      <c r="A17" s="29" t="s">
        <v>18</v>
      </c>
      <c r="B17" s="30"/>
      <c r="C17" s="31"/>
      <c r="D17" s="32">
        <f t="shared" ref="D17:M17" si="4">SUM(D18:D23)</f>
        <v>229299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229299</v>
      </c>
      <c r="O17" s="45">
        <f t="shared" si="2"/>
        <v>108.9824144486692</v>
      </c>
      <c r="P17" s="10"/>
    </row>
    <row r="18" spans="1:16">
      <c r="A18" s="12"/>
      <c r="B18" s="25">
        <v>331.5</v>
      </c>
      <c r="C18" s="20" t="s">
        <v>99</v>
      </c>
      <c r="D18" s="46">
        <v>8185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8185</v>
      </c>
      <c r="O18" s="47">
        <f t="shared" si="2"/>
        <v>3.8902091254752853</v>
      </c>
      <c r="P18" s="9"/>
    </row>
    <row r="19" spans="1:16">
      <c r="A19" s="12"/>
      <c r="B19" s="25">
        <v>334.5</v>
      </c>
      <c r="C19" s="20" t="s">
        <v>104</v>
      </c>
      <c r="D19" s="46">
        <v>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65</v>
      </c>
      <c r="O19" s="47">
        <f t="shared" si="2"/>
        <v>3.0893536121673004E-2</v>
      </c>
      <c r="P19" s="9"/>
    </row>
    <row r="20" spans="1:16">
      <c r="A20" s="12"/>
      <c r="B20" s="25">
        <v>335.12</v>
      </c>
      <c r="C20" s="20" t="s">
        <v>75</v>
      </c>
      <c r="D20" s="46">
        <v>83490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83490</v>
      </c>
      <c r="O20" s="47">
        <f t="shared" si="2"/>
        <v>39.681558935361217</v>
      </c>
      <c r="P20" s="9"/>
    </row>
    <row r="21" spans="1:16">
      <c r="A21" s="12"/>
      <c r="B21" s="25">
        <v>335.15</v>
      </c>
      <c r="C21" s="20" t="s">
        <v>76</v>
      </c>
      <c r="D21" s="46">
        <v>3735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3735</v>
      </c>
      <c r="O21" s="47">
        <f t="shared" si="2"/>
        <v>1.775190114068441</v>
      </c>
      <c r="P21" s="9"/>
    </row>
    <row r="22" spans="1:16">
      <c r="A22" s="12"/>
      <c r="B22" s="25">
        <v>335.18</v>
      </c>
      <c r="C22" s="20" t="s">
        <v>77</v>
      </c>
      <c r="D22" s="46">
        <v>130814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130814</v>
      </c>
      <c r="O22" s="47">
        <f t="shared" si="2"/>
        <v>62.173954372623577</v>
      </c>
      <c r="P22" s="9"/>
    </row>
    <row r="23" spans="1:16">
      <c r="A23" s="12"/>
      <c r="B23" s="25">
        <v>337.1</v>
      </c>
      <c r="C23" s="20" t="s">
        <v>57</v>
      </c>
      <c r="D23" s="46">
        <v>3010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3010</v>
      </c>
      <c r="O23" s="47">
        <f t="shared" si="2"/>
        <v>1.4306083650190113</v>
      </c>
      <c r="P23" s="9"/>
    </row>
    <row r="24" spans="1:16" ht="15.75">
      <c r="A24" s="29" t="s">
        <v>30</v>
      </c>
      <c r="B24" s="30"/>
      <c r="C24" s="31"/>
      <c r="D24" s="32">
        <f t="shared" ref="D24:M24" si="5">SUM(D25:D25)</f>
        <v>3328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3328</v>
      </c>
      <c r="O24" s="45">
        <f t="shared" si="2"/>
        <v>1.5817490494296578</v>
      </c>
      <c r="P24" s="10"/>
    </row>
    <row r="25" spans="1:16">
      <c r="A25" s="13"/>
      <c r="B25" s="39">
        <v>351.1</v>
      </c>
      <c r="C25" s="21" t="s">
        <v>37</v>
      </c>
      <c r="D25" s="46">
        <v>3328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3328</v>
      </c>
      <c r="O25" s="47">
        <f t="shared" si="2"/>
        <v>1.5817490494296578</v>
      </c>
      <c r="P25" s="9"/>
    </row>
    <row r="26" spans="1:16" ht="15.75">
      <c r="A26" s="29" t="s">
        <v>2</v>
      </c>
      <c r="B26" s="30"/>
      <c r="C26" s="31"/>
      <c r="D26" s="32">
        <f t="shared" ref="D26:M26" si="6">SUM(D27:D30)</f>
        <v>68543</v>
      </c>
      <c r="E26" s="32">
        <f t="shared" si="6"/>
        <v>0</v>
      </c>
      <c r="F26" s="32">
        <f t="shared" si="6"/>
        <v>0</v>
      </c>
      <c r="G26" s="32">
        <f t="shared" si="6"/>
        <v>6545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75088</v>
      </c>
      <c r="O26" s="45">
        <f t="shared" si="2"/>
        <v>35.688212927756652</v>
      </c>
      <c r="P26" s="10"/>
    </row>
    <row r="27" spans="1:16">
      <c r="A27" s="12"/>
      <c r="B27" s="25">
        <v>361.1</v>
      </c>
      <c r="C27" s="20" t="s">
        <v>38</v>
      </c>
      <c r="D27" s="46">
        <v>26466</v>
      </c>
      <c r="E27" s="46">
        <v>0</v>
      </c>
      <c r="F27" s="46">
        <v>0</v>
      </c>
      <c r="G27" s="46">
        <v>6545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33011</v>
      </c>
      <c r="O27" s="47">
        <f t="shared" si="2"/>
        <v>15.689638783269961</v>
      </c>
      <c r="P27" s="9"/>
    </row>
    <row r="28" spans="1:16">
      <c r="A28" s="12"/>
      <c r="B28" s="25">
        <v>362</v>
      </c>
      <c r="C28" s="20" t="s">
        <v>41</v>
      </c>
      <c r="D28" s="46">
        <v>1480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1480</v>
      </c>
      <c r="O28" s="47">
        <f t="shared" si="2"/>
        <v>0.70342205323193918</v>
      </c>
      <c r="P28" s="9"/>
    </row>
    <row r="29" spans="1:16">
      <c r="A29" s="12"/>
      <c r="B29" s="25">
        <v>365</v>
      </c>
      <c r="C29" s="20" t="s">
        <v>96</v>
      </c>
      <c r="D29" s="46">
        <v>500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500</v>
      </c>
      <c r="O29" s="47">
        <f t="shared" si="2"/>
        <v>0.2376425855513308</v>
      </c>
      <c r="P29" s="9"/>
    </row>
    <row r="30" spans="1:16">
      <c r="A30" s="12"/>
      <c r="B30" s="25">
        <v>369.9</v>
      </c>
      <c r="C30" s="20" t="s">
        <v>43</v>
      </c>
      <c r="D30" s="46">
        <v>40097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40097</v>
      </c>
      <c r="O30" s="47">
        <f t="shared" si="2"/>
        <v>19.057509505703422</v>
      </c>
      <c r="P30" s="9"/>
    </row>
    <row r="31" spans="1:16" ht="15.75">
      <c r="A31" s="29" t="s">
        <v>31</v>
      </c>
      <c r="B31" s="30"/>
      <c r="C31" s="31"/>
      <c r="D31" s="32">
        <f t="shared" ref="D31:M31" si="7">SUM(D32:D32)</f>
        <v>36444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1"/>
        <v>36444</v>
      </c>
      <c r="O31" s="45">
        <f t="shared" si="2"/>
        <v>17.321292775665398</v>
      </c>
      <c r="P31" s="9"/>
    </row>
    <row r="32" spans="1:16" ht="15.75" thickBot="1">
      <c r="A32" s="12"/>
      <c r="B32" s="25">
        <v>381</v>
      </c>
      <c r="C32" s="20" t="s">
        <v>44</v>
      </c>
      <c r="D32" s="46">
        <v>36444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36444</v>
      </c>
      <c r="O32" s="47">
        <f t="shared" si="2"/>
        <v>17.321292775665398</v>
      </c>
      <c r="P32" s="9"/>
    </row>
    <row r="33" spans="1:119" ht="16.5" thickBot="1">
      <c r="A33" s="14" t="s">
        <v>35</v>
      </c>
      <c r="B33" s="23"/>
      <c r="C33" s="22"/>
      <c r="D33" s="15">
        <f>SUM(D5,D12,D17,D24,D26,D31)</f>
        <v>2127178</v>
      </c>
      <c r="E33" s="15">
        <f t="shared" ref="E33:M33" si="8">SUM(E5,E12,E17,E24,E26,E31)</f>
        <v>0</v>
      </c>
      <c r="F33" s="15">
        <f t="shared" si="8"/>
        <v>0</v>
      </c>
      <c r="G33" s="15">
        <f t="shared" si="8"/>
        <v>263328</v>
      </c>
      <c r="H33" s="15">
        <f t="shared" si="8"/>
        <v>0</v>
      </c>
      <c r="I33" s="15">
        <f t="shared" si="8"/>
        <v>0</v>
      </c>
      <c r="J33" s="15">
        <f t="shared" si="8"/>
        <v>0</v>
      </c>
      <c r="K33" s="15">
        <f t="shared" si="8"/>
        <v>0</v>
      </c>
      <c r="L33" s="15">
        <f t="shared" si="8"/>
        <v>0</v>
      </c>
      <c r="M33" s="15">
        <f t="shared" si="8"/>
        <v>0</v>
      </c>
      <c r="N33" s="15">
        <f t="shared" si="1"/>
        <v>2390506</v>
      </c>
      <c r="O33" s="38">
        <f t="shared" si="2"/>
        <v>1136.1720532319391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107</v>
      </c>
      <c r="M35" s="118"/>
      <c r="N35" s="118"/>
      <c r="O35" s="43">
        <v>2104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customHeight="1" thickBot="1">
      <c r="A37" s="120" t="s">
        <v>63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1496950</v>
      </c>
      <c r="E5" s="27">
        <f t="shared" si="0"/>
        <v>0</v>
      </c>
      <c r="F5" s="27">
        <f t="shared" si="0"/>
        <v>0</v>
      </c>
      <c r="G5" s="27">
        <f t="shared" si="0"/>
        <v>275495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5" si="1">SUM(D5:M5)</f>
        <v>1772445</v>
      </c>
      <c r="O5" s="33">
        <f t="shared" ref="O5:O35" si="2">(N5/O$37)</f>
        <v>846.43982808022918</v>
      </c>
      <c r="P5" s="6"/>
    </row>
    <row r="6" spans="1:133">
      <c r="A6" s="12"/>
      <c r="B6" s="25">
        <v>311</v>
      </c>
      <c r="C6" s="20" t="s">
        <v>1</v>
      </c>
      <c r="D6" s="46">
        <v>1170588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1170588</v>
      </c>
      <c r="O6" s="47">
        <f t="shared" si="2"/>
        <v>559.02005730659027</v>
      </c>
      <c r="P6" s="9"/>
    </row>
    <row r="7" spans="1:133">
      <c r="A7" s="12"/>
      <c r="B7" s="25">
        <v>312.42</v>
      </c>
      <c r="C7" s="20" t="s">
        <v>103</v>
      </c>
      <c r="D7" s="46">
        <v>0</v>
      </c>
      <c r="E7" s="46">
        <v>0</v>
      </c>
      <c r="F7" s="46">
        <v>0</v>
      </c>
      <c r="G7" s="46">
        <v>28684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28684</v>
      </c>
      <c r="O7" s="47">
        <f t="shared" si="2"/>
        <v>13.6981852913085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246811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246811</v>
      </c>
      <c r="O8" s="47">
        <f t="shared" si="2"/>
        <v>117.8658070678128</v>
      </c>
      <c r="P8" s="9"/>
    </row>
    <row r="9" spans="1:133">
      <c r="A9" s="12"/>
      <c r="B9" s="25">
        <v>314.10000000000002</v>
      </c>
      <c r="C9" s="20" t="s">
        <v>90</v>
      </c>
      <c r="D9" s="46">
        <v>250360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250360</v>
      </c>
      <c r="O9" s="47">
        <f t="shared" si="2"/>
        <v>119.56064947468958</v>
      </c>
      <c r="P9" s="9"/>
    </row>
    <row r="10" spans="1:133">
      <c r="A10" s="12"/>
      <c r="B10" s="25">
        <v>315</v>
      </c>
      <c r="C10" s="20" t="s">
        <v>73</v>
      </c>
      <c r="D10" s="46">
        <v>44829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44829</v>
      </c>
      <c r="O10" s="47">
        <f t="shared" si="2"/>
        <v>21.408309455587393</v>
      </c>
      <c r="P10" s="9"/>
    </row>
    <row r="11" spans="1:133">
      <c r="A11" s="12"/>
      <c r="B11" s="25">
        <v>316</v>
      </c>
      <c r="C11" s="20" t="s">
        <v>74</v>
      </c>
      <c r="D11" s="46">
        <v>31173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31173</v>
      </c>
      <c r="O11" s="47">
        <f t="shared" si="2"/>
        <v>14.886819484240688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SUM(D13:D16)</f>
        <v>215854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215854</v>
      </c>
      <c r="O12" s="45">
        <f t="shared" si="2"/>
        <v>103.08213944603629</v>
      </c>
      <c r="P12" s="10"/>
    </row>
    <row r="13" spans="1:133">
      <c r="A13" s="12"/>
      <c r="B13" s="25">
        <v>322</v>
      </c>
      <c r="C13" s="20" t="s">
        <v>56</v>
      </c>
      <c r="D13" s="46">
        <v>636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636</v>
      </c>
      <c r="O13" s="47">
        <f t="shared" si="2"/>
        <v>0.30372492836676218</v>
      </c>
      <c r="P13" s="9"/>
    </row>
    <row r="14" spans="1:133">
      <c r="A14" s="12"/>
      <c r="B14" s="25">
        <v>323.10000000000002</v>
      </c>
      <c r="C14" s="20" t="s">
        <v>14</v>
      </c>
      <c r="D14" s="46">
        <v>202155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202155</v>
      </c>
      <c r="O14" s="47">
        <f t="shared" si="2"/>
        <v>96.540114613180521</v>
      </c>
      <c r="P14" s="9"/>
    </row>
    <row r="15" spans="1:133">
      <c r="A15" s="12"/>
      <c r="B15" s="25">
        <v>323.39999999999998</v>
      </c>
      <c r="C15" s="20" t="s">
        <v>15</v>
      </c>
      <c r="D15" s="46">
        <v>11563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11563</v>
      </c>
      <c r="O15" s="47">
        <f t="shared" si="2"/>
        <v>5.5219675262655201</v>
      </c>
      <c r="P15" s="9"/>
    </row>
    <row r="16" spans="1:133">
      <c r="A16" s="12"/>
      <c r="B16" s="25">
        <v>323.7</v>
      </c>
      <c r="C16" s="20" t="s">
        <v>16</v>
      </c>
      <c r="D16" s="46">
        <v>1500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1500</v>
      </c>
      <c r="O16" s="47">
        <f t="shared" si="2"/>
        <v>0.71633237822349571</v>
      </c>
      <c r="P16" s="9"/>
    </row>
    <row r="17" spans="1:16" ht="15.75">
      <c r="A17" s="29" t="s">
        <v>18</v>
      </c>
      <c r="B17" s="30"/>
      <c r="C17" s="31"/>
      <c r="D17" s="32">
        <f t="shared" ref="D17:M17" si="4">SUM(D18:D23)</f>
        <v>422066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422066</v>
      </c>
      <c r="O17" s="45">
        <f t="shared" si="2"/>
        <v>201.55969436485196</v>
      </c>
      <c r="P17" s="10"/>
    </row>
    <row r="18" spans="1:16">
      <c r="A18" s="12"/>
      <c r="B18" s="25">
        <v>331.5</v>
      </c>
      <c r="C18" s="20" t="s">
        <v>99</v>
      </c>
      <c r="D18" s="46">
        <v>176787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176787</v>
      </c>
      <c r="O18" s="47">
        <f t="shared" si="2"/>
        <v>84.42550143266476</v>
      </c>
      <c r="P18" s="9"/>
    </row>
    <row r="19" spans="1:16">
      <c r="A19" s="12"/>
      <c r="B19" s="25">
        <v>334.5</v>
      </c>
      <c r="C19" s="20" t="s">
        <v>104</v>
      </c>
      <c r="D19" s="46">
        <v>17990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17990</v>
      </c>
      <c r="O19" s="47">
        <f t="shared" si="2"/>
        <v>8.5912129894937923</v>
      </c>
      <c r="P19" s="9"/>
    </row>
    <row r="20" spans="1:16">
      <c r="A20" s="12"/>
      <c r="B20" s="25">
        <v>335.12</v>
      </c>
      <c r="C20" s="20" t="s">
        <v>75</v>
      </c>
      <c r="D20" s="46">
        <v>84093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84093</v>
      </c>
      <c r="O20" s="47">
        <f t="shared" si="2"/>
        <v>40.159025787965618</v>
      </c>
      <c r="P20" s="9"/>
    </row>
    <row r="21" spans="1:16">
      <c r="A21" s="12"/>
      <c r="B21" s="25">
        <v>335.15</v>
      </c>
      <c r="C21" s="20" t="s">
        <v>76</v>
      </c>
      <c r="D21" s="46">
        <v>3785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3785</v>
      </c>
      <c r="O21" s="47">
        <f t="shared" si="2"/>
        <v>1.8075453677172875</v>
      </c>
      <c r="P21" s="9"/>
    </row>
    <row r="22" spans="1:16">
      <c r="A22" s="12"/>
      <c r="B22" s="25">
        <v>335.18</v>
      </c>
      <c r="C22" s="20" t="s">
        <v>77</v>
      </c>
      <c r="D22" s="46">
        <v>136492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136492</v>
      </c>
      <c r="O22" s="47">
        <f t="shared" si="2"/>
        <v>65.182425978987581</v>
      </c>
      <c r="P22" s="9"/>
    </row>
    <row r="23" spans="1:16">
      <c r="A23" s="12"/>
      <c r="B23" s="25">
        <v>337.1</v>
      </c>
      <c r="C23" s="20" t="s">
        <v>57</v>
      </c>
      <c r="D23" s="46">
        <v>2919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2919</v>
      </c>
      <c r="O23" s="47">
        <f t="shared" si="2"/>
        <v>1.3939828080229226</v>
      </c>
      <c r="P23" s="9"/>
    </row>
    <row r="24" spans="1:16" ht="15.75">
      <c r="A24" s="29" t="s">
        <v>29</v>
      </c>
      <c r="B24" s="30"/>
      <c r="C24" s="31"/>
      <c r="D24" s="32">
        <f t="shared" ref="D24:M24" si="5">SUM(D25:D25)</f>
        <v>211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211</v>
      </c>
      <c r="O24" s="45">
        <f t="shared" si="2"/>
        <v>0.10076408787010506</v>
      </c>
      <c r="P24" s="10"/>
    </row>
    <row r="25" spans="1:16">
      <c r="A25" s="12"/>
      <c r="B25" s="25">
        <v>341.9</v>
      </c>
      <c r="C25" s="20" t="s">
        <v>78</v>
      </c>
      <c r="D25" s="46">
        <v>211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211</v>
      </c>
      <c r="O25" s="47">
        <f t="shared" si="2"/>
        <v>0.10076408787010506</v>
      </c>
      <c r="P25" s="9"/>
    </row>
    <row r="26" spans="1:16" ht="15.75">
      <c r="A26" s="29" t="s">
        <v>30</v>
      </c>
      <c r="B26" s="30"/>
      <c r="C26" s="31"/>
      <c r="D26" s="32">
        <f t="shared" ref="D26:M26" si="6">SUM(D27:D27)</f>
        <v>5442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5442</v>
      </c>
      <c r="O26" s="45">
        <f t="shared" si="2"/>
        <v>2.5988538681948423</v>
      </c>
      <c r="P26" s="10"/>
    </row>
    <row r="27" spans="1:16">
      <c r="A27" s="13"/>
      <c r="B27" s="39">
        <v>351.1</v>
      </c>
      <c r="C27" s="21" t="s">
        <v>37</v>
      </c>
      <c r="D27" s="46">
        <v>5442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5442</v>
      </c>
      <c r="O27" s="47">
        <f t="shared" si="2"/>
        <v>2.5988538681948423</v>
      </c>
      <c r="P27" s="9"/>
    </row>
    <row r="28" spans="1:16" ht="15.75">
      <c r="A28" s="29" t="s">
        <v>2</v>
      </c>
      <c r="B28" s="30"/>
      <c r="C28" s="31"/>
      <c r="D28" s="32">
        <f t="shared" ref="D28:M28" si="7">SUM(D29:D32)</f>
        <v>57833</v>
      </c>
      <c r="E28" s="32">
        <f t="shared" si="7"/>
        <v>0</v>
      </c>
      <c r="F28" s="32">
        <f t="shared" si="7"/>
        <v>0</v>
      </c>
      <c r="G28" s="32">
        <f t="shared" si="7"/>
        <v>9951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1"/>
        <v>67784</v>
      </c>
      <c r="O28" s="45">
        <f t="shared" si="2"/>
        <v>32.370582617000956</v>
      </c>
      <c r="P28" s="10"/>
    </row>
    <row r="29" spans="1:16">
      <c r="A29" s="12"/>
      <c r="B29" s="25">
        <v>361.1</v>
      </c>
      <c r="C29" s="20" t="s">
        <v>38</v>
      </c>
      <c r="D29" s="46">
        <v>38293</v>
      </c>
      <c r="E29" s="46">
        <v>0</v>
      </c>
      <c r="F29" s="46">
        <v>0</v>
      </c>
      <c r="G29" s="46">
        <v>9951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48244</v>
      </c>
      <c r="O29" s="47">
        <f t="shared" si="2"/>
        <v>23.039159503342884</v>
      </c>
      <c r="P29" s="9"/>
    </row>
    <row r="30" spans="1:16">
      <c r="A30" s="12"/>
      <c r="B30" s="25">
        <v>362</v>
      </c>
      <c r="C30" s="20" t="s">
        <v>41</v>
      </c>
      <c r="D30" s="46">
        <v>5223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5223</v>
      </c>
      <c r="O30" s="47">
        <f t="shared" si="2"/>
        <v>2.494269340974212</v>
      </c>
      <c r="P30" s="9"/>
    </row>
    <row r="31" spans="1:16">
      <c r="A31" s="12"/>
      <c r="B31" s="25">
        <v>366</v>
      </c>
      <c r="C31" s="20" t="s">
        <v>67</v>
      </c>
      <c r="D31" s="46">
        <v>1000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1000</v>
      </c>
      <c r="O31" s="47">
        <f t="shared" si="2"/>
        <v>0.47755491881566381</v>
      </c>
      <c r="P31" s="9"/>
    </row>
    <row r="32" spans="1:16">
      <c r="A32" s="12"/>
      <c r="B32" s="25">
        <v>369.9</v>
      </c>
      <c r="C32" s="20" t="s">
        <v>43</v>
      </c>
      <c r="D32" s="46">
        <v>13317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13317</v>
      </c>
      <c r="O32" s="47">
        <f t="shared" si="2"/>
        <v>6.3595988538681949</v>
      </c>
      <c r="P32" s="9"/>
    </row>
    <row r="33" spans="1:119" ht="15.75">
      <c r="A33" s="29" t="s">
        <v>31</v>
      </c>
      <c r="B33" s="30"/>
      <c r="C33" s="31"/>
      <c r="D33" s="32">
        <f t="shared" ref="D33:M33" si="8">SUM(D34:D34)</f>
        <v>0</v>
      </c>
      <c r="E33" s="32">
        <f t="shared" si="8"/>
        <v>0</v>
      </c>
      <c r="F33" s="32">
        <f t="shared" si="8"/>
        <v>0</v>
      </c>
      <c r="G33" s="32">
        <f t="shared" si="8"/>
        <v>1140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1"/>
        <v>1140</v>
      </c>
      <c r="O33" s="45">
        <f t="shared" si="2"/>
        <v>0.54441260744985676</v>
      </c>
      <c r="P33" s="9"/>
    </row>
    <row r="34" spans="1:119" ht="15.75" thickBot="1">
      <c r="A34" s="12"/>
      <c r="B34" s="25">
        <v>381</v>
      </c>
      <c r="C34" s="20" t="s">
        <v>44</v>
      </c>
      <c r="D34" s="46">
        <v>0</v>
      </c>
      <c r="E34" s="46">
        <v>0</v>
      </c>
      <c r="F34" s="46">
        <v>0</v>
      </c>
      <c r="G34" s="46">
        <v>1140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1140</v>
      </c>
      <c r="O34" s="47">
        <f t="shared" si="2"/>
        <v>0.54441260744985676</v>
      </c>
      <c r="P34" s="9"/>
    </row>
    <row r="35" spans="1:119" ht="16.5" thickBot="1">
      <c r="A35" s="14" t="s">
        <v>35</v>
      </c>
      <c r="B35" s="23"/>
      <c r="C35" s="22"/>
      <c r="D35" s="15">
        <f t="shared" ref="D35:M35" si="9">SUM(D5,D12,D17,D24,D26,D28,D33)</f>
        <v>2198356</v>
      </c>
      <c r="E35" s="15">
        <f t="shared" si="9"/>
        <v>0</v>
      </c>
      <c r="F35" s="15">
        <f t="shared" si="9"/>
        <v>0</v>
      </c>
      <c r="G35" s="15">
        <f t="shared" si="9"/>
        <v>286586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1"/>
        <v>2484942</v>
      </c>
      <c r="O35" s="38">
        <f t="shared" si="2"/>
        <v>1186.6962750716332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118" t="s">
        <v>105</v>
      </c>
      <c r="M37" s="118"/>
      <c r="N37" s="118"/>
      <c r="O37" s="43">
        <v>2094</v>
      </c>
    </row>
    <row r="38" spans="1:119">
      <c r="A38" s="119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customHeight="1" thickBot="1">
      <c r="A39" s="120" t="s">
        <v>63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1401923</v>
      </c>
      <c r="E5" s="27">
        <f t="shared" si="0"/>
        <v>0</v>
      </c>
      <c r="F5" s="27">
        <f t="shared" si="0"/>
        <v>0</v>
      </c>
      <c r="G5" s="27">
        <f t="shared" si="0"/>
        <v>263683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3" si="1">SUM(D5:M5)</f>
        <v>1665606</v>
      </c>
      <c r="O5" s="33">
        <f t="shared" ref="O5:O33" si="2">(N5/O$35)</f>
        <v>795.03866348448685</v>
      </c>
      <c r="P5" s="6"/>
    </row>
    <row r="6" spans="1:133">
      <c r="A6" s="12"/>
      <c r="B6" s="25">
        <v>311</v>
      </c>
      <c r="C6" s="20" t="s">
        <v>1</v>
      </c>
      <c r="D6" s="46">
        <v>1087621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1087621</v>
      </c>
      <c r="O6" s="47">
        <f t="shared" si="2"/>
        <v>519.15083532219569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0</v>
      </c>
      <c r="F7" s="46">
        <v>0</v>
      </c>
      <c r="G7" s="46">
        <v>29797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29797</v>
      </c>
      <c r="O7" s="47">
        <f t="shared" si="2"/>
        <v>14.22291169451074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233886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233886</v>
      </c>
      <c r="O8" s="47">
        <f t="shared" si="2"/>
        <v>111.6400954653938</v>
      </c>
      <c r="P8" s="9"/>
    </row>
    <row r="9" spans="1:133">
      <c r="A9" s="12"/>
      <c r="B9" s="25">
        <v>314.10000000000002</v>
      </c>
      <c r="C9" s="20" t="s">
        <v>90</v>
      </c>
      <c r="D9" s="46">
        <v>228998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228998</v>
      </c>
      <c r="O9" s="47">
        <f t="shared" si="2"/>
        <v>109.30692124105012</v>
      </c>
      <c r="P9" s="9"/>
    </row>
    <row r="10" spans="1:133">
      <c r="A10" s="12"/>
      <c r="B10" s="25">
        <v>315</v>
      </c>
      <c r="C10" s="20" t="s">
        <v>73</v>
      </c>
      <c r="D10" s="46">
        <v>45732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45732</v>
      </c>
      <c r="O10" s="47">
        <f t="shared" si="2"/>
        <v>21.829116945107398</v>
      </c>
      <c r="P10" s="9"/>
    </row>
    <row r="11" spans="1:133">
      <c r="A11" s="12"/>
      <c r="B11" s="25">
        <v>316</v>
      </c>
      <c r="C11" s="20" t="s">
        <v>74</v>
      </c>
      <c r="D11" s="46">
        <v>39572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39572</v>
      </c>
      <c r="O11" s="47">
        <f t="shared" si="2"/>
        <v>18.888782816229117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SUM(D13:D16)</f>
        <v>201730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201730</v>
      </c>
      <c r="O12" s="45">
        <f t="shared" si="2"/>
        <v>96.291169451073984</v>
      </c>
      <c r="P12" s="10"/>
    </row>
    <row r="13" spans="1:133">
      <c r="A13" s="12"/>
      <c r="B13" s="25">
        <v>322</v>
      </c>
      <c r="C13" s="20" t="s">
        <v>56</v>
      </c>
      <c r="D13" s="46">
        <v>2032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2032</v>
      </c>
      <c r="O13" s="47">
        <f t="shared" si="2"/>
        <v>0.96992840095465394</v>
      </c>
      <c r="P13" s="9"/>
    </row>
    <row r="14" spans="1:133">
      <c r="A14" s="12"/>
      <c r="B14" s="25">
        <v>323.10000000000002</v>
      </c>
      <c r="C14" s="20" t="s">
        <v>14</v>
      </c>
      <c r="D14" s="46">
        <v>187521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187521</v>
      </c>
      <c r="O14" s="47">
        <f t="shared" si="2"/>
        <v>89.508830548926014</v>
      </c>
      <c r="P14" s="9"/>
    </row>
    <row r="15" spans="1:133">
      <c r="A15" s="12"/>
      <c r="B15" s="25">
        <v>323.39999999999998</v>
      </c>
      <c r="C15" s="20" t="s">
        <v>15</v>
      </c>
      <c r="D15" s="46">
        <v>11177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11177</v>
      </c>
      <c r="O15" s="47">
        <f t="shared" si="2"/>
        <v>5.3350835322195707</v>
      </c>
      <c r="P15" s="9"/>
    </row>
    <row r="16" spans="1:133">
      <c r="A16" s="12"/>
      <c r="B16" s="25">
        <v>323.7</v>
      </c>
      <c r="C16" s="20" t="s">
        <v>16</v>
      </c>
      <c r="D16" s="46">
        <v>1000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1000</v>
      </c>
      <c r="O16" s="47">
        <f t="shared" si="2"/>
        <v>0.47732696897374699</v>
      </c>
      <c r="P16" s="9"/>
    </row>
    <row r="17" spans="1:16" ht="15.75">
      <c r="A17" s="29" t="s">
        <v>18</v>
      </c>
      <c r="B17" s="30"/>
      <c r="C17" s="31"/>
      <c r="D17" s="32">
        <f t="shared" ref="D17:M17" si="4">SUM(D18:D22)</f>
        <v>236607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236607</v>
      </c>
      <c r="O17" s="45">
        <f t="shared" si="2"/>
        <v>112.93890214797136</v>
      </c>
      <c r="P17" s="10"/>
    </row>
    <row r="18" spans="1:16">
      <c r="A18" s="12"/>
      <c r="B18" s="25">
        <v>331.5</v>
      </c>
      <c r="C18" s="20" t="s">
        <v>99</v>
      </c>
      <c r="D18" s="46">
        <v>14645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14645</v>
      </c>
      <c r="O18" s="47">
        <f t="shared" si="2"/>
        <v>6.9904534606205253</v>
      </c>
      <c r="P18" s="9"/>
    </row>
    <row r="19" spans="1:16">
      <c r="A19" s="12"/>
      <c r="B19" s="25">
        <v>335.12</v>
      </c>
      <c r="C19" s="20" t="s">
        <v>75</v>
      </c>
      <c r="D19" s="46">
        <v>83682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83682</v>
      </c>
      <c r="O19" s="47">
        <f t="shared" si="2"/>
        <v>39.943675417661098</v>
      </c>
      <c r="P19" s="9"/>
    </row>
    <row r="20" spans="1:16">
      <c r="A20" s="12"/>
      <c r="B20" s="25">
        <v>335.15</v>
      </c>
      <c r="C20" s="20" t="s">
        <v>76</v>
      </c>
      <c r="D20" s="46">
        <v>3746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3746</v>
      </c>
      <c r="O20" s="47">
        <f t="shared" si="2"/>
        <v>1.7880668257756562</v>
      </c>
      <c r="P20" s="9"/>
    </row>
    <row r="21" spans="1:16">
      <c r="A21" s="12"/>
      <c r="B21" s="25">
        <v>335.18</v>
      </c>
      <c r="C21" s="20" t="s">
        <v>77</v>
      </c>
      <c r="D21" s="46">
        <v>133019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133019</v>
      </c>
      <c r="O21" s="47">
        <f t="shared" si="2"/>
        <v>63.493556085918854</v>
      </c>
      <c r="P21" s="9"/>
    </row>
    <row r="22" spans="1:16">
      <c r="A22" s="12"/>
      <c r="B22" s="25">
        <v>337.7</v>
      </c>
      <c r="C22" s="20" t="s">
        <v>24</v>
      </c>
      <c r="D22" s="46">
        <v>1515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1515</v>
      </c>
      <c r="O22" s="47">
        <f t="shared" si="2"/>
        <v>0.72315035799522676</v>
      </c>
      <c r="P22" s="9"/>
    </row>
    <row r="23" spans="1:16" ht="15.75">
      <c r="A23" s="29" t="s">
        <v>29</v>
      </c>
      <c r="B23" s="30"/>
      <c r="C23" s="31"/>
      <c r="D23" s="32">
        <f t="shared" ref="D23:M23" si="5">SUM(D24:D24)</f>
        <v>132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132</v>
      </c>
      <c r="O23" s="45">
        <f t="shared" si="2"/>
        <v>6.3007159904534607E-2</v>
      </c>
      <c r="P23" s="10"/>
    </row>
    <row r="24" spans="1:16">
      <c r="A24" s="12"/>
      <c r="B24" s="25">
        <v>341.9</v>
      </c>
      <c r="C24" s="20" t="s">
        <v>78</v>
      </c>
      <c r="D24" s="46">
        <v>132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132</v>
      </c>
      <c r="O24" s="47">
        <f t="shared" si="2"/>
        <v>6.3007159904534607E-2</v>
      </c>
      <c r="P24" s="9"/>
    </row>
    <row r="25" spans="1:16" ht="15.75">
      <c r="A25" s="29" t="s">
        <v>30</v>
      </c>
      <c r="B25" s="30"/>
      <c r="C25" s="31"/>
      <c r="D25" s="32">
        <f t="shared" ref="D25:M25" si="6">SUM(D26:D26)</f>
        <v>4554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4554</v>
      </c>
      <c r="O25" s="45">
        <f t="shared" si="2"/>
        <v>2.1737470167064439</v>
      </c>
      <c r="P25" s="10"/>
    </row>
    <row r="26" spans="1:16">
      <c r="A26" s="13"/>
      <c r="B26" s="39">
        <v>351.1</v>
      </c>
      <c r="C26" s="21" t="s">
        <v>37</v>
      </c>
      <c r="D26" s="46">
        <v>4554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4554</v>
      </c>
      <c r="O26" s="47">
        <f t="shared" si="2"/>
        <v>2.1737470167064439</v>
      </c>
      <c r="P26" s="9"/>
    </row>
    <row r="27" spans="1:16" ht="15.75">
      <c r="A27" s="29" t="s">
        <v>2</v>
      </c>
      <c r="B27" s="30"/>
      <c r="C27" s="31"/>
      <c r="D27" s="32">
        <f t="shared" ref="D27:M27" si="7">SUM(D28:D32)</f>
        <v>718593</v>
      </c>
      <c r="E27" s="32">
        <f t="shared" si="7"/>
        <v>0</v>
      </c>
      <c r="F27" s="32">
        <f t="shared" si="7"/>
        <v>0</v>
      </c>
      <c r="G27" s="32">
        <f t="shared" si="7"/>
        <v>1411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1"/>
        <v>720004</v>
      </c>
      <c r="O27" s="45">
        <f t="shared" si="2"/>
        <v>343.67732696897377</v>
      </c>
      <c r="P27" s="10"/>
    </row>
    <row r="28" spans="1:16">
      <c r="A28" s="12"/>
      <c r="B28" s="25">
        <v>361.1</v>
      </c>
      <c r="C28" s="20" t="s">
        <v>38</v>
      </c>
      <c r="D28" s="46">
        <v>10212</v>
      </c>
      <c r="E28" s="46">
        <v>0</v>
      </c>
      <c r="F28" s="46">
        <v>0</v>
      </c>
      <c r="G28" s="46">
        <v>1411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11623</v>
      </c>
      <c r="O28" s="47">
        <f t="shared" si="2"/>
        <v>5.5479713603818617</v>
      </c>
      <c r="P28" s="9"/>
    </row>
    <row r="29" spans="1:16">
      <c r="A29" s="12"/>
      <c r="B29" s="25">
        <v>362</v>
      </c>
      <c r="C29" s="20" t="s">
        <v>41</v>
      </c>
      <c r="D29" s="46">
        <v>1100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1100</v>
      </c>
      <c r="O29" s="47">
        <f t="shared" si="2"/>
        <v>0.52505966587112174</v>
      </c>
      <c r="P29" s="9"/>
    </row>
    <row r="30" spans="1:16">
      <c r="A30" s="12"/>
      <c r="B30" s="25">
        <v>364</v>
      </c>
      <c r="C30" s="20" t="s">
        <v>100</v>
      </c>
      <c r="D30" s="46">
        <v>693961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693961</v>
      </c>
      <c r="O30" s="47">
        <f t="shared" si="2"/>
        <v>331.24630071599046</v>
      </c>
      <c r="P30" s="9"/>
    </row>
    <row r="31" spans="1:16">
      <c r="A31" s="12"/>
      <c r="B31" s="25">
        <v>366</v>
      </c>
      <c r="C31" s="20" t="s">
        <v>67</v>
      </c>
      <c r="D31" s="46">
        <v>500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500</v>
      </c>
      <c r="O31" s="47">
        <f t="shared" si="2"/>
        <v>0.2386634844868735</v>
      </c>
      <c r="P31" s="9"/>
    </row>
    <row r="32" spans="1:16" ht="15.75" thickBot="1">
      <c r="A32" s="12"/>
      <c r="B32" s="25">
        <v>369.9</v>
      </c>
      <c r="C32" s="20" t="s">
        <v>43</v>
      </c>
      <c r="D32" s="46">
        <v>12820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12820</v>
      </c>
      <c r="O32" s="47">
        <f t="shared" si="2"/>
        <v>6.1193317422434363</v>
      </c>
      <c r="P32" s="9"/>
    </row>
    <row r="33" spans="1:119" ht="16.5" thickBot="1">
      <c r="A33" s="14" t="s">
        <v>35</v>
      </c>
      <c r="B33" s="23"/>
      <c r="C33" s="22"/>
      <c r="D33" s="15">
        <f>SUM(D5,D12,D17,D23,D25,D27)</f>
        <v>2563539</v>
      </c>
      <c r="E33" s="15">
        <f t="shared" ref="E33:M33" si="8">SUM(E5,E12,E17,E23,E25,E27)</f>
        <v>0</v>
      </c>
      <c r="F33" s="15">
        <f t="shared" si="8"/>
        <v>0</v>
      </c>
      <c r="G33" s="15">
        <f t="shared" si="8"/>
        <v>265094</v>
      </c>
      <c r="H33" s="15">
        <f t="shared" si="8"/>
        <v>0</v>
      </c>
      <c r="I33" s="15">
        <f t="shared" si="8"/>
        <v>0</v>
      </c>
      <c r="J33" s="15">
        <f t="shared" si="8"/>
        <v>0</v>
      </c>
      <c r="K33" s="15">
        <f t="shared" si="8"/>
        <v>0</v>
      </c>
      <c r="L33" s="15">
        <f t="shared" si="8"/>
        <v>0</v>
      </c>
      <c r="M33" s="15">
        <f t="shared" si="8"/>
        <v>0</v>
      </c>
      <c r="N33" s="15">
        <f t="shared" si="1"/>
        <v>2828633</v>
      </c>
      <c r="O33" s="38">
        <f t="shared" si="2"/>
        <v>1350.182816229117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101</v>
      </c>
      <c r="M35" s="118"/>
      <c r="N35" s="118"/>
      <c r="O35" s="43">
        <v>2095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customHeight="1" thickBot="1">
      <c r="A37" s="120" t="s">
        <v>63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1200099</v>
      </c>
      <c r="E5" s="27">
        <f t="shared" si="0"/>
        <v>0</v>
      </c>
      <c r="F5" s="27">
        <f t="shared" si="0"/>
        <v>0</v>
      </c>
      <c r="G5" s="27">
        <f t="shared" si="0"/>
        <v>254229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3" si="1">SUM(D5:M5)</f>
        <v>1454328</v>
      </c>
      <c r="O5" s="33">
        <f t="shared" ref="O5:O33" si="2">(N5/O$35)</f>
        <v>702.23466924191212</v>
      </c>
      <c r="P5" s="6"/>
    </row>
    <row r="6" spans="1:133">
      <c r="A6" s="12"/>
      <c r="B6" s="25">
        <v>311</v>
      </c>
      <c r="C6" s="20" t="s">
        <v>1</v>
      </c>
      <c r="D6" s="46">
        <v>1018328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1018328</v>
      </c>
      <c r="O6" s="47">
        <f t="shared" si="2"/>
        <v>491.70835345243842</v>
      </c>
      <c r="P6" s="9"/>
    </row>
    <row r="7" spans="1:133">
      <c r="A7" s="12"/>
      <c r="B7" s="25">
        <v>312.10000000000002</v>
      </c>
      <c r="C7" s="20" t="s">
        <v>95</v>
      </c>
      <c r="D7" s="46">
        <v>0</v>
      </c>
      <c r="E7" s="46">
        <v>0</v>
      </c>
      <c r="F7" s="46">
        <v>0</v>
      </c>
      <c r="G7" s="46">
        <v>31226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31226</v>
      </c>
      <c r="O7" s="47">
        <f t="shared" si="2"/>
        <v>15.077740222114921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223003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223003</v>
      </c>
      <c r="O8" s="47">
        <f t="shared" si="2"/>
        <v>107.6788990825688</v>
      </c>
      <c r="P8" s="9"/>
    </row>
    <row r="9" spans="1:133">
      <c r="A9" s="12"/>
      <c r="B9" s="25">
        <v>314.10000000000002</v>
      </c>
      <c r="C9" s="20" t="s">
        <v>90</v>
      </c>
      <c r="D9" s="46">
        <v>112988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112988</v>
      </c>
      <c r="O9" s="47">
        <f t="shared" si="2"/>
        <v>54.55721873491067</v>
      </c>
      <c r="P9" s="9"/>
    </row>
    <row r="10" spans="1:133">
      <c r="A10" s="12"/>
      <c r="B10" s="25">
        <v>315</v>
      </c>
      <c r="C10" s="20" t="s">
        <v>73</v>
      </c>
      <c r="D10" s="46">
        <v>41668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41668</v>
      </c>
      <c r="O10" s="47">
        <f t="shared" si="2"/>
        <v>20.119748913568323</v>
      </c>
      <c r="P10" s="9"/>
    </row>
    <row r="11" spans="1:133">
      <c r="A11" s="12"/>
      <c r="B11" s="25">
        <v>316</v>
      </c>
      <c r="C11" s="20" t="s">
        <v>74</v>
      </c>
      <c r="D11" s="46">
        <v>27115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27115</v>
      </c>
      <c r="O11" s="47">
        <f t="shared" si="2"/>
        <v>13.09270883631096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SUM(D13:D16)</f>
        <v>190863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190863</v>
      </c>
      <c r="O12" s="45">
        <f t="shared" si="2"/>
        <v>92.159826170931922</v>
      </c>
      <c r="P12" s="10"/>
    </row>
    <row r="13" spans="1:133">
      <c r="A13" s="12"/>
      <c r="B13" s="25">
        <v>322</v>
      </c>
      <c r="C13" s="20" t="s">
        <v>56</v>
      </c>
      <c r="D13" s="46">
        <v>391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391</v>
      </c>
      <c r="O13" s="47">
        <f t="shared" si="2"/>
        <v>0.18879768227909222</v>
      </c>
      <c r="P13" s="9"/>
    </row>
    <row r="14" spans="1:133">
      <c r="A14" s="12"/>
      <c r="B14" s="25">
        <v>323.10000000000002</v>
      </c>
      <c r="C14" s="20" t="s">
        <v>14</v>
      </c>
      <c r="D14" s="46">
        <v>178612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178612</v>
      </c>
      <c r="O14" s="47">
        <f t="shared" si="2"/>
        <v>86.244326412361175</v>
      </c>
      <c r="P14" s="9"/>
    </row>
    <row r="15" spans="1:133">
      <c r="A15" s="12"/>
      <c r="B15" s="25">
        <v>323.39999999999998</v>
      </c>
      <c r="C15" s="20" t="s">
        <v>15</v>
      </c>
      <c r="D15" s="46">
        <v>10860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10860</v>
      </c>
      <c r="O15" s="47">
        <f t="shared" si="2"/>
        <v>5.2438435538387251</v>
      </c>
      <c r="P15" s="9"/>
    </row>
    <row r="16" spans="1:133">
      <c r="A16" s="12"/>
      <c r="B16" s="25">
        <v>323.7</v>
      </c>
      <c r="C16" s="20" t="s">
        <v>16</v>
      </c>
      <c r="D16" s="46">
        <v>1000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1000</v>
      </c>
      <c r="O16" s="47">
        <f t="shared" si="2"/>
        <v>0.48285852245292127</v>
      </c>
      <c r="P16" s="9"/>
    </row>
    <row r="17" spans="1:16" ht="15.75">
      <c r="A17" s="29" t="s">
        <v>18</v>
      </c>
      <c r="B17" s="30"/>
      <c r="C17" s="31"/>
      <c r="D17" s="32">
        <f t="shared" ref="D17:M17" si="4">SUM(D18:D22)</f>
        <v>255436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255436</v>
      </c>
      <c r="O17" s="45">
        <f t="shared" si="2"/>
        <v>123.33944954128441</v>
      </c>
      <c r="P17" s="10"/>
    </row>
    <row r="18" spans="1:16">
      <c r="A18" s="12"/>
      <c r="B18" s="25">
        <v>335.12</v>
      </c>
      <c r="C18" s="20" t="s">
        <v>75</v>
      </c>
      <c r="D18" s="46">
        <v>83270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83270</v>
      </c>
      <c r="O18" s="47">
        <f t="shared" si="2"/>
        <v>40.207629164654755</v>
      </c>
      <c r="P18" s="9"/>
    </row>
    <row r="19" spans="1:16">
      <c r="A19" s="12"/>
      <c r="B19" s="25">
        <v>335.15</v>
      </c>
      <c r="C19" s="20" t="s">
        <v>76</v>
      </c>
      <c r="D19" s="46">
        <v>3659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3659</v>
      </c>
      <c r="O19" s="47">
        <f t="shared" si="2"/>
        <v>1.7667793336552391</v>
      </c>
      <c r="P19" s="9"/>
    </row>
    <row r="20" spans="1:16">
      <c r="A20" s="12"/>
      <c r="B20" s="25">
        <v>335.18</v>
      </c>
      <c r="C20" s="20" t="s">
        <v>77</v>
      </c>
      <c r="D20" s="46">
        <v>129646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129646</v>
      </c>
      <c r="O20" s="47">
        <f t="shared" si="2"/>
        <v>62.600676001931433</v>
      </c>
      <c r="P20" s="9"/>
    </row>
    <row r="21" spans="1:16">
      <c r="A21" s="12"/>
      <c r="B21" s="25">
        <v>337.1</v>
      </c>
      <c r="C21" s="20" t="s">
        <v>57</v>
      </c>
      <c r="D21" s="46">
        <v>1965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1965</v>
      </c>
      <c r="O21" s="47">
        <f t="shared" si="2"/>
        <v>0.9488169966199903</v>
      </c>
      <c r="P21" s="9"/>
    </row>
    <row r="22" spans="1:16">
      <c r="A22" s="12"/>
      <c r="B22" s="25">
        <v>338</v>
      </c>
      <c r="C22" s="20" t="s">
        <v>59</v>
      </c>
      <c r="D22" s="46">
        <v>36896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36896</v>
      </c>
      <c r="O22" s="47">
        <f t="shared" si="2"/>
        <v>17.815548044422982</v>
      </c>
      <c r="P22" s="9"/>
    </row>
    <row r="23" spans="1:16" ht="15.75">
      <c r="A23" s="29" t="s">
        <v>29</v>
      </c>
      <c r="B23" s="30"/>
      <c r="C23" s="31"/>
      <c r="D23" s="32">
        <f t="shared" ref="D23:M23" si="5">SUM(D24:D24)</f>
        <v>210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210</v>
      </c>
      <c r="O23" s="45">
        <f t="shared" si="2"/>
        <v>0.10140028971511347</v>
      </c>
      <c r="P23" s="10"/>
    </row>
    <row r="24" spans="1:16">
      <c r="A24" s="12"/>
      <c r="B24" s="25">
        <v>341.9</v>
      </c>
      <c r="C24" s="20" t="s">
        <v>78</v>
      </c>
      <c r="D24" s="46">
        <v>210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210</v>
      </c>
      <c r="O24" s="47">
        <f t="shared" si="2"/>
        <v>0.10140028971511347</v>
      </c>
      <c r="P24" s="9"/>
    </row>
    <row r="25" spans="1:16" ht="15.75">
      <c r="A25" s="29" t="s">
        <v>30</v>
      </c>
      <c r="B25" s="30"/>
      <c r="C25" s="31"/>
      <c r="D25" s="32">
        <f t="shared" ref="D25:M25" si="6">SUM(D26:D26)</f>
        <v>4047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4047</v>
      </c>
      <c r="O25" s="45">
        <f t="shared" si="2"/>
        <v>1.9541284403669725</v>
      </c>
      <c r="P25" s="10"/>
    </row>
    <row r="26" spans="1:16">
      <c r="A26" s="13"/>
      <c r="B26" s="39">
        <v>351.1</v>
      </c>
      <c r="C26" s="21" t="s">
        <v>37</v>
      </c>
      <c r="D26" s="46">
        <v>4047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4047</v>
      </c>
      <c r="O26" s="47">
        <f t="shared" si="2"/>
        <v>1.9541284403669725</v>
      </c>
      <c r="P26" s="9"/>
    </row>
    <row r="27" spans="1:16" ht="15.75">
      <c r="A27" s="29" t="s">
        <v>2</v>
      </c>
      <c r="B27" s="30"/>
      <c r="C27" s="31"/>
      <c r="D27" s="32">
        <f t="shared" ref="D27:M27" si="7">SUM(D28:D32)</f>
        <v>28619</v>
      </c>
      <c r="E27" s="32">
        <f t="shared" si="7"/>
        <v>0</v>
      </c>
      <c r="F27" s="32">
        <f t="shared" si="7"/>
        <v>0</v>
      </c>
      <c r="G27" s="32">
        <f t="shared" si="7"/>
        <v>1256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1"/>
        <v>29875</v>
      </c>
      <c r="O27" s="45">
        <f t="shared" si="2"/>
        <v>14.425398358281024</v>
      </c>
      <c r="P27" s="10"/>
    </row>
    <row r="28" spans="1:16">
      <c r="A28" s="12"/>
      <c r="B28" s="25">
        <v>361.1</v>
      </c>
      <c r="C28" s="20" t="s">
        <v>38</v>
      </c>
      <c r="D28" s="46">
        <v>7172</v>
      </c>
      <c r="E28" s="46">
        <v>0</v>
      </c>
      <c r="F28" s="46">
        <v>0</v>
      </c>
      <c r="G28" s="46">
        <v>1256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8428</v>
      </c>
      <c r="O28" s="47">
        <f t="shared" si="2"/>
        <v>4.0695316272332205</v>
      </c>
      <c r="P28" s="9"/>
    </row>
    <row r="29" spans="1:16">
      <c r="A29" s="12"/>
      <c r="B29" s="25">
        <v>362</v>
      </c>
      <c r="C29" s="20" t="s">
        <v>41</v>
      </c>
      <c r="D29" s="46">
        <v>584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584</v>
      </c>
      <c r="O29" s="47">
        <f t="shared" si="2"/>
        <v>0.28198937711250605</v>
      </c>
      <c r="P29" s="9"/>
    </row>
    <row r="30" spans="1:16">
      <c r="A30" s="12"/>
      <c r="B30" s="25">
        <v>365</v>
      </c>
      <c r="C30" s="20" t="s">
        <v>96</v>
      </c>
      <c r="D30" s="46">
        <v>600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600</v>
      </c>
      <c r="O30" s="47">
        <f t="shared" si="2"/>
        <v>0.28971511347175277</v>
      </c>
      <c r="P30" s="9"/>
    </row>
    <row r="31" spans="1:16">
      <c r="A31" s="12"/>
      <c r="B31" s="25">
        <v>366</v>
      </c>
      <c r="C31" s="20" t="s">
        <v>67</v>
      </c>
      <c r="D31" s="46">
        <v>500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500</v>
      </c>
      <c r="O31" s="47">
        <f t="shared" si="2"/>
        <v>0.24142926122646063</v>
      </c>
      <c r="P31" s="9"/>
    </row>
    <row r="32" spans="1:16" ht="15.75" thickBot="1">
      <c r="A32" s="12"/>
      <c r="B32" s="25">
        <v>369.9</v>
      </c>
      <c r="C32" s="20" t="s">
        <v>43</v>
      </c>
      <c r="D32" s="46">
        <v>19763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19763</v>
      </c>
      <c r="O32" s="47">
        <f t="shared" si="2"/>
        <v>9.5427329792370834</v>
      </c>
      <c r="P32" s="9"/>
    </row>
    <row r="33" spans="1:119" ht="16.5" thickBot="1">
      <c r="A33" s="14" t="s">
        <v>35</v>
      </c>
      <c r="B33" s="23"/>
      <c r="C33" s="22"/>
      <c r="D33" s="15">
        <f>SUM(D5,D12,D17,D23,D25,D27)</f>
        <v>1679274</v>
      </c>
      <c r="E33" s="15">
        <f t="shared" ref="E33:M33" si="8">SUM(E5,E12,E17,E23,E25,E27)</f>
        <v>0</v>
      </c>
      <c r="F33" s="15">
        <f t="shared" si="8"/>
        <v>0</v>
      </c>
      <c r="G33" s="15">
        <f t="shared" si="8"/>
        <v>255485</v>
      </c>
      <c r="H33" s="15">
        <f t="shared" si="8"/>
        <v>0</v>
      </c>
      <c r="I33" s="15">
        <f t="shared" si="8"/>
        <v>0</v>
      </c>
      <c r="J33" s="15">
        <f t="shared" si="8"/>
        <v>0</v>
      </c>
      <c r="K33" s="15">
        <f t="shared" si="8"/>
        <v>0</v>
      </c>
      <c r="L33" s="15">
        <f t="shared" si="8"/>
        <v>0</v>
      </c>
      <c r="M33" s="15">
        <f t="shared" si="8"/>
        <v>0</v>
      </c>
      <c r="N33" s="15">
        <f t="shared" si="1"/>
        <v>1934759</v>
      </c>
      <c r="O33" s="38">
        <f t="shared" si="2"/>
        <v>934.21487204249161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97</v>
      </c>
      <c r="M35" s="118"/>
      <c r="N35" s="118"/>
      <c r="O35" s="43">
        <v>2071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customHeight="1" thickBot="1">
      <c r="A37" s="120" t="s">
        <v>63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1186330</v>
      </c>
      <c r="E5" s="27">
        <f t="shared" si="0"/>
        <v>0</v>
      </c>
      <c r="F5" s="27">
        <f t="shared" si="0"/>
        <v>0</v>
      </c>
      <c r="G5" s="27">
        <f t="shared" si="0"/>
        <v>247451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1433781</v>
      </c>
      <c r="O5" s="33">
        <f t="shared" ref="O5:O32" si="2">(N5/O$34)</f>
        <v>697.36429961089493</v>
      </c>
      <c r="P5" s="6"/>
    </row>
    <row r="6" spans="1:133">
      <c r="A6" s="12"/>
      <c r="B6" s="25">
        <v>311</v>
      </c>
      <c r="C6" s="20" t="s">
        <v>1</v>
      </c>
      <c r="D6" s="46">
        <v>955456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955456</v>
      </c>
      <c r="O6" s="47">
        <f t="shared" si="2"/>
        <v>464.71595330739302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0</v>
      </c>
      <c r="F7" s="46">
        <v>0</v>
      </c>
      <c r="G7" s="46">
        <v>31214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31214</v>
      </c>
      <c r="O7" s="47">
        <f t="shared" si="2"/>
        <v>15.181906614785992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216237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216237</v>
      </c>
      <c r="O8" s="47">
        <f t="shared" si="2"/>
        <v>105.17363813229572</v>
      </c>
      <c r="P8" s="9"/>
    </row>
    <row r="9" spans="1:133">
      <c r="A9" s="12"/>
      <c r="B9" s="25">
        <v>314.10000000000002</v>
      </c>
      <c r="C9" s="20" t="s">
        <v>90</v>
      </c>
      <c r="D9" s="46">
        <v>114114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114114</v>
      </c>
      <c r="O9" s="47">
        <f t="shared" si="2"/>
        <v>55.502918287937746</v>
      </c>
      <c r="P9" s="9"/>
    </row>
    <row r="10" spans="1:133">
      <c r="A10" s="12"/>
      <c r="B10" s="25">
        <v>315</v>
      </c>
      <c r="C10" s="20" t="s">
        <v>73</v>
      </c>
      <c r="D10" s="46">
        <v>83021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83021</v>
      </c>
      <c r="O10" s="47">
        <f t="shared" si="2"/>
        <v>40.379863813229569</v>
      </c>
      <c r="P10" s="9"/>
    </row>
    <row r="11" spans="1:133">
      <c r="A11" s="12"/>
      <c r="B11" s="25">
        <v>316</v>
      </c>
      <c r="C11" s="20" t="s">
        <v>74</v>
      </c>
      <c r="D11" s="46">
        <v>33739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33739</v>
      </c>
      <c r="O11" s="47">
        <f t="shared" si="2"/>
        <v>16.410019455252918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SUM(D13:D16)</f>
        <v>194923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194923</v>
      </c>
      <c r="O12" s="45">
        <f t="shared" si="2"/>
        <v>94.806906614785987</v>
      </c>
      <c r="P12" s="10"/>
    </row>
    <row r="13" spans="1:133">
      <c r="A13" s="12"/>
      <c r="B13" s="25">
        <v>322</v>
      </c>
      <c r="C13" s="20" t="s">
        <v>56</v>
      </c>
      <c r="D13" s="46">
        <v>434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434</v>
      </c>
      <c r="O13" s="47">
        <f t="shared" si="2"/>
        <v>0.21108949416342412</v>
      </c>
      <c r="P13" s="9"/>
    </row>
    <row r="14" spans="1:133">
      <c r="A14" s="12"/>
      <c r="B14" s="25">
        <v>323.10000000000002</v>
      </c>
      <c r="C14" s="20" t="s">
        <v>14</v>
      </c>
      <c r="D14" s="46">
        <v>182638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182638</v>
      </c>
      <c r="O14" s="47">
        <f t="shared" si="2"/>
        <v>88.831712062256813</v>
      </c>
      <c r="P14" s="9"/>
    </row>
    <row r="15" spans="1:133">
      <c r="A15" s="12"/>
      <c r="B15" s="25">
        <v>323.39999999999998</v>
      </c>
      <c r="C15" s="20" t="s">
        <v>15</v>
      </c>
      <c r="D15" s="46">
        <v>10851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10851</v>
      </c>
      <c r="O15" s="47">
        <f t="shared" si="2"/>
        <v>5.2777237354085607</v>
      </c>
      <c r="P15" s="9"/>
    </row>
    <row r="16" spans="1:133">
      <c r="A16" s="12"/>
      <c r="B16" s="25">
        <v>323.7</v>
      </c>
      <c r="C16" s="20" t="s">
        <v>16</v>
      </c>
      <c r="D16" s="46">
        <v>1000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1000</v>
      </c>
      <c r="O16" s="47">
        <f t="shared" si="2"/>
        <v>0.48638132295719844</v>
      </c>
      <c r="P16" s="9"/>
    </row>
    <row r="17" spans="1:119" ht="15.75">
      <c r="A17" s="29" t="s">
        <v>18</v>
      </c>
      <c r="B17" s="30"/>
      <c r="C17" s="31"/>
      <c r="D17" s="32">
        <f t="shared" ref="D17:M17" si="4">SUM(D18:D22)</f>
        <v>255193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255193</v>
      </c>
      <c r="O17" s="45">
        <f t="shared" si="2"/>
        <v>124.12110894941634</v>
      </c>
      <c r="P17" s="10"/>
    </row>
    <row r="18" spans="1:119">
      <c r="A18" s="12"/>
      <c r="B18" s="25">
        <v>335.12</v>
      </c>
      <c r="C18" s="20" t="s">
        <v>75</v>
      </c>
      <c r="D18" s="46">
        <v>82909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82909</v>
      </c>
      <c r="O18" s="47">
        <f t="shared" si="2"/>
        <v>40.325389105058363</v>
      </c>
      <c r="P18" s="9"/>
    </row>
    <row r="19" spans="1:119">
      <c r="A19" s="12"/>
      <c r="B19" s="25">
        <v>335.15</v>
      </c>
      <c r="C19" s="20" t="s">
        <v>76</v>
      </c>
      <c r="D19" s="46">
        <v>3610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3610</v>
      </c>
      <c r="O19" s="47">
        <f t="shared" si="2"/>
        <v>1.7558365758754864</v>
      </c>
      <c r="P19" s="9"/>
    </row>
    <row r="20" spans="1:119">
      <c r="A20" s="12"/>
      <c r="B20" s="25">
        <v>335.18</v>
      </c>
      <c r="C20" s="20" t="s">
        <v>77</v>
      </c>
      <c r="D20" s="46">
        <v>128555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128555</v>
      </c>
      <c r="O20" s="47">
        <f t="shared" si="2"/>
        <v>62.526750972762649</v>
      </c>
      <c r="P20" s="9"/>
    </row>
    <row r="21" spans="1:119">
      <c r="A21" s="12"/>
      <c r="B21" s="25">
        <v>337.7</v>
      </c>
      <c r="C21" s="20" t="s">
        <v>24</v>
      </c>
      <c r="D21" s="46">
        <v>4297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4297</v>
      </c>
      <c r="O21" s="47">
        <f t="shared" si="2"/>
        <v>2.0899805447470818</v>
      </c>
      <c r="P21" s="9"/>
    </row>
    <row r="22" spans="1:119">
      <c r="A22" s="12"/>
      <c r="B22" s="25">
        <v>338</v>
      </c>
      <c r="C22" s="20" t="s">
        <v>59</v>
      </c>
      <c r="D22" s="46">
        <v>35822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35822</v>
      </c>
      <c r="O22" s="47">
        <f t="shared" si="2"/>
        <v>17.423151750972764</v>
      </c>
      <c r="P22" s="9"/>
    </row>
    <row r="23" spans="1:119" ht="15.75">
      <c r="A23" s="29" t="s">
        <v>29</v>
      </c>
      <c r="B23" s="30"/>
      <c r="C23" s="31"/>
      <c r="D23" s="32">
        <f t="shared" ref="D23:M23" si="5">SUM(D24:D24)</f>
        <v>117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117</v>
      </c>
      <c r="O23" s="45">
        <f t="shared" si="2"/>
        <v>5.6906614785992217E-2</v>
      </c>
      <c r="P23" s="10"/>
    </row>
    <row r="24" spans="1:119">
      <c r="A24" s="12"/>
      <c r="B24" s="25">
        <v>341.9</v>
      </c>
      <c r="C24" s="20" t="s">
        <v>78</v>
      </c>
      <c r="D24" s="46">
        <v>117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117</v>
      </c>
      <c r="O24" s="47">
        <f t="shared" si="2"/>
        <v>5.6906614785992217E-2</v>
      </c>
      <c r="P24" s="9"/>
    </row>
    <row r="25" spans="1:119" ht="15.75">
      <c r="A25" s="29" t="s">
        <v>30</v>
      </c>
      <c r="B25" s="30"/>
      <c r="C25" s="31"/>
      <c r="D25" s="32">
        <f t="shared" ref="D25:M25" si="6">SUM(D26:D26)</f>
        <v>3038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3038</v>
      </c>
      <c r="O25" s="45">
        <f t="shared" si="2"/>
        <v>1.477626459143969</v>
      </c>
      <c r="P25" s="10"/>
    </row>
    <row r="26" spans="1:119">
      <c r="A26" s="13"/>
      <c r="B26" s="39">
        <v>351.1</v>
      </c>
      <c r="C26" s="21" t="s">
        <v>37</v>
      </c>
      <c r="D26" s="46">
        <v>3038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3038</v>
      </c>
      <c r="O26" s="47">
        <f t="shared" si="2"/>
        <v>1.477626459143969</v>
      </c>
      <c r="P26" s="9"/>
    </row>
    <row r="27" spans="1:119" ht="15.75">
      <c r="A27" s="29" t="s">
        <v>2</v>
      </c>
      <c r="B27" s="30"/>
      <c r="C27" s="31"/>
      <c r="D27" s="32">
        <f t="shared" ref="D27:M27" si="7">SUM(D28:D31)</f>
        <v>15879</v>
      </c>
      <c r="E27" s="32">
        <f t="shared" si="7"/>
        <v>0</v>
      </c>
      <c r="F27" s="32">
        <f t="shared" si="7"/>
        <v>0</v>
      </c>
      <c r="G27" s="32">
        <f t="shared" si="7"/>
        <v>6063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1"/>
        <v>21942</v>
      </c>
      <c r="O27" s="45">
        <f t="shared" si="2"/>
        <v>10.672178988326849</v>
      </c>
      <c r="P27" s="10"/>
    </row>
    <row r="28" spans="1:119">
      <c r="A28" s="12"/>
      <c r="B28" s="25">
        <v>361.1</v>
      </c>
      <c r="C28" s="20" t="s">
        <v>38</v>
      </c>
      <c r="D28" s="46">
        <v>4402</v>
      </c>
      <c r="E28" s="46">
        <v>0</v>
      </c>
      <c r="F28" s="46">
        <v>0</v>
      </c>
      <c r="G28" s="46">
        <v>813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5215</v>
      </c>
      <c r="O28" s="47">
        <f t="shared" si="2"/>
        <v>2.5364785992217898</v>
      </c>
      <c r="P28" s="9"/>
    </row>
    <row r="29" spans="1:119">
      <c r="A29" s="12"/>
      <c r="B29" s="25">
        <v>362</v>
      </c>
      <c r="C29" s="20" t="s">
        <v>41</v>
      </c>
      <c r="D29" s="46">
        <v>248</v>
      </c>
      <c r="E29" s="46">
        <v>0</v>
      </c>
      <c r="F29" s="46">
        <v>0</v>
      </c>
      <c r="G29" s="46">
        <v>5250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5498</v>
      </c>
      <c r="O29" s="47">
        <f t="shared" si="2"/>
        <v>2.6741245136186769</v>
      </c>
      <c r="P29" s="9"/>
    </row>
    <row r="30" spans="1:119">
      <c r="A30" s="12"/>
      <c r="B30" s="25">
        <v>366</v>
      </c>
      <c r="C30" s="20" t="s">
        <v>67</v>
      </c>
      <c r="D30" s="46">
        <v>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500</v>
      </c>
      <c r="O30" s="47">
        <f t="shared" si="2"/>
        <v>0.24319066147859922</v>
      </c>
      <c r="P30" s="9"/>
    </row>
    <row r="31" spans="1:119" ht="15.75" thickBot="1">
      <c r="A31" s="12"/>
      <c r="B31" s="25">
        <v>369.9</v>
      </c>
      <c r="C31" s="20" t="s">
        <v>43</v>
      </c>
      <c r="D31" s="46">
        <v>10729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10729</v>
      </c>
      <c r="O31" s="47">
        <f t="shared" si="2"/>
        <v>5.2183852140077818</v>
      </c>
      <c r="P31" s="9"/>
    </row>
    <row r="32" spans="1:119" ht="16.5" thickBot="1">
      <c r="A32" s="14" t="s">
        <v>35</v>
      </c>
      <c r="B32" s="23"/>
      <c r="C32" s="22"/>
      <c r="D32" s="15">
        <f>SUM(D5,D12,D17,D23,D25,D27)</f>
        <v>1655480</v>
      </c>
      <c r="E32" s="15">
        <f t="shared" ref="E32:M32" si="8">SUM(E5,E12,E17,E23,E25,E27)</f>
        <v>0</v>
      </c>
      <c r="F32" s="15">
        <f t="shared" si="8"/>
        <v>0</v>
      </c>
      <c r="G32" s="15">
        <f t="shared" si="8"/>
        <v>253514</v>
      </c>
      <c r="H32" s="15">
        <f t="shared" si="8"/>
        <v>0</v>
      </c>
      <c r="I32" s="15">
        <f t="shared" si="8"/>
        <v>0</v>
      </c>
      <c r="J32" s="15">
        <f t="shared" si="8"/>
        <v>0</v>
      </c>
      <c r="K32" s="15">
        <f t="shared" si="8"/>
        <v>0</v>
      </c>
      <c r="L32" s="15">
        <f t="shared" si="8"/>
        <v>0</v>
      </c>
      <c r="M32" s="15">
        <f t="shared" si="8"/>
        <v>0</v>
      </c>
      <c r="N32" s="15">
        <f t="shared" si="1"/>
        <v>1908994</v>
      </c>
      <c r="O32" s="38">
        <f t="shared" si="2"/>
        <v>928.49902723735408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8" t="s">
        <v>93</v>
      </c>
      <c r="M34" s="118"/>
      <c r="N34" s="118"/>
      <c r="O34" s="43">
        <v>2056</v>
      </c>
    </row>
    <row r="35" spans="1:15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 ht="15.75" customHeight="1" thickBot="1">
      <c r="A36" s="120" t="s">
        <v>63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1101343</v>
      </c>
      <c r="E5" s="27">
        <f t="shared" si="0"/>
        <v>0</v>
      </c>
      <c r="F5" s="27">
        <f t="shared" si="0"/>
        <v>0</v>
      </c>
      <c r="G5" s="27">
        <f t="shared" si="0"/>
        <v>235290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3" si="1">SUM(D5:M5)</f>
        <v>1336633</v>
      </c>
      <c r="O5" s="33">
        <f t="shared" ref="O5:O33" si="2">(N5/O$35)</f>
        <v>651.38060428849906</v>
      </c>
      <c r="P5" s="6"/>
    </row>
    <row r="6" spans="1:133">
      <c r="A6" s="12"/>
      <c r="B6" s="25">
        <v>311</v>
      </c>
      <c r="C6" s="20" t="s">
        <v>1</v>
      </c>
      <c r="D6" s="46">
        <v>888002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888002</v>
      </c>
      <c r="O6" s="47">
        <f t="shared" si="2"/>
        <v>432.74951267056531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0</v>
      </c>
      <c r="F7" s="46">
        <v>0</v>
      </c>
      <c r="G7" s="46">
        <v>30102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30102</v>
      </c>
      <c r="O7" s="47">
        <f t="shared" si="2"/>
        <v>14.669590643274853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205188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205188</v>
      </c>
      <c r="O8" s="47">
        <f t="shared" si="2"/>
        <v>99.994152046783626</v>
      </c>
      <c r="P8" s="9"/>
    </row>
    <row r="9" spans="1:133">
      <c r="A9" s="12"/>
      <c r="B9" s="25">
        <v>314.10000000000002</v>
      </c>
      <c r="C9" s="20" t="s">
        <v>90</v>
      </c>
      <c r="D9" s="46">
        <v>85409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85409</v>
      </c>
      <c r="O9" s="47">
        <f t="shared" si="2"/>
        <v>41.622319688109165</v>
      </c>
      <c r="P9" s="9"/>
    </row>
    <row r="10" spans="1:133">
      <c r="A10" s="12"/>
      <c r="B10" s="25">
        <v>315</v>
      </c>
      <c r="C10" s="20" t="s">
        <v>73</v>
      </c>
      <c r="D10" s="46">
        <v>96435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96435</v>
      </c>
      <c r="O10" s="47">
        <f t="shared" si="2"/>
        <v>46.995614035087719</v>
      </c>
      <c r="P10" s="9"/>
    </row>
    <row r="11" spans="1:133">
      <c r="A11" s="12"/>
      <c r="B11" s="25">
        <v>316</v>
      </c>
      <c r="C11" s="20" t="s">
        <v>74</v>
      </c>
      <c r="D11" s="46">
        <v>31497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31497</v>
      </c>
      <c r="O11" s="47">
        <f t="shared" si="2"/>
        <v>15.349415204678362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SUM(D13:D16)</f>
        <v>208365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208365</v>
      </c>
      <c r="O12" s="45">
        <f t="shared" si="2"/>
        <v>101.54239766081871</v>
      </c>
      <c r="P12" s="10"/>
    </row>
    <row r="13" spans="1:133">
      <c r="A13" s="12"/>
      <c r="B13" s="25">
        <v>322</v>
      </c>
      <c r="C13" s="20" t="s">
        <v>56</v>
      </c>
      <c r="D13" s="46">
        <v>791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791</v>
      </c>
      <c r="O13" s="47">
        <f t="shared" si="2"/>
        <v>0.38547758284600392</v>
      </c>
      <c r="P13" s="9"/>
    </row>
    <row r="14" spans="1:133">
      <c r="A14" s="12"/>
      <c r="B14" s="25">
        <v>323.10000000000002</v>
      </c>
      <c r="C14" s="20" t="s">
        <v>14</v>
      </c>
      <c r="D14" s="46">
        <v>194766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194766</v>
      </c>
      <c r="O14" s="47">
        <f t="shared" si="2"/>
        <v>94.915204678362571</v>
      </c>
      <c r="P14" s="9"/>
    </row>
    <row r="15" spans="1:133">
      <c r="A15" s="12"/>
      <c r="B15" s="25">
        <v>323.39999999999998</v>
      </c>
      <c r="C15" s="20" t="s">
        <v>15</v>
      </c>
      <c r="D15" s="46">
        <v>11808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11808</v>
      </c>
      <c r="O15" s="47">
        <f t="shared" si="2"/>
        <v>5.7543859649122808</v>
      </c>
      <c r="P15" s="9"/>
    </row>
    <row r="16" spans="1:133">
      <c r="A16" s="12"/>
      <c r="B16" s="25">
        <v>323.7</v>
      </c>
      <c r="C16" s="20" t="s">
        <v>16</v>
      </c>
      <c r="D16" s="46">
        <v>1000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1000</v>
      </c>
      <c r="O16" s="47">
        <f t="shared" si="2"/>
        <v>0.48732943469785572</v>
      </c>
      <c r="P16" s="9"/>
    </row>
    <row r="17" spans="1:16" ht="15.75">
      <c r="A17" s="29" t="s">
        <v>18</v>
      </c>
      <c r="B17" s="30"/>
      <c r="C17" s="31"/>
      <c r="D17" s="32">
        <f t="shared" ref="D17:M17" si="4">SUM(D18:D23)</f>
        <v>243952</v>
      </c>
      <c r="E17" s="32">
        <f t="shared" si="4"/>
        <v>0</v>
      </c>
      <c r="F17" s="32">
        <f t="shared" si="4"/>
        <v>0</v>
      </c>
      <c r="G17" s="32">
        <f t="shared" si="4"/>
        <v>379795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623747</v>
      </c>
      <c r="O17" s="45">
        <f t="shared" si="2"/>
        <v>303.97027290448341</v>
      </c>
      <c r="P17" s="10"/>
    </row>
    <row r="18" spans="1:16">
      <c r="A18" s="12"/>
      <c r="B18" s="25">
        <v>335.12</v>
      </c>
      <c r="C18" s="20" t="s">
        <v>75</v>
      </c>
      <c r="D18" s="46">
        <v>82765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82765</v>
      </c>
      <c r="O18" s="47">
        <f t="shared" si="2"/>
        <v>40.333820662768034</v>
      </c>
      <c r="P18" s="9"/>
    </row>
    <row r="19" spans="1:16">
      <c r="A19" s="12"/>
      <c r="B19" s="25">
        <v>335.15</v>
      </c>
      <c r="C19" s="20" t="s">
        <v>76</v>
      </c>
      <c r="D19" s="46">
        <v>3708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3708</v>
      </c>
      <c r="O19" s="47">
        <f t="shared" si="2"/>
        <v>1.8070175438596492</v>
      </c>
      <c r="P19" s="9"/>
    </row>
    <row r="20" spans="1:16">
      <c r="A20" s="12"/>
      <c r="B20" s="25">
        <v>335.18</v>
      </c>
      <c r="C20" s="20" t="s">
        <v>77</v>
      </c>
      <c r="D20" s="46">
        <v>123142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123142</v>
      </c>
      <c r="O20" s="47">
        <f t="shared" si="2"/>
        <v>60.010721247563353</v>
      </c>
      <c r="P20" s="9"/>
    </row>
    <row r="21" spans="1:16">
      <c r="A21" s="12"/>
      <c r="B21" s="25">
        <v>337.1</v>
      </c>
      <c r="C21" s="20" t="s">
        <v>57</v>
      </c>
      <c r="D21" s="46">
        <v>1555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1555</v>
      </c>
      <c r="O21" s="47">
        <f t="shared" si="2"/>
        <v>0.75779727095516569</v>
      </c>
      <c r="P21" s="9"/>
    </row>
    <row r="22" spans="1:16">
      <c r="A22" s="12"/>
      <c r="B22" s="25">
        <v>337.3</v>
      </c>
      <c r="C22" s="20" t="s">
        <v>58</v>
      </c>
      <c r="D22" s="46">
        <v>0</v>
      </c>
      <c r="E22" s="46">
        <v>0</v>
      </c>
      <c r="F22" s="46">
        <v>0</v>
      </c>
      <c r="G22" s="46">
        <v>379795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379795</v>
      </c>
      <c r="O22" s="47">
        <f t="shared" si="2"/>
        <v>185.08528265107213</v>
      </c>
      <c r="P22" s="9"/>
    </row>
    <row r="23" spans="1:16">
      <c r="A23" s="12"/>
      <c r="B23" s="25">
        <v>338</v>
      </c>
      <c r="C23" s="20" t="s">
        <v>59</v>
      </c>
      <c r="D23" s="46">
        <v>32782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32782</v>
      </c>
      <c r="O23" s="47">
        <f t="shared" si="2"/>
        <v>15.975633528265107</v>
      </c>
      <c r="P23" s="9"/>
    </row>
    <row r="24" spans="1:16" ht="15.75">
      <c r="A24" s="29" t="s">
        <v>29</v>
      </c>
      <c r="B24" s="30"/>
      <c r="C24" s="31"/>
      <c r="D24" s="32">
        <f t="shared" ref="D24:M24" si="5">SUM(D25:D25)</f>
        <v>210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210</v>
      </c>
      <c r="O24" s="45">
        <f t="shared" si="2"/>
        <v>0.1023391812865497</v>
      </c>
      <c r="P24" s="10"/>
    </row>
    <row r="25" spans="1:16">
      <c r="A25" s="12"/>
      <c r="B25" s="25">
        <v>341.9</v>
      </c>
      <c r="C25" s="20" t="s">
        <v>78</v>
      </c>
      <c r="D25" s="46">
        <v>210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210</v>
      </c>
      <c r="O25" s="47">
        <f t="shared" si="2"/>
        <v>0.1023391812865497</v>
      </c>
      <c r="P25" s="9"/>
    </row>
    <row r="26" spans="1:16" ht="15.75">
      <c r="A26" s="29" t="s">
        <v>30</v>
      </c>
      <c r="B26" s="30"/>
      <c r="C26" s="31"/>
      <c r="D26" s="32">
        <f t="shared" ref="D26:M26" si="6">SUM(D27:D27)</f>
        <v>2659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2659</v>
      </c>
      <c r="O26" s="45">
        <f t="shared" si="2"/>
        <v>1.2958089668615984</v>
      </c>
      <c r="P26" s="10"/>
    </row>
    <row r="27" spans="1:16">
      <c r="A27" s="13"/>
      <c r="B27" s="39">
        <v>351.1</v>
      </c>
      <c r="C27" s="21" t="s">
        <v>37</v>
      </c>
      <c r="D27" s="46">
        <v>2659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2659</v>
      </c>
      <c r="O27" s="47">
        <f t="shared" si="2"/>
        <v>1.2958089668615984</v>
      </c>
      <c r="P27" s="9"/>
    </row>
    <row r="28" spans="1:16" ht="15.75">
      <c r="A28" s="29" t="s">
        <v>2</v>
      </c>
      <c r="B28" s="30"/>
      <c r="C28" s="31"/>
      <c r="D28" s="32">
        <f t="shared" ref="D28:M28" si="7">SUM(D29:D32)</f>
        <v>17238</v>
      </c>
      <c r="E28" s="32">
        <f t="shared" si="7"/>
        <v>0</v>
      </c>
      <c r="F28" s="32">
        <f t="shared" si="7"/>
        <v>0</v>
      </c>
      <c r="G28" s="32">
        <f t="shared" si="7"/>
        <v>7086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1"/>
        <v>24324</v>
      </c>
      <c r="O28" s="45">
        <f t="shared" si="2"/>
        <v>11.853801169590643</v>
      </c>
      <c r="P28" s="10"/>
    </row>
    <row r="29" spans="1:16">
      <c r="A29" s="12"/>
      <c r="B29" s="25">
        <v>361.1</v>
      </c>
      <c r="C29" s="20" t="s">
        <v>38</v>
      </c>
      <c r="D29" s="46">
        <v>8420</v>
      </c>
      <c r="E29" s="46">
        <v>0</v>
      </c>
      <c r="F29" s="46">
        <v>0</v>
      </c>
      <c r="G29" s="46">
        <v>786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9206</v>
      </c>
      <c r="O29" s="47">
        <f t="shared" si="2"/>
        <v>4.4863547758284597</v>
      </c>
      <c r="P29" s="9"/>
    </row>
    <row r="30" spans="1:16">
      <c r="A30" s="12"/>
      <c r="B30" s="25">
        <v>362</v>
      </c>
      <c r="C30" s="20" t="s">
        <v>41</v>
      </c>
      <c r="D30" s="46">
        <v>0</v>
      </c>
      <c r="E30" s="46">
        <v>0</v>
      </c>
      <c r="F30" s="46">
        <v>0</v>
      </c>
      <c r="G30" s="46">
        <v>6300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6300</v>
      </c>
      <c r="O30" s="47">
        <f t="shared" si="2"/>
        <v>3.0701754385964914</v>
      </c>
      <c r="P30" s="9"/>
    </row>
    <row r="31" spans="1:16">
      <c r="A31" s="12"/>
      <c r="B31" s="25">
        <v>366</v>
      </c>
      <c r="C31" s="20" t="s">
        <v>67</v>
      </c>
      <c r="D31" s="46">
        <v>700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700</v>
      </c>
      <c r="O31" s="47">
        <f t="shared" si="2"/>
        <v>0.34113060428849901</v>
      </c>
      <c r="P31" s="9"/>
    </row>
    <row r="32" spans="1:16" ht="15.75" thickBot="1">
      <c r="A32" s="12"/>
      <c r="B32" s="25">
        <v>369.9</v>
      </c>
      <c r="C32" s="20" t="s">
        <v>43</v>
      </c>
      <c r="D32" s="46">
        <v>8118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8118</v>
      </c>
      <c r="O32" s="47">
        <f t="shared" si="2"/>
        <v>3.9561403508771931</v>
      </c>
      <c r="P32" s="9"/>
    </row>
    <row r="33" spans="1:119" ht="16.5" thickBot="1">
      <c r="A33" s="14" t="s">
        <v>35</v>
      </c>
      <c r="B33" s="23"/>
      <c r="C33" s="22"/>
      <c r="D33" s="15">
        <f>SUM(D5,D12,D17,D24,D26,D28)</f>
        <v>1573767</v>
      </c>
      <c r="E33" s="15">
        <f t="shared" ref="E33:M33" si="8">SUM(E5,E12,E17,E24,E26,E28)</f>
        <v>0</v>
      </c>
      <c r="F33" s="15">
        <f t="shared" si="8"/>
        <v>0</v>
      </c>
      <c r="G33" s="15">
        <f t="shared" si="8"/>
        <v>622171</v>
      </c>
      <c r="H33" s="15">
        <f t="shared" si="8"/>
        <v>0</v>
      </c>
      <c r="I33" s="15">
        <f t="shared" si="8"/>
        <v>0</v>
      </c>
      <c r="J33" s="15">
        <f t="shared" si="8"/>
        <v>0</v>
      </c>
      <c r="K33" s="15">
        <f t="shared" si="8"/>
        <v>0</v>
      </c>
      <c r="L33" s="15">
        <f t="shared" si="8"/>
        <v>0</v>
      </c>
      <c r="M33" s="15">
        <f t="shared" si="8"/>
        <v>0</v>
      </c>
      <c r="N33" s="15">
        <f t="shared" si="1"/>
        <v>2195938</v>
      </c>
      <c r="O33" s="38">
        <f t="shared" si="2"/>
        <v>1070.1452241715399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91</v>
      </c>
      <c r="M35" s="118"/>
      <c r="N35" s="118"/>
      <c r="O35" s="43">
        <v>2052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customHeight="1" thickBot="1">
      <c r="A37" s="120" t="s">
        <v>63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2024-10-16T21:52:48Z</cp:lastPrinted>
  <dcterms:created xsi:type="dcterms:W3CDTF">2000-08-31T21:26:31Z</dcterms:created>
  <dcterms:modified xsi:type="dcterms:W3CDTF">2024-10-16T21:52:54Z</dcterms:modified>
</cp:coreProperties>
</file>