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'2008'!$A$1:$O$17</definedName>
    <definedName name="_xlnm.Print_Area" localSheetId="14">'2009'!$A$1:$O$16</definedName>
    <definedName name="_xlnm.Print_Area" localSheetId="13">'2010'!$A$1:$O$15</definedName>
    <definedName name="_xlnm.Print_Area" localSheetId="12">'2011'!$A$1:$O$15</definedName>
    <definedName name="_xlnm.Print_Area" localSheetId="11">'2012'!$A$1:$O$15</definedName>
    <definedName name="_xlnm.Print_Area" localSheetId="10">'2013'!$A$1:$O$15</definedName>
    <definedName name="_xlnm.Print_Area" localSheetId="9">'2014'!$A$1:$O$16</definedName>
    <definedName name="_xlnm.Print_Area" localSheetId="8">'2015'!$A$1:$O$15</definedName>
    <definedName name="_xlnm.Print_Area" localSheetId="7">'2016'!$A$1:$O$17</definedName>
    <definedName name="_xlnm.Print_Area" localSheetId="6">'2017'!$A$1:$O$17</definedName>
    <definedName name="_xlnm.Print_Area" localSheetId="5">'2018'!$A$1:$O$18</definedName>
    <definedName name="_xlnm.Print_Area" localSheetId="4">'2019'!$A$1:$O$17</definedName>
    <definedName name="_xlnm.Print_Area" localSheetId="3">'2020'!$A$1:$O$18</definedName>
    <definedName name="_xlnm.Print_Area" localSheetId="2">'2021'!$A$1:$P$15</definedName>
    <definedName name="_xlnm.Print_Area" localSheetId="1">'2022'!$A$1:$P$17</definedName>
    <definedName name="_xlnm.Print_Area" localSheetId="0">'2023'!$A$1:$P$16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2" i="48" l="1"/>
  <c r="F12" i="48"/>
  <c r="G12" i="48"/>
  <c r="H12" i="48"/>
  <c r="I12" i="48"/>
  <c r="J12" i="48"/>
  <c r="K12" i="48"/>
  <c r="L12" i="48"/>
  <c r="M12" i="48"/>
  <c r="N12" i="48"/>
  <c r="D12" i="48"/>
  <c r="O11" i="48" l="1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0" i="48" l="1"/>
  <c r="P10" i="48" s="1"/>
  <c r="O8" i="48"/>
  <c r="P8" i="48" s="1"/>
  <c r="O5" i="48"/>
  <c r="P5" i="48" s="1"/>
  <c r="E13" i="47"/>
  <c r="F13" i="47"/>
  <c r="G13" i="47"/>
  <c r="H13" i="47"/>
  <c r="I13" i="47"/>
  <c r="J13" i="47"/>
  <c r="K13" i="47"/>
  <c r="L13" i="47"/>
  <c r="M13" i="47"/>
  <c r="N13" i="47"/>
  <c r="D13" i="47"/>
  <c r="O12" i="48" l="1"/>
  <c r="P12" i="48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1" i="47" l="1"/>
  <c r="P11" i="47" s="1"/>
  <c r="O8" i="47"/>
  <c r="P8" i="47" s="1"/>
  <c r="O5" i="47"/>
  <c r="P5" i="47" s="1"/>
  <c r="O10" i="46"/>
  <c r="P10" i="46" s="1"/>
  <c r="N9" i="46"/>
  <c r="M9" i="46"/>
  <c r="L9" i="46"/>
  <c r="K9" i="46"/>
  <c r="J9" i="46"/>
  <c r="I9" i="46"/>
  <c r="H9" i="46"/>
  <c r="G9" i="46"/>
  <c r="F9" i="46"/>
  <c r="E9" i="46"/>
  <c r="D9" i="46"/>
  <c r="O9" i="46" s="1"/>
  <c r="P9" i="46" s="1"/>
  <c r="O8" i="46"/>
  <c r="P8" i="46"/>
  <c r="O7" i="46"/>
  <c r="P7" i="46" s="1"/>
  <c r="O6" i="46"/>
  <c r="P6" i="46" s="1"/>
  <c r="N5" i="46"/>
  <c r="N11" i="46" s="1"/>
  <c r="M5" i="46"/>
  <c r="M11" i="46" s="1"/>
  <c r="L5" i="46"/>
  <c r="L11" i="46" s="1"/>
  <c r="K5" i="46"/>
  <c r="K11" i="46" s="1"/>
  <c r="J5" i="46"/>
  <c r="J11" i="46" s="1"/>
  <c r="I5" i="46"/>
  <c r="I11" i="46" s="1"/>
  <c r="H5" i="46"/>
  <c r="H11" i="46" s="1"/>
  <c r="G5" i="46"/>
  <c r="G11" i="46" s="1"/>
  <c r="F5" i="46"/>
  <c r="F11" i="46" s="1"/>
  <c r="E5" i="46"/>
  <c r="E11" i="46" s="1"/>
  <c r="D5" i="46"/>
  <c r="D11" i="46" s="1"/>
  <c r="K14" i="45"/>
  <c r="N13" i="45"/>
  <c r="O13" i="45" s="1"/>
  <c r="M12" i="45"/>
  <c r="L12" i="45"/>
  <c r="K12" i="45"/>
  <c r="J12" i="45"/>
  <c r="I12" i="45"/>
  <c r="H12" i="45"/>
  <c r="G12" i="45"/>
  <c r="N12" i="45" s="1"/>
  <c r="O12" i="45" s="1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N10" i="45" s="1"/>
  <c r="O10" i="45" s="1"/>
  <c r="F10" i="45"/>
  <c r="E10" i="45"/>
  <c r="D10" i="45"/>
  <c r="N9" i="45"/>
  <c r="O9" i="45" s="1"/>
  <c r="M8" i="45"/>
  <c r="L8" i="45"/>
  <c r="K8" i="45"/>
  <c r="J8" i="45"/>
  <c r="I8" i="45"/>
  <c r="H8" i="45"/>
  <c r="G8" i="45"/>
  <c r="N8" i="45" s="1"/>
  <c r="O8" i="45" s="1"/>
  <c r="F8" i="45"/>
  <c r="E8" i="45"/>
  <c r="D8" i="45"/>
  <c r="N7" i="45"/>
  <c r="O7" i="45" s="1"/>
  <c r="N6" i="45"/>
  <c r="O6" i="45" s="1"/>
  <c r="M5" i="45"/>
  <c r="M14" i="45" s="1"/>
  <c r="L5" i="45"/>
  <c r="L14" i="45" s="1"/>
  <c r="K5" i="45"/>
  <c r="J5" i="45"/>
  <c r="J14" i="45" s="1"/>
  <c r="I5" i="45"/>
  <c r="N5" i="45" s="1"/>
  <c r="O5" i="45" s="1"/>
  <c r="H5" i="45"/>
  <c r="H14" i="45" s="1"/>
  <c r="G5" i="45"/>
  <c r="G14" i="45" s="1"/>
  <c r="F5" i="45"/>
  <c r="F14" i="45" s="1"/>
  <c r="E5" i="45"/>
  <c r="E14" i="45" s="1"/>
  <c r="D5" i="45"/>
  <c r="D14" i="45" s="1"/>
  <c r="N12" i="44"/>
  <c r="O12" i="44" s="1"/>
  <c r="M11" i="44"/>
  <c r="L11" i="44"/>
  <c r="K11" i="44"/>
  <c r="J11" i="44"/>
  <c r="I11" i="44"/>
  <c r="H11" i="44"/>
  <c r="G11" i="44"/>
  <c r="N11" i="44" s="1"/>
  <c r="O11" i="44" s="1"/>
  <c r="F11" i="44"/>
  <c r="E11" i="44"/>
  <c r="D11" i="44"/>
  <c r="N10" i="44"/>
  <c r="O10" i="44" s="1"/>
  <c r="N9" i="44"/>
  <c r="O9" i="44" s="1"/>
  <c r="M8" i="44"/>
  <c r="L8" i="44"/>
  <c r="K8" i="44"/>
  <c r="J8" i="44"/>
  <c r="I8" i="44"/>
  <c r="N8" i="44" s="1"/>
  <c r="O8" i="44" s="1"/>
  <c r="H8" i="44"/>
  <c r="G8" i="44"/>
  <c r="F8" i="44"/>
  <c r="E8" i="44"/>
  <c r="D8" i="44"/>
  <c r="N7" i="44"/>
  <c r="O7" i="44" s="1"/>
  <c r="N6" i="44"/>
  <c r="O6" i="44" s="1"/>
  <c r="M5" i="44"/>
  <c r="M13" i="44" s="1"/>
  <c r="L5" i="44"/>
  <c r="L13" i="44" s="1"/>
  <c r="K5" i="44"/>
  <c r="K13" i="44" s="1"/>
  <c r="J5" i="44"/>
  <c r="J13" i="44" s="1"/>
  <c r="I5" i="44"/>
  <c r="I13" i="44" s="1"/>
  <c r="H5" i="44"/>
  <c r="H13" i="44" s="1"/>
  <c r="G5" i="44"/>
  <c r="G13" i="44" s="1"/>
  <c r="F5" i="44"/>
  <c r="F13" i="44" s="1"/>
  <c r="E5" i="44"/>
  <c r="E13" i="44" s="1"/>
  <c r="D5" i="44"/>
  <c r="D13" i="44" s="1"/>
  <c r="N13" i="43"/>
  <c r="O13" i="43" s="1"/>
  <c r="M12" i="43"/>
  <c r="L12" i="43"/>
  <c r="K12" i="43"/>
  <c r="J12" i="43"/>
  <c r="I12" i="43"/>
  <c r="N12" i="43" s="1"/>
  <c r="O12" i="43" s="1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M8" i="43"/>
  <c r="L8" i="43"/>
  <c r="K8" i="43"/>
  <c r="J8" i="43"/>
  <c r="I8" i="43"/>
  <c r="N8" i="43" s="1"/>
  <c r="O8" i="43" s="1"/>
  <c r="H8" i="43"/>
  <c r="G8" i="43"/>
  <c r="F8" i="43"/>
  <c r="E8" i="43"/>
  <c r="D8" i="43"/>
  <c r="N7" i="43"/>
  <c r="O7" i="43" s="1"/>
  <c r="N6" i="43"/>
  <c r="O6" i="43" s="1"/>
  <c r="M5" i="43"/>
  <c r="M14" i="43" s="1"/>
  <c r="L5" i="43"/>
  <c r="L14" i="43" s="1"/>
  <c r="K5" i="43"/>
  <c r="K14" i="43" s="1"/>
  <c r="J5" i="43"/>
  <c r="J14" i="43" s="1"/>
  <c r="I5" i="43"/>
  <c r="H5" i="43"/>
  <c r="H14" i="43" s="1"/>
  <c r="G5" i="43"/>
  <c r="G14" i="43" s="1"/>
  <c r="F5" i="43"/>
  <c r="F14" i="43" s="1"/>
  <c r="E5" i="43"/>
  <c r="E14" i="43" s="1"/>
  <c r="D5" i="43"/>
  <c r="D14" i="43" s="1"/>
  <c r="I13" i="42"/>
  <c r="N12" i="42"/>
  <c r="O12" i="42" s="1"/>
  <c r="N11" i="42"/>
  <c r="O11" i="42" s="1"/>
  <c r="M10" i="42"/>
  <c r="L10" i="42"/>
  <c r="K10" i="42"/>
  <c r="N10" i="42" s="1"/>
  <c r="O10" i="42" s="1"/>
  <c r="J10" i="42"/>
  <c r="I10" i="42"/>
  <c r="H10" i="42"/>
  <c r="G10" i="42"/>
  <c r="F10" i="42"/>
  <c r="E10" i="42"/>
  <c r="D10" i="42"/>
  <c r="N9" i="42"/>
  <c r="O9" i="42" s="1"/>
  <c r="M8" i="42"/>
  <c r="L8" i="42"/>
  <c r="K8" i="42"/>
  <c r="N8" i="42" s="1"/>
  <c r="O8" i="42" s="1"/>
  <c r="J8" i="42"/>
  <c r="I8" i="42"/>
  <c r="H8" i="42"/>
  <c r="G8" i="42"/>
  <c r="F8" i="42"/>
  <c r="E8" i="42"/>
  <c r="D8" i="42"/>
  <c r="N7" i="42"/>
  <c r="O7" i="42" s="1"/>
  <c r="N6" i="42"/>
  <c r="O6" i="42" s="1"/>
  <c r="M5" i="42"/>
  <c r="M13" i="42" s="1"/>
  <c r="L5" i="42"/>
  <c r="L13" i="42" s="1"/>
  <c r="K5" i="42"/>
  <c r="K13" i="42" s="1"/>
  <c r="J5" i="42"/>
  <c r="J13" i="42" s="1"/>
  <c r="I5" i="42"/>
  <c r="H5" i="42"/>
  <c r="H13" i="42" s="1"/>
  <c r="G5" i="42"/>
  <c r="G13" i="42" s="1"/>
  <c r="F5" i="42"/>
  <c r="F13" i="42" s="1"/>
  <c r="E5" i="42"/>
  <c r="E13" i="42" s="1"/>
  <c r="D5" i="42"/>
  <c r="D13" i="42" s="1"/>
  <c r="N13" i="42" s="1"/>
  <c r="O13" i="42" s="1"/>
  <c r="G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M8" i="41"/>
  <c r="N8" i="41" s="1"/>
  <c r="O8" i="41" s="1"/>
  <c r="L8" i="41"/>
  <c r="K8" i="41"/>
  <c r="J8" i="41"/>
  <c r="I8" i="41"/>
  <c r="H8" i="41"/>
  <c r="G8" i="41"/>
  <c r="F8" i="41"/>
  <c r="E8" i="41"/>
  <c r="D8" i="41"/>
  <c r="N7" i="41"/>
  <c r="O7" i="41" s="1"/>
  <c r="N6" i="41"/>
  <c r="O6" i="41" s="1"/>
  <c r="M5" i="41"/>
  <c r="M13" i="41" s="1"/>
  <c r="L5" i="41"/>
  <c r="L13" i="41" s="1"/>
  <c r="K5" i="41"/>
  <c r="K13" i="41" s="1"/>
  <c r="J5" i="41"/>
  <c r="J13" i="41" s="1"/>
  <c r="I5" i="41"/>
  <c r="I13" i="41" s="1"/>
  <c r="H5" i="41"/>
  <c r="H13" i="41" s="1"/>
  <c r="G5" i="41"/>
  <c r="F5" i="41"/>
  <c r="F13" i="41" s="1"/>
  <c r="E5" i="41"/>
  <c r="E13" i="41" s="1"/>
  <c r="D5" i="41"/>
  <c r="D13" i="41" s="1"/>
  <c r="N13" i="41" s="1"/>
  <c r="O13" i="41" s="1"/>
  <c r="E11" i="40"/>
  <c r="N10" i="40"/>
  <c r="O10" i="40" s="1"/>
  <c r="M9" i="40"/>
  <c r="N9" i="40" s="1"/>
  <c r="O9" i="40" s="1"/>
  <c r="L9" i="40"/>
  <c r="K9" i="40"/>
  <c r="J9" i="40"/>
  <c r="I9" i="40"/>
  <c r="H9" i="40"/>
  <c r="G9" i="40"/>
  <c r="F9" i="40"/>
  <c r="E9" i="40"/>
  <c r="D9" i="40"/>
  <c r="N8" i="40"/>
  <c r="O8" i="40" s="1"/>
  <c r="M7" i="40"/>
  <c r="N7" i="40" s="1"/>
  <c r="O7" i="40" s="1"/>
  <c r="L7" i="40"/>
  <c r="K7" i="40"/>
  <c r="J7" i="40"/>
  <c r="I7" i="40"/>
  <c r="H7" i="40"/>
  <c r="G7" i="40"/>
  <c r="F7" i="40"/>
  <c r="E7" i="40"/>
  <c r="D7" i="40"/>
  <c r="N6" i="40"/>
  <c r="O6" i="40" s="1"/>
  <c r="M5" i="40"/>
  <c r="N5" i="40" s="1"/>
  <c r="O5" i="40" s="1"/>
  <c r="L5" i="40"/>
  <c r="L11" i="40" s="1"/>
  <c r="K5" i="40"/>
  <c r="K11" i="40" s="1"/>
  <c r="J5" i="40"/>
  <c r="J11" i="40" s="1"/>
  <c r="I5" i="40"/>
  <c r="I11" i="40" s="1"/>
  <c r="H5" i="40"/>
  <c r="H11" i="40" s="1"/>
  <c r="G5" i="40"/>
  <c r="G11" i="40" s="1"/>
  <c r="F5" i="40"/>
  <c r="F11" i="40" s="1"/>
  <c r="E5" i="40"/>
  <c r="D5" i="40"/>
  <c r="D11" i="40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/>
  <c r="N8" i="39"/>
  <c r="O8" i="39" s="1"/>
  <c r="M7" i="39"/>
  <c r="L7" i="39"/>
  <c r="K7" i="39"/>
  <c r="J7" i="39"/>
  <c r="I7" i="39"/>
  <c r="H7" i="39"/>
  <c r="G7" i="39"/>
  <c r="F7" i="39"/>
  <c r="E7" i="39"/>
  <c r="D7" i="39"/>
  <c r="N7" i="39" s="1"/>
  <c r="O7" i="39" s="1"/>
  <c r="N6" i="39"/>
  <c r="O6" i="39" s="1"/>
  <c r="M5" i="39"/>
  <c r="M12" i="39" s="1"/>
  <c r="L5" i="39"/>
  <c r="L12" i="39" s="1"/>
  <c r="K5" i="39"/>
  <c r="K12" i="39" s="1"/>
  <c r="J5" i="39"/>
  <c r="J12" i="39" s="1"/>
  <c r="I5" i="39"/>
  <c r="I12" i="39" s="1"/>
  <c r="H5" i="39"/>
  <c r="H12" i="39" s="1"/>
  <c r="G5" i="39"/>
  <c r="G12" i="39"/>
  <c r="F5" i="39"/>
  <c r="F12" i="39"/>
  <c r="E5" i="39"/>
  <c r="E12" i="39" s="1"/>
  <c r="D5" i="39"/>
  <c r="D12" i="39" s="1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10" i="38"/>
  <c r="O10" i="38" s="1"/>
  <c r="N9" i="38"/>
  <c r="O9" i="38" s="1"/>
  <c r="N8" i="38"/>
  <c r="O8" i="38" s="1"/>
  <c r="M7" i="38"/>
  <c r="L7" i="38"/>
  <c r="K7" i="38"/>
  <c r="J7" i="38"/>
  <c r="I7" i="38"/>
  <c r="H7" i="38"/>
  <c r="N7" i="38" s="1"/>
  <c r="O7" i="38" s="1"/>
  <c r="G7" i="38"/>
  <c r="F7" i="38"/>
  <c r="E7" i="38"/>
  <c r="D7" i="38"/>
  <c r="N6" i="38"/>
  <c r="O6" i="38" s="1"/>
  <c r="M5" i="38"/>
  <c r="M13" i="38" s="1"/>
  <c r="L5" i="38"/>
  <c r="L13" i="38"/>
  <c r="K5" i="38"/>
  <c r="K13" i="38" s="1"/>
  <c r="J5" i="38"/>
  <c r="J13" i="38" s="1"/>
  <c r="I5" i="38"/>
  <c r="I13" i="38"/>
  <c r="H5" i="38"/>
  <c r="G5" i="38"/>
  <c r="G13" i="38"/>
  <c r="F5" i="38"/>
  <c r="F13" i="38"/>
  <c r="E5" i="38"/>
  <c r="E13" i="38"/>
  <c r="D5" i="38"/>
  <c r="N5" i="38"/>
  <c r="O5" i="38" s="1"/>
  <c r="N10" i="37"/>
  <c r="O10" i="37" s="1"/>
  <c r="M9" i="37"/>
  <c r="L9" i="37"/>
  <c r="K9" i="37"/>
  <c r="J9" i="37"/>
  <c r="I9" i="37"/>
  <c r="H9" i="37"/>
  <c r="G9" i="37"/>
  <c r="F9" i="37"/>
  <c r="E9" i="37"/>
  <c r="D9" i="37"/>
  <c r="N9" i="37" s="1"/>
  <c r="O9" i="37" s="1"/>
  <c r="N8" i="37"/>
  <c r="O8" i="37" s="1"/>
  <c r="M7" i="37"/>
  <c r="L7" i="37"/>
  <c r="K7" i="37"/>
  <c r="J7" i="37"/>
  <c r="I7" i="37"/>
  <c r="H7" i="37"/>
  <c r="G7" i="37"/>
  <c r="F7" i="37"/>
  <c r="E7" i="37"/>
  <c r="N7" i="37" s="1"/>
  <c r="O7" i="37" s="1"/>
  <c r="D7" i="37"/>
  <c r="N6" i="37"/>
  <c r="O6" i="37" s="1"/>
  <c r="M5" i="37"/>
  <c r="M11" i="37" s="1"/>
  <c r="L5" i="37"/>
  <c r="L11" i="37" s="1"/>
  <c r="K5" i="37"/>
  <c r="K11" i="37" s="1"/>
  <c r="J5" i="37"/>
  <c r="J11" i="37" s="1"/>
  <c r="I5" i="37"/>
  <c r="I11" i="37" s="1"/>
  <c r="H5" i="37"/>
  <c r="H11" i="37" s="1"/>
  <c r="G5" i="37"/>
  <c r="G11" i="37" s="1"/>
  <c r="F5" i="37"/>
  <c r="F11" i="37" s="1"/>
  <c r="E5" i="37"/>
  <c r="E11" i="37" s="1"/>
  <c r="D5" i="37"/>
  <c r="N5" i="37" s="1"/>
  <c r="O5" i="37" s="1"/>
  <c r="D11" i="37"/>
  <c r="N10" i="36"/>
  <c r="O10" i="36" s="1"/>
  <c r="M9" i="36"/>
  <c r="L9" i="36"/>
  <c r="K9" i="36"/>
  <c r="J9" i="36"/>
  <c r="I9" i="36"/>
  <c r="H9" i="36"/>
  <c r="G9" i="36"/>
  <c r="F9" i="36"/>
  <c r="E9" i="36"/>
  <c r="D9" i="36"/>
  <c r="N9" i="36" s="1"/>
  <c r="O9" i="36" s="1"/>
  <c r="N8" i="36"/>
  <c r="O8" i="36" s="1"/>
  <c r="M7" i="36"/>
  <c r="L7" i="36"/>
  <c r="K7" i="36"/>
  <c r="J7" i="36"/>
  <c r="I7" i="36"/>
  <c r="H7" i="36"/>
  <c r="G7" i="36"/>
  <c r="N7" i="36" s="1"/>
  <c r="O7" i="36" s="1"/>
  <c r="F7" i="36"/>
  <c r="E7" i="36"/>
  <c r="D7" i="36"/>
  <c r="N6" i="36"/>
  <c r="O6" i="36" s="1"/>
  <c r="M5" i="36"/>
  <c r="M11" i="36" s="1"/>
  <c r="L5" i="36"/>
  <c r="L11" i="36" s="1"/>
  <c r="K5" i="36"/>
  <c r="K11" i="36" s="1"/>
  <c r="J5" i="36"/>
  <c r="J11" i="36" s="1"/>
  <c r="I5" i="36"/>
  <c r="I11" i="36"/>
  <c r="H5" i="36"/>
  <c r="H11" i="36"/>
  <c r="G5" i="36"/>
  <c r="N5" i="36" s="1"/>
  <c r="O5" i="36" s="1"/>
  <c r="F5" i="36"/>
  <c r="F11" i="36"/>
  <c r="E5" i="36"/>
  <c r="E11" i="36"/>
  <c r="D5" i="36"/>
  <c r="N10" i="35"/>
  <c r="O10" i="35" s="1"/>
  <c r="M9" i="35"/>
  <c r="L9" i="35"/>
  <c r="K9" i="35"/>
  <c r="J9" i="35"/>
  <c r="I9" i="35"/>
  <c r="H9" i="35"/>
  <c r="G9" i="35"/>
  <c r="G11" i="35" s="1"/>
  <c r="F9" i="35"/>
  <c r="E9" i="35"/>
  <c r="D9" i="35"/>
  <c r="N9" i="35" s="1"/>
  <c r="O9" i="35" s="1"/>
  <c r="N8" i="35"/>
  <c r="O8" i="35" s="1"/>
  <c r="M7" i="35"/>
  <c r="L7" i="35"/>
  <c r="K7" i="35"/>
  <c r="J7" i="35"/>
  <c r="I7" i="35"/>
  <c r="N7" i="35" s="1"/>
  <c r="O7" i="35" s="1"/>
  <c r="H7" i="35"/>
  <c r="G7" i="35"/>
  <c r="F7" i="35"/>
  <c r="E7" i="35"/>
  <c r="D7" i="35"/>
  <c r="N6" i="35"/>
  <c r="O6" i="35" s="1"/>
  <c r="M5" i="35"/>
  <c r="M11" i="35" s="1"/>
  <c r="L5" i="35"/>
  <c r="L11" i="35" s="1"/>
  <c r="K5" i="35"/>
  <c r="K11" i="35" s="1"/>
  <c r="J5" i="35"/>
  <c r="J11" i="35" s="1"/>
  <c r="I5" i="35"/>
  <c r="I11" i="35" s="1"/>
  <c r="H5" i="35"/>
  <c r="H11" i="35" s="1"/>
  <c r="G5" i="35"/>
  <c r="F5" i="35"/>
  <c r="F11" i="35" s="1"/>
  <c r="E5" i="35"/>
  <c r="E11" i="35"/>
  <c r="D5" i="35"/>
  <c r="N10" i="34"/>
  <c r="O10" i="34" s="1"/>
  <c r="M9" i="34"/>
  <c r="L9" i="34"/>
  <c r="K9" i="34"/>
  <c r="J9" i="34"/>
  <c r="N9" i="34" s="1"/>
  <c r="O9" i="34" s="1"/>
  <c r="I9" i="34"/>
  <c r="H9" i="34"/>
  <c r="G9" i="34"/>
  <c r="F9" i="34"/>
  <c r="E9" i="34"/>
  <c r="D9" i="34"/>
  <c r="N8" i="34"/>
  <c r="O8" i="34" s="1"/>
  <c r="M7" i="34"/>
  <c r="L7" i="34"/>
  <c r="L11" i="34" s="1"/>
  <c r="K7" i="34"/>
  <c r="J7" i="34"/>
  <c r="I7" i="34"/>
  <c r="H7" i="34"/>
  <c r="G7" i="34"/>
  <c r="F7" i="34"/>
  <c r="E7" i="34"/>
  <c r="D7" i="34"/>
  <c r="N7" i="34" s="1"/>
  <c r="O7" i="34" s="1"/>
  <c r="N6" i="34"/>
  <c r="O6" i="34"/>
  <c r="M5" i="34"/>
  <c r="M11" i="34"/>
  <c r="L5" i="34"/>
  <c r="K5" i="34"/>
  <c r="K11" i="34"/>
  <c r="J5" i="34"/>
  <c r="I5" i="34"/>
  <c r="I11" i="34"/>
  <c r="H5" i="34"/>
  <c r="H11" i="34"/>
  <c r="G5" i="34"/>
  <c r="G11" i="34"/>
  <c r="F5" i="34"/>
  <c r="F11" i="34"/>
  <c r="E5" i="34"/>
  <c r="E11" i="34"/>
  <c r="D5" i="34"/>
  <c r="D11" i="34"/>
  <c r="N8" i="33"/>
  <c r="O8" i="33"/>
  <c r="N9" i="33"/>
  <c r="O9" i="33" s="1"/>
  <c r="E7" i="33"/>
  <c r="F7" i="33"/>
  <c r="G7" i="33"/>
  <c r="H7" i="33"/>
  <c r="I7" i="33"/>
  <c r="J7" i="33"/>
  <c r="K7" i="33"/>
  <c r="L7" i="33"/>
  <c r="M7" i="33"/>
  <c r="M12" i="33"/>
  <c r="D7" i="33"/>
  <c r="N7" i="33"/>
  <c r="O7" i="33" s="1"/>
  <c r="E5" i="33"/>
  <c r="F5" i="33"/>
  <c r="G5" i="33"/>
  <c r="H5" i="33"/>
  <c r="I5" i="33"/>
  <c r="I12" i="33" s="1"/>
  <c r="J5" i="33"/>
  <c r="K5" i="33"/>
  <c r="L5" i="33"/>
  <c r="L12" i="33"/>
  <c r="M5" i="33"/>
  <c r="D5" i="33"/>
  <c r="N5" i="33" s="1"/>
  <c r="O5" i="33" s="1"/>
  <c r="N11" i="33"/>
  <c r="O11" i="33"/>
  <c r="E10" i="33"/>
  <c r="E12" i="33" s="1"/>
  <c r="F10" i="33"/>
  <c r="F12" i="33" s="1"/>
  <c r="G10" i="33"/>
  <c r="G12" i="33" s="1"/>
  <c r="H10" i="33"/>
  <c r="H12" i="33" s="1"/>
  <c r="I10" i="33"/>
  <c r="J10" i="33"/>
  <c r="J12" i="33" s="1"/>
  <c r="K10" i="33"/>
  <c r="K12" i="33" s="1"/>
  <c r="L10" i="33"/>
  <c r="M10" i="33"/>
  <c r="D10" i="33"/>
  <c r="N10" i="33"/>
  <c r="O10" i="33" s="1"/>
  <c r="N6" i="33"/>
  <c r="O6" i="33" s="1"/>
  <c r="D13" i="38"/>
  <c r="N10" i="39"/>
  <c r="O10" i="39" s="1"/>
  <c r="N5" i="34"/>
  <c r="O5" i="34" s="1"/>
  <c r="D12" i="33"/>
  <c r="D11" i="35"/>
  <c r="N5" i="41"/>
  <c r="O5" i="41"/>
  <c r="N10" i="41"/>
  <c r="O10" i="41" s="1"/>
  <c r="N10" i="43"/>
  <c r="O10" i="43" s="1"/>
  <c r="N5" i="44"/>
  <c r="O5" i="44" s="1"/>
  <c r="O13" i="47" l="1"/>
  <c r="P13" i="47" s="1"/>
  <c r="N11" i="37"/>
  <c r="O11" i="37" s="1"/>
  <c r="N13" i="44"/>
  <c r="O13" i="44" s="1"/>
  <c r="N12" i="33"/>
  <c r="O12" i="33" s="1"/>
  <c r="N11" i="35"/>
  <c r="O11" i="35" s="1"/>
  <c r="N12" i="39"/>
  <c r="O12" i="39" s="1"/>
  <c r="N11" i="40"/>
  <c r="O11" i="40" s="1"/>
  <c r="N11" i="34"/>
  <c r="O11" i="34" s="1"/>
  <c r="O11" i="46"/>
  <c r="P11" i="46" s="1"/>
  <c r="I14" i="45"/>
  <c r="N14" i="45" s="1"/>
  <c r="O14" i="45" s="1"/>
  <c r="I14" i="43"/>
  <c r="N14" i="43" s="1"/>
  <c r="O14" i="43" s="1"/>
  <c r="N5" i="42"/>
  <c r="O5" i="42" s="1"/>
  <c r="N5" i="39"/>
  <c r="O5" i="39" s="1"/>
  <c r="J11" i="34"/>
  <c r="G11" i="36"/>
  <c r="M11" i="40"/>
  <c r="H13" i="38"/>
  <c r="N13" i="38" s="1"/>
  <c r="O13" i="38" s="1"/>
  <c r="O5" i="46"/>
  <c r="P5" i="46" s="1"/>
  <c r="N5" i="43"/>
  <c r="O5" i="43" s="1"/>
  <c r="D11" i="36"/>
  <c r="N11" i="36" s="1"/>
  <c r="O11" i="36" s="1"/>
  <c r="N5" i="35"/>
  <c r="O5" i="35" s="1"/>
</calcChain>
</file>

<file path=xl/sharedStrings.xml><?xml version="1.0" encoding="utf-8"?>
<sst xmlns="http://schemas.openxmlformats.org/spreadsheetml/2006/main" count="454" uniqueCount="73">
  <si>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</si>
  <si>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</si>
  <si>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</si>
  <si>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</si>
  <si>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</si>
  <si>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</si>
  <si>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</si>
  <si>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</si>
  <si>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</si>
  <si>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Intergovernmental Revenue</t>
  </si>
  <si>
    <t>State Shared Revenues - General Gov't - Mobile Home License Tax</t>
  </si>
  <si>
    <t>State Shared Revenues - General Gov't - Alcoholic Beverage License Tax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</si>
  <si>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</si>
  <si>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</si>
  <si>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</si>
  <si>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</si>
  <si>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</si>
  <si>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</si>
  <si>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Interest and Other Earnings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</si>
  <si>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</si>
  <si>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</si>
  <si>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</si>
  <si>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</si>
  <si>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</si>
  <si>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</si>
  <si>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</si>
  <si>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Bay Lake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</si>
  <si>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</si>
  <si>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</si>
  <si>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</si>
  <si>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</si>
  <si>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</si>
  <si>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</si>
  <si>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</si>
  <si>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</si>
  <si>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State Shared Revenues - General Government - Alcoholic Beverage License Tax</t>
  </si>
  <si>
    <t>2013 Municipal Population:</t>
  </si>
  <si>
    <t>Local Fiscal Year Ended September 30, 2008</t>
  </si>
  <si>
    <t>Contributions and Donations from Private Sources</t>
  </si>
  <si>
    <t>2008 Municipal Population:</t>
  </si>
  <si>
    <t>Local Fiscal Year Ended September 30, 2014</t>
  </si>
  <si>
    <t>State Shared Revenues - General Government - Mobile Home License Tax</t>
  </si>
  <si>
    <t>2014 Municipal Population:</t>
  </si>
  <si>
    <t>Local Fiscal Year Ended September 30, 2015</t>
  </si>
  <si>
    <t>2015 Municipal Population:</t>
  </si>
  <si>
    <t>Local Fiscal Year Ended September 30, 2016</t>
  </si>
  <si>
    <t>First Local Option Fuel Tax (1 to 6 Cents)</t>
  </si>
  <si>
    <t>2016 Municipal Population:</t>
  </si>
  <si>
    <t>Local Fiscal Year Ended September 30, 2017</t>
  </si>
  <si>
    <t>2017 Municipal Population:</t>
  </si>
  <si>
    <t>Local Fiscal Year Ended September 30, 2018</t>
  </si>
  <si>
    <t>Permits, Fees, and Special Assessments</t>
  </si>
  <si>
    <t>Licenses</t>
  </si>
  <si>
    <t>2018 Municipal Population:</t>
  </si>
  <si>
    <t>Local Fiscal Year Ended September 30, 2019</t>
  </si>
  <si>
    <t>2019 Municipal Population:</t>
  </si>
  <si>
    <t>Local Fiscal Year Ended September 30, 2020</t>
  </si>
  <si>
    <t>Other Sources</t>
  </si>
  <si>
    <t>Proprietary Non-Operating - Capital Contributions from Private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</si>
  <si>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</si>
  <si>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</si>
  <si>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</si>
  <si>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</si>
  <si>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</si>
  <si>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</si>
  <si>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</si>
  <si>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Business Tax (Chapter 205, F.S.)</t>
  </si>
  <si>
    <t>2021 Municipal Population:</t>
  </si>
  <si>
    <t>Local Fiscal Year Ended September 30, 2022</t>
  </si>
  <si>
    <t>Intergovernmental Revenues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</si>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</sst>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71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5"/>
      <c r="M3" s="66"/>
      <c r="N3" s="34"/>
      <c r="O3" s="35"/>
      <c r="P3" s="67" t="s">
        <v>61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62</v>
      </c>
      <c r="N4" s="33" t="s">
        <v>8</v>
      </c>
      <c r="O4" s="33" t="s">
        <v>63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64</v>
      </c>
      <c r="B5" s="24"/>
      <c r="C5" s="24"/>
      <c r="D5" s="25">
        <f t="shared" ref="D5:N5" si="0">SUM(D6:D7)</f>
        <v>20269171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20269171</v>
      </c>
      <c r="P5" s="31">
        <f t="shared" ref="P5:P12" si="1">(O5/P$14)</f>
        <v>698936.93103448278</v>
      </c>
      <c r="Q5" s="6"/>
    </row>
    <row r="6" spans="1:134">
      <c r="A6" s="12"/>
      <c r="B6" s="23">
        <v>311</v>
      </c>
      <c r="C6" s="19" t="s">
        <v>1</v>
      </c>
      <c r="D6" s="43">
        <v>20269138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20269138</v>
      </c>
      <c r="P6" s="44">
        <f t="shared" si="1"/>
        <v>698935.79310344823</v>
      </c>
      <c r="Q6" s="9"/>
    </row>
    <row r="7" spans="1:134">
      <c r="A7" s="12"/>
      <c r="B7" s="23">
        <v>316</v>
      </c>
      <c r="C7" s="19" t="s">
        <v>66</v>
      </c>
      <c r="D7" s="43">
        <v>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33</v>
      </c>
      <c r="P7" s="44">
        <f t="shared" si="1"/>
        <v>1.1379310344827587</v>
      </c>
      <c r="Q7" s="9"/>
    </row>
    <row r="8" spans="1:134" ht="15.75">
      <c r="A8" s="27" t="s">
        <v>69</v>
      </c>
      <c r="B8" s="28"/>
      <c r="C8" s="29"/>
      <c r="D8" s="30">
        <f t="shared" ref="D8:N8" si="3">SUM(D9:D9)</f>
        <v>14159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>SUM(D8:N8)</f>
        <v>14159</v>
      </c>
      <c r="P8" s="42">
        <f t="shared" si="1"/>
        <v>488.24137931034483</v>
      </c>
      <c r="Q8" s="10"/>
    </row>
    <row r="9" spans="1:134">
      <c r="A9" s="12"/>
      <c r="B9" s="23">
        <v>335.15</v>
      </c>
      <c r="C9" s="19" t="s">
        <v>35</v>
      </c>
      <c r="D9" s="43">
        <v>14159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14159</v>
      </c>
      <c r="P9" s="44">
        <f t="shared" si="1"/>
        <v>488.24137931034483</v>
      </c>
      <c r="Q9" s="9"/>
    </row>
    <row r="10" spans="1:134" ht="15.75">
      <c r="A10" s="27" t="s">
        <v>2</v>
      </c>
      <c r="B10" s="28"/>
      <c r="C10" s="29"/>
      <c r="D10" s="30">
        <f t="shared" ref="D10:N10" si="5">SUM(D11:D11)</f>
        <v>627631</v>
      </c>
      <c r="E10" s="30">
        <f t="shared" si="5"/>
        <v>0</v>
      </c>
      <c r="F10" s="30">
        <f t="shared" si="5"/>
        <v>0</v>
      </c>
      <c r="G10" s="30">
        <f t="shared" si="5"/>
        <v>0</v>
      </c>
      <c r="H10" s="30">
        <f t="shared" si="5"/>
        <v>0</v>
      </c>
      <c r="I10" s="30">
        <f t="shared" si="5"/>
        <v>0</v>
      </c>
      <c r="J10" s="30">
        <f t="shared" si="5"/>
        <v>0</v>
      </c>
      <c r="K10" s="30">
        <f t="shared" si="5"/>
        <v>0</v>
      </c>
      <c r="L10" s="30">
        <f t="shared" si="5"/>
        <v>0</v>
      </c>
      <c r="M10" s="30">
        <f t="shared" si="5"/>
        <v>0</v>
      </c>
      <c r="N10" s="30">
        <f t="shared" si="5"/>
        <v>0</v>
      </c>
      <c r="O10" s="30">
        <f>SUM(D10:N10)</f>
        <v>627631</v>
      </c>
      <c r="P10" s="42">
        <f t="shared" si="1"/>
        <v>21642.448275862069</v>
      </c>
      <c r="Q10" s="10"/>
    </row>
    <row r="11" spans="1:134" ht="15.75" thickBot="1">
      <c r="A11" s="12"/>
      <c r="B11" s="23">
        <v>361.1</v>
      </c>
      <c r="C11" s="19" t="s">
        <v>18</v>
      </c>
      <c r="D11" s="43">
        <v>627631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627631</v>
      </c>
      <c r="P11" s="44">
        <f t="shared" si="1"/>
        <v>21642.448275862069</v>
      </c>
      <c r="Q11" s="9"/>
    </row>
    <row r="12" spans="1:134" ht="16.5" thickBot="1">
      <c r="A12" s="13" t="s">
        <v>16</v>
      </c>
      <c r="B12" s="21"/>
      <c r="C12" s="20"/>
      <c r="D12" s="14">
        <f>SUM(D5,D8,D10)</f>
        <v>20910961</v>
      </c>
      <c r="E12" s="14">
        <f t="shared" ref="E12:N12" si="6">SUM(E5,E8,E10)</f>
        <v>0</v>
      </c>
      <c r="F12" s="14">
        <f t="shared" si="6"/>
        <v>0</v>
      </c>
      <c r="G12" s="14">
        <f t="shared" si="6"/>
        <v>0</v>
      </c>
      <c r="H12" s="14">
        <f t="shared" si="6"/>
        <v>0</v>
      </c>
      <c r="I12" s="14">
        <f t="shared" si="6"/>
        <v>0</v>
      </c>
      <c r="J12" s="14">
        <f t="shared" si="6"/>
        <v>0</v>
      </c>
      <c r="K12" s="14">
        <f t="shared" si="6"/>
        <v>0</v>
      </c>
      <c r="L12" s="14">
        <f t="shared" si="6"/>
        <v>0</v>
      </c>
      <c r="M12" s="14">
        <f t="shared" si="6"/>
        <v>0</v>
      </c>
      <c r="N12" s="14">
        <f t="shared" si="6"/>
        <v>0</v>
      </c>
      <c r="O12" s="14">
        <f>SUM(D12:N12)</f>
        <v>20910961</v>
      </c>
      <c r="P12" s="36">
        <f t="shared" si="1"/>
        <v>721067.62068965519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45" t="s">
        <v>72</v>
      </c>
      <c r="N14" s="45"/>
      <c r="O14" s="45"/>
      <c r="P14" s="40">
        <v>29</v>
      </c>
    </row>
    <row r="15" spans="1:134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34" ht="15.75" customHeight="1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5259908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5259908</v>
      </c>
      <c r="O5" s="31">
        <f t="shared" ref="O5:O12" si="2">(N5/O$14)</f>
        <v>350660.53333333333</v>
      </c>
      <c r="P5" s="6"/>
    </row>
    <row r="6" spans="1:133">
      <c r="A6" s="12"/>
      <c r="B6" s="23">
        <v>311</v>
      </c>
      <c r="C6" s="19" t="s">
        <v>1</v>
      </c>
      <c r="D6" s="43">
        <v>5259908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5259908</v>
      </c>
      <c r="O6" s="44">
        <f t="shared" si="2"/>
        <v>350660.53333333333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17242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17242</v>
      </c>
      <c r="O7" s="42">
        <f t="shared" si="2"/>
        <v>1149.4666666666667</v>
      </c>
      <c r="P7" s="10"/>
    </row>
    <row r="8" spans="1:133">
      <c r="A8" s="12"/>
      <c r="B8" s="23">
        <v>335.14</v>
      </c>
      <c r="C8" s="19" t="s">
        <v>41</v>
      </c>
      <c r="D8" s="43">
        <v>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</v>
      </c>
      <c r="O8" s="44">
        <f t="shared" si="2"/>
        <v>1.4666666666666666</v>
      </c>
      <c r="P8" s="9"/>
    </row>
    <row r="9" spans="1:133">
      <c r="A9" s="12"/>
      <c r="B9" s="23">
        <v>335.15</v>
      </c>
      <c r="C9" s="19" t="s">
        <v>35</v>
      </c>
      <c r="D9" s="43">
        <v>17220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17220</v>
      </c>
      <c r="O9" s="44">
        <f t="shared" si="2"/>
        <v>1148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1858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1858</v>
      </c>
      <c r="O10" s="42">
        <f t="shared" si="2"/>
        <v>123.86666666666666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1858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1858</v>
      </c>
      <c r="O11" s="44">
        <f t="shared" si="2"/>
        <v>123.86666666666666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5279008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5279008</v>
      </c>
      <c r="O12" s="36">
        <f t="shared" si="2"/>
        <v>351933.86666666664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42</v>
      </c>
      <c r="M14" s="45"/>
      <c r="N14" s="45"/>
      <c r="O14" s="40">
        <v>15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customHeight="1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5218673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1" si="1">SUM(D5:M5)</f>
        <v>5218673</v>
      </c>
      <c r="O5" s="31">
        <f t="shared" ref="O5:O11" si="2">(N5/O$13)</f>
        <v>579852.5555555555</v>
      </c>
      <c r="P5" s="6"/>
    </row>
    <row r="6" spans="1:133">
      <c r="A6" s="12"/>
      <c r="B6" s="23">
        <v>311</v>
      </c>
      <c r="C6" s="19" t="s">
        <v>1</v>
      </c>
      <c r="D6" s="43">
        <v>5218673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5218673</v>
      </c>
      <c r="O6" s="44">
        <f t="shared" si="2"/>
        <v>579852.5555555555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17222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17222</v>
      </c>
      <c r="O7" s="42">
        <f t="shared" si="2"/>
        <v>1913.5555555555557</v>
      </c>
      <c r="P7" s="10"/>
    </row>
    <row r="8" spans="1:133">
      <c r="A8" s="12"/>
      <c r="B8" s="23">
        <v>335.15</v>
      </c>
      <c r="C8" s="19" t="s">
        <v>35</v>
      </c>
      <c r="D8" s="43">
        <v>17222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17222</v>
      </c>
      <c r="O8" s="44">
        <f t="shared" si="2"/>
        <v>1913.5555555555557</v>
      </c>
      <c r="P8" s="9"/>
    </row>
    <row r="9" spans="1:133" ht="15.75">
      <c r="A9" s="27" t="s">
        <v>2</v>
      </c>
      <c r="B9" s="28"/>
      <c r="C9" s="29"/>
      <c r="D9" s="30">
        <f t="shared" ref="D9:M9" si="4">SUM(D10:D10)</f>
        <v>3273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1"/>
        <v>3273</v>
      </c>
      <c r="O9" s="42">
        <f t="shared" si="2"/>
        <v>363.66666666666669</v>
      </c>
      <c r="P9" s="10"/>
    </row>
    <row r="10" spans="1:133" ht="15.75" thickBot="1">
      <c r="A10" s="12"/>
      <c r="B10" s="23">
        <v>361.1</v>
      </c>
      <c r="C10" s="19" t="s">
        <v>18</v>
      </c>
      <c r="D10" s="43">
        <v>3273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3273</v>
      </c>
      <c r="O10" s="44">
        <f t="shared" si="2"/>
        <v>363.66666666666669</v>
      </c>
      <c r="P10" s="9"/>
    </row>
    <row r="11" spans="1:133" ht="16.5" thickBot="1">
      <c r="A11" s="13" t="s">
        <v>16</v>
      </c>
      <c r="B11" s="21"/>
      <c r="C11" s="20"/>
      <c r="D11" s="14">
        <f>SUM(D5,D7,D9)</f>
        <v>5239168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5239168</v>
      </c>
      <c r="O11" s="36">
        <f t="shared" si="2"/>
        <v>582129.77777777775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7"/>
      <c r="B13" s="38"/>
      <c r="C13" s="38"/>
      <c r="D13" s="39"/>
      <c r="E13" s="39"/>
      <c r="F13" s="39"/>
      <c r="G13" s="39"/>
      <c r="H13" s="39"/>
      <c r="I13" s="39"/>
      <c r="J13" s="39"/>
      <c r="K13" s="39"/>
      <c r="L13" s="45" t="s">
        <v>36</v>
      </c>
      <c r="M13" s="45"/>
      <c r="N13" s="45"/>
      <c r="O13" s="40">
        <v>9</v>
      </c>
    </row>
    <row r="14" spans="1:133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</row>
    <row r="15" spans="1:133" ht="15.75" customHeight="1" thickBot="1">
      <c r="A15" s="49" t="s">
        <v>29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5268488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1" si="1">SUM(D5:M5)</f>
        <v>5268488</v>
      </c>
      <c r="O5" s="31">
        <f t="shared" ref="O5:O11" si="2">(N5/O$13)</f>
        <v>585387.5555555555</v>
      </c>
      <c r="P5" s="6"/>
    </row>
    <row r="6" spans="1:133">
      <c r="A6" s="12"/>
      <c r="B6" s="23">
        <v>311</v>
      </c>
      <c r="C6" s="19" t="s">
        <v>1</v>
      </c>
      <c r="D6" s="43">
        <v>5268488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5268488</v>
      </c>
      <c r="O6" s="44">
        <f t="shared" si="2"/>
        <v>585387.5555555555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17194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17194</v>
      </c>
      <c r="O7" s="42">
        <f t="shared" si="2"/>
        <v>1910.4444444444443</v>
      </c>
      <c r="P7" s="10"/>
    </row>
    <row r="8" spans="1:133">
      <c r="A8" s="12"/>
      <c r="B8" s="23">
        <v>335.15</v>
      </c>
      <c r="C8" s="19" t="s">
        <v>11</v>
      </c>
      <c r="D8" s="43">
        <v>17194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17194</v>
      </c>
      <c r="O8" s="44">
        <f t="shared" si="2"/>
        <v>1910.4444444444443</v>
      </c>
      <c r="P8" s="9"/>
    </row>
    <row r="9" spans="1:133" ht="15.75">
      <c r="A9" s="27" t="s">
        <v>2</v>
      </c>
      <c r="B9" s="28"/>
      <c r="C9" s="29"/>
      <c r="D9" s="30">
        <f t="shared" ref="D9:M9" si="4">SUM(D10:D10)</f>
        <v>7088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1"/>
        <v>7088</v>
      </c>
      <c r="O9" s="42">
        <f t="shared" si="2"/>
        <v>787.55555555555554</v>
      </c>
      <c r="P9" s="10"/>
    </row>
    <row r="10" spans="1:133" ht="15.75" thickBot="1">
      <c r="A10" s="12"/>
      <c r="B10" s="23">
        <v>361.1</v>
      </c>
      <c r="C10" s="19" t="s">
        <v>18</v>
      </c>
      <c r="D10" s="43">
        <v>7088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7088</v>
      </c>
      <c r="O10" s="44">
        <f t="shared" si="2"/>
        <v>787.55555555555554</v>
      </c>
      <c r="P10" s="9"/>
    </row>
    <row r="11" spans="1:133" ht="16.5" thickBot="1">
      <c r="A11" s="13" t="s">
        <v>16</v>
      </c>
      <c r="B11" s="21"/>
      <c r="C11" s="20"/>
      <c r="D11" s="14">
        <f>SUM(D5,D7,D9)</f>
        <v>5292770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5292770</v>
      </c>
      <c r="O11" s="36">
        <f t="shared" si="2"/>
        <v>588085.5555555555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7"/>
      <c r="B13" s="38"/>
      <c r="C13" s="38"/>
      <c r="D13" s="39"/>
      <c r="E13" s="39"/>
      <c r="F13" s="39"/>
      <c r="G13" s="39"/>
      <c r="H13" s="39"/>
      <c r="I13" s="39"/>
      <c r="J13" s="39"/>
      <c r="K13" s="39"/>
      <c r="L13" s="45" t="s">
        <v>33</v>
      </c>
      <c r="M13" s="45"/>
      <c r="N13" s="45"/>
      <c r="O13" s="40">
        <v>9</v>
      </c>
    </row>
    <row r="14" spans="1:133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</row>
    <row r="15" spans="1:133" ht="15.75" customHeight="1" thickBot="1">
      <c r="A15" s="49" t="s">
        <v>29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5231003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1" si="1">SUM(D5:M5)</f>
        <v>5231003</v>
      </c>
      <c r="O5" s="31">
        <f t="shared" ref="O5:O11" si="2">(N5/O$13)</f>
        <v>871833.83333333337</v>
      </c>
      <c r="P5" s="6"/>
    </row>
    <row r="6" spans="1:133">
      <c r="A6" s="12"/>
      <c r="B6" s="23">
        <v>311</v>
      </c>
      <c r="C6" s="19" t="s">
        <v>1</v>
      </c>
      <c r="D6" s="43">
        <v>5231003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5231003</v>
      </c>
      <c r="O6" s="44">
        <f t="shared" si="2"/>
        <v>871833.83333333337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17795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17795</v>
      </c>
      <c r="O7" s="42">
        <f t="shared" si="2"/>
        <v>2965.8333333333335</v>
      </c>
      <c r="P7" s="10"/>
    </row>
    <row r="8" spans="1:133">
      <c r="A8" s="12"/>
      <c r="B8" s="23">
        <v>335.15</v>
      </c>
      <c r="C8" s="19" t="s">
        <v>11</v>
      </c>
      <c r="D8" s="43">
        <v>17795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17795</v>
      </c>
      <c r="O8" s="44">
        <f t="shared" si="2"/>
        <v>2965.8333333333335</v>
      </c>
      <c r="P8" s="9"/>
    </row>
    <row r="9" spans="1:133" ht="15.75">
      <c r="A9" s="27" t="s">
        <v>2</v>
      </c>
      <c r="B9" s="28"/>
      <c r="C9" s="29"/>
      <c r="D9" s="30">
        <f t="shared" ref="D9:M9" si="4">SUM(D10:D10)</f>
        <v>28314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1"/>
        <v>28314</v>
      </c>
      <c r="O9" s="42">
        <f t="shared" si="2"/>
        <v>4719</v>
      </c>
      <c r="P9" s="10"/>
    </row>
    <row r="10" spans="1:133" ht="15.75" thickBot="1">
      <c r="A10" s="12"/>
      <c r="B10" s="23">
        <v>361.1</v>
      </c>
      <c r="C10" s="19" t="s">
        <v>18</v>
      </c>
      <c r="D10" s="43">
        <v>28314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28314</v>
      </c>
      <c r="O10" s="44">
        <f t="shared" si="2"/>
        <v>4719</v>
      </c>
      <c r="P10" s="9"/>
    </row>
    <row r="11" spans="1:133" ht="16.5" thickBot="1">
      <c r="A11" s="13" t="s">
        <v>16</v>
      </c>
      <c r="B11" s="21"/>
      <c r="C11" s="20"/>
      <c r="D11" s="14">
        <f>SUM(D5,D7,D9)</f>
        <v>5277112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5277112</v>
      </c>
      <c r="O11" s="36">
        <f t="shared" si="2"/>
        <v>879518.66666666663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7"/>
      <c r="B13" s="38"/>
      <c r="C13" s="38"/>
      <c r="D13" s="39"/>
      <c r="E13" s="39"/>
      <c r="F13" s="39"/>
      <c r="G13" s="39"/>
      <c r="H13" s="39"/>
      <c r="I13" s="39"/>
      <c r="J13" s="39"/>
      <c r="K13" s="39"/>
      <c r="L13" s="45" t="s">
        <v>31</v>
      </c>
      <c r="M13" s="45"/>
      <c r="N13" s="45"/>
      <c r="O13" s="40">
        <v>6</v>
      </c>
    </row>
    <row r="14" spans="1:133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</row>
    <row r="15" spans="1:133" ht="15.75" customHeight="1" thickBot="1">
      <c r="A15" s="49" t="s">
        <v>29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5138886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1" si="1">SUM(D5:M5)</f>
        <v>5138886</v>
      </c>
      <c r="O5" s="31">
        <f t="shared" ref="O5:O11" si="2">(N5/O$13)</f>
        <v>109338</v>
      </c>
      <c r="P5" s="6"/>
    </row>
    <row r="6" spans="1:133">
      <c r="A6" s="12"/>
      <c r="B6" s="23">
        <v>311</v>
      </c>
      <c r="C6" s="19" t="s">
        <v>1</v>
      </c>
      <c r="D6" s="43">
        <v>5138886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5138886</v>
      </c>
      <c r="O6" s="44">
        <f t="shared" si="2"/>
        <v>109338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17795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17795</v>
      </c>
      <c r="O7" s="42">
        <f t="shared" si="2"/>
        <v>378.61702127659572</v>
      </c>
      <c r="P7" s="10"/>
    </row>
    <row r="8" spans="1:133">
      <c r="A8" s="12"/>
      <c r="B8" s="23">
        <v>335.15</v>
      </c>
      <c r="C8" s="19" t="s">
        <v>11</v>
      </c>
      <c r="D8" s="43">
        <v>17795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17795</v>
      </c>
      <c r="O8" s="44">
        <f t="shared" si="2"/>
        <v>378.61702127659572</v>
      </c>
      <c r="P8" s="9"/>
    </row>
    <row r="9" spans="1:133" ht="15.75">
      <c r="A9" s="27" t="s">
        <v>2</v>
      </c>
      <c r="B9" s="28"/>
      <c r="C9" s="29"/>
      <c r="D9" s="30">
        <f t="shared" ref="D9:M9" si="4">SUM(D10:D10)</f>
        <v>5176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1"/>
        <v>5176</v>
      </c>
      <c r="O9" s="42">
        <f t="shared" si="2"/>
        <v>110.12765957446808</v>
      </c>
      <c r="P9" s="10"/>
    </row>
    <row r="10" spans="1:133" ht="15.75" thickBot="1">
      <c r="A10" s="12"/>
      <c r="B10" s="23">
        <v>361.1</v>
      </c>
      <c r="C10" s="19" t="s">
        <v>18</v>
      </c>
      <c r="D10" s="43">
        <v>5176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5176</v>
      </c>
      <c r="O10" s="44">
        <f t="shared" si="2"/>
        <v>110.12765957446808</v>
      </c>
      <c r="P10" s="9"/>
    </row>
    <row r="11" spans="1:133" ht="16.5" thickBot="1">
      <c r="A11" s="13" t="s">
        <v>16</v>
      </c>
      <c r="B11" s="21"/>
      <c r="C11" s="20"/>
      <c r="D11" s="14">
        <f>SUM(D5,D7,D9)</f>
        <v>5161857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5161857</v>
      </c>
      <c r="O11" s="36">
        <f t="shared" si="2"/>
        <v>109826.74468085106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7"/>
      <c r="B13" s="38"/>
      <c r="C13" s="38"/>
      <c r="D13" s="39"/>
      <c r="E13" s="39"/>
      <c r="F13" s="39"/>
      <c r="G13" s="39"/>
      <c r="H13" s="39"/>
      <c r="I13" s="39"/>
      <c r="J13" s="39"/>
      <c r="K13" s="39"/>
      <c r="L13" s="45" t="s">
        <v>28</v>
      </c>
      <c r="M13" s="45"/>
      <c r="N13" s="45"/>
      <c r="O13" s="40">
        <v>47</v>
      </c>
    </row>
    <row r="14" spans="1:133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</row>
    <row r="15" spans="1:133" ht="15.75" thickBot="1">
      <c r="A15" s="49" t="s">
        <v>29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5026859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5026859</v>
      </c>
      <c r="O5" s="31">
        <f t="shared" ref="O5:O12" si="2">(N5/O$14)</f>
        <v>251342.95</v>
      </c>
      <c r="P5" s="6"/>
    </row>
    <row r="6" spans="1:133">
      <c r="A6" s="12"/>
      <c r="B6" s="23">
        <v>311</v>
      </c>
      <c r="C6" s="19" t="s">
        <v>1</v>
      </c>
      <c r="D6" s="43">
        <v>5026859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5026859</v>
      </c>
      <c r="O6" s="44">
        <f t="shared" si="2"/>
        <v>251342.95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17958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17958</v>
      </c>
      <c r="O7" s="42">
        <f t="shared" si="2"/>
        <v>897.9</v>
      </c>
      <c r="P7" s="10"/>
    </row>
    <row r="8" spans="1:133">
      <c r="A8" s="12"/>
      <c r="B8" s="23">
        <v>335.14</v>
      </c>
      <c r="C8" s="19" t="s">
        <v>10</v>
      </c>
      <c r="D8" s="43">
        <v>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</v>
      </c>
      <c r="O8" s="44">
        <f t="shared" si="2"/>
        <v>1.4</v>
      </c>
      <c r="P8" s="9"/>
    </row>
    <row r="9" spans="1:133">
      <c r="A9" s="12"/>
      <c r="B9" s="23">
        <v>335.15</v>
      </c>
      <c r="C9" s="19" t="s">
        <v>11</v>
      </c>
      <c r="D9" s="43">
        <v>17930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17930</v>
      </c>
      <c r="O9" s="44">
        <f t="shared" si="2"/>
        <v>896.5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21106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21106</v>
      </c>
      <c r="O10" s="42">
        <f t="shared" si="2"/>
        <v>1055.3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21106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21106</v>
      </c>
      <c r="O11" s="44">
        <f t="shared" si="2"/>
        <v>1055.3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5065923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5065923</v>
      </c>
      <c r="O12" s="36">
        <f t="shared" si="2"/>
        <v>253296.15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25</v>
      </c>
      <c r="M14" s="45"/>
      <c r="N14" s="45"/>
      <c r="O14" s="40">
        <v>20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A16:O16"/>
    <mergeCell ref="A15:O15"/>
    <mergeCell ref="L14:N1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4757053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4757053</v>
      </c>
      <c r="O5" s="31">
        <f t="shared" ref="O5:O13" si="2">(N5/O$15)</f>
        <v>237852.65</v>
      </c>
      <c r="P5" s="6"/>
    </row>
    <row r="6" spans="1:133">
      <c r="A6" s="12"/>
      <c r="B6" s="23">
        <v>311</v>
      </c>
      <c r="C6" s="19" t="s">
        <v>1</v>
      </c>
      <c r="D6" s="43">
        <v>4757053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4757053</v>
      </c>
      <c r="O6" s="44">
        <f t="shared" si="2"/>
        <v>237852.65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17944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17944</v>
      </c>
      <c r="O7" s="42">
        <f t="shared" si="2"/>
        <v>897.2</v>
      </c>
      <c r="P7" s="10"/>
    </row>
    <row r="8" spans="1:133">
      <c r="A8" s="12"/>
      <c r="B8" s="23">
        <v>335.14</v>
      </c>
      <c r="C8" s="19" t="s">
        <v>10</v>
      </c>
      <c r="D8" s="43">
        <v>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</v>
      </c>
      <c r="O8" s="44">
        <f t="shared" si="2"/>
        <v>0.7</v>
      </c>
      <c r="P8" s="9"/>
    </row>
    <row r="9" spans="1:133">
      <c r="A9" s="12"/>
      <c r="B9" s="23">
        <v>335.15</v>
      </c>
      <c r="C9" s="19" t="s">
        <v>11</v>
      </c>
      <c r="D9" s="43">
        <v>17930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17930</v>
      </c>
      <c r="O9" s="44">
        <f t="shared" si="2"/>
        <v>896.5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SUM(D11:D12)</f>
        <v>361364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361364</v>
      </c>
      <c r="O10" s="42">
        <f t="shared" si="2"/>
        <v>18068.2</v>
      </c>
      <c r="P10" s="10"/>
    </row>
    <row r="11" spans="1:133">
      <c r="A11" s="12"/>
      <c r="B11" s="23">
        <v>361.1</v>
      </c>
      <c r="C11" s="19" t="s">
        <v>18</v>
      </c>
      <c r="D11" s="43">
        <v>142625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142625</v>
      </c>
      <c r="O11" s="44">
        <f t="shared" si="2"/>
        <v>7131.25</v>
      </c>
      <c r="P11" s="9"/>
    </row>
    <row r="12" spans="1:133" ht="15.75" thickBot="1">
      <c r="A12" s="12"/>
      <c r="B12" s="23">
        <v>366</v>
      </c>
      <c r="C12" s="19" t="s">
        <v>38</v>
      </c>
      <c r="D12" s="43">
        <v>218739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218739</v>
      </c>
      <c r="O12" s="44">
        <f t="shared" si="2"/>
        <v>10936.95</v>
      </c>
      <c r="P12" s="9"/>
    </row>
    <row r="13" spans="1:133" ht="16.5" thickBot="1">
      <c r="A13" s="13" t="s">
        <v>16</v>
      </c>
      <c r="B13" s="21"/>
      <c r="C13" s="20"/>
      <c r="D13" s="14">
        <f>SUM(D5,D7,D10)</f>
        <v>5136361</v>
      </c>
      <c r="E13" s="14">
        <f t="shared" ref="E13:M13" si="5">SUM(E5,E7,E10)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5136361</v>
      </c>
      <c r="O13" s="36">
        <f t="shared" si="2"/>
        <v>256818.05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45" t="s">
        <v>39</v>
      </c>
      <c r="M15" s="45"/>
      <c r="N15" s="45"/>
      <c r="O15" s="40">
        <v>20</v>
      </c>
    </row>
    <row r="16" spans="1:133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</row>
    <row r="17" spans="1:15" ht="15.75" customHeight="1" thickBot="1">
      <c r="A17" s="49" t="s">
        <v>29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68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5"/>
      <c r="M3" s="66"/>
      <c r="N3" s="34"/>
      <c r="O3" s="35"/>
      <c r="P3" s="67" t="s">
        <v>61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62</v>
      </c>
      <c r="N4" s="33" t="s">
        <v>8</v>
      </c>
      <c r="O4" s="33" t="s">
        <v>63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64</v>
      </c>
      <c r="B5" s="24"/>
      <c r="C5" s="24"/>
      <c r="D5" s="25">
        <f t="shared" ref="D5:N5" si="0">SUM(D6:D7)</f>
        <v>18721226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18721226</v>
      </c>
      <c r="P5" s="31">
        <f t="shared" ref="P5:P13" si="1">(O5/P$15)</f>
        <v>645559.51724137936</v>
      </c>
      <c r="Q5" s="6"/>
    </row>
    <row r="6" spans="1:134">
      <c r="A6" s="12"/>
      <c r="B6" s="23">
        <v>311</v>
      </c>
      <c r="C6" s="19" t="s">
        <v>1</v>
      </c>
      <c r="D6" s="43">
        <v>18721196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18721196</v>
      </c>
      <c r="P6" s="44">
        <f t="shared" si="1"/>
        <v>645558.48275862064</v>
      </c>
      <c r="Q6" s="9"/>
    </row>
    <row r="7" spans="1:134">
      <c r="A7" s="12"/>
      <c r="B7" s="23">
        <v>316</v>
      </c>
      <c r="C7" s="19" t="s">
        <v>66</v>
      </c>
      <c r="D7" s="43">
        <v>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30</v>
      </c>
      <c r="P7" s="44">
        <f t="shared" si="1"/>
        <v>1.0344827586206897</v>
      </c>
      <c r="Q7" s="9"/>
    </row>
    <row r="8" spans="1:134" ht="15.75">
      <c r="A8" s="27" t="s">
        <v>69</v>
      </c>
      <c r="B8" s="28"/>
      <c r="C8" s="29"/>
      <c r="D8" s="30">
        <f t="shared" ref="D8:N8" si="3">SUM(D9:D10)</f>
        <v>13511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>SUM(D8:N8)</f>
        <v>13511</v>
      </c>
      <c r="P8" s="42">
        <f t="shared" si="1"/>
        <v>465.89655172413791</v>
      </c>
      <c r="Q8" s="10"/>
    </row>
    <row r="9" spans="1:134">
      <c r="A9" s="12"/>
      <c r="B9" s="23">
        <v>335.14</v>
      </c>
      <c r="C9" s="19" t="s">
        <v>41</v>
      </c>
      <c r="D9" s="43">
        <v>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:O10" si="4">SUM(D9:N9)</f>
        <v>23</v>
      </c>
      <c r="P9" s="44">
        <f t="shared" si="1"/>
        <v>0.7931034482758621</v>
      </c>
      <c r="Q9" s="9"/>
    </row>
    <row r="10" spans="1:134">
      <c r="A10" s="12"/>
      <c r="B10" s="23">
        <v>335.15</v>
      </c>
      <c r="C10" s="19" t="s">
        <v>35</v>
      </c>
      <c r="D10" s="43">
        <v>13488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4"/>
        <v>13488</v>
      </c>
      <c r="P10" s="44">
        <f t="shared" si="1"/>
        <v>465.10344827586209</v>
      </c>
      <c r="Q10" s="9"/>
    </row>
    <row r="11" spans="1:134" ht="15.75">
      <c r="A11" s="27" t="s">
        <v>2</v>
      </c>
      <c r="B11" s="28"/>
      <c r="C11" s="29"/>
      <c r="D11" s="30">
        <f t="shared" ref="D11:N11" si="5">SUM(D12:D12)</f>
        <v>80007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0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5"/>
        <v>0</v>
      </c>
      <c r="O11" s="30">
        <f>SUM(D11:N11)</f>
        <v>80007</v>
      </c>
      <c r="P11" s="42">
        <f t="shared" si="1"/>
        <v>2758.8620689655172</v>
      </c>
      <c r="Q11" s="10"/>
    </row>
    <row r="12" spans="1:134" ht="15.75" thickBot="1">
      <c r="A12" s="12"/>
      <c r="B12" s="23">
        <v>361.1</v>
      </c>
      <c r="C12" s="19" t="s">
        <v>18</v>
      </c>
      <c r="D12" s="43">
        <v>80007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80007</v>
      </c>
      <c r="P12" s="44">
        <f t="shared" si="1"/>
        <v>2758.8620689655172</v>
      </c>
      <c r="Q12" s="9"/>
    </row>
    <row r="13" spans="1:134" ht="16.5" thickBot="1">
      <c r="A13" s="13" t="s">
        <v>16</v>
      </c>
      <c r="B13" s="21"/>
      <c r="C13" s="20"/>
      <c r="D13" s="14">
        <f>SUM(D5,D8,D11)</f>
        <v>18814744</v>
      </c>
      <c r="E13" s="14">
        <f t="shared" ref="E13:N13" si="6">SUM(E5,E8,E11)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6"/>
        <v>0</v>
      </c>
      <c r="O13" s="14">
        <f>SUM(D13:N13)</f>
        <v>18814744</v>
      </c>
      <c r="P13" s="36">
        <f t="shared" si="1"/>
        <v>648784.27586206899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45" t="s">
        <v>70</v>
      </c>
      <c r="N15" s="45"/>
      <c r="O15" s="45"/>
      <c r="P15" s="40">
        <v>29</v>
      </c>
    </row>
    <row r="16" spans="1:134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ht="15.75" customHeight="1" thickBot="1">
      <c r="A17" s="49" t="s">
        <v>29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60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5"/>
      <c r="M3" s="66"/>
      <c r="N3" s="34"/>
      <c r="O3" s="35"/>
      <c r="P3" s="67" t="s">
        <v>61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62</v>
      </c>
      <c r="N4" s="33" t="s">
        <v>8</v>
      </c>
      <c r="O4" s="33" t="s">
        <v>63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64</v>
      </c>
      <c r="B5" s="24"/>
      <c r="C5" s="24"/>
      <c r="D5" s="25">
        <f t="shared" ref="D5:N5" si="0">SUM(D6:D8)</f>
        <v>14616087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1" si="1">SUM(D5:N5)</f>
        <v>14616087</v>
      </c>
      <c r="P5" s="31">
        <f t="shared" ref="P5:P11" si="2">(O5/P$13)</f>
        <v>504003</v>
      </c>
      <c r="Q5" s="6"/>
    </row>
    <row r="6" spans="1:134">
      <c r="A6" s="12"/>
      <c r="B6" s="23">
        <v>311</v>
      </c>
      <c r="C6" s="19" t="s">
        <v>1</v>
      </c>
      <c r="D6" s="43">
        <v>14615773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14615773</v>
      </c>
      <c r="P6" s="44">
        <f t="shared" si="2"/>
        <v>503992.1724137931</v>
      </c>
      <c r="Q6" s="9"/>
    </row>
    <row r="7" spans="1:134">
      <c r="A7" s="12"/>
      <c r="B7" s="23">
        <v>312.41000000000003</v>
      </c>
      <c r="C7" s="19" t="s">
        <v>65</v>
      </c>
      <c r="D7" s="43">
        <v>247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247</v>
      </c>
      <c r="P7" s="44">
        <f t="shared" si="2"/>
        <v>8.5172413793103452</v>
      </c>
      <c r="Q7" s="9"/>
    </row>
    <row r="8" spans="1:134">
      <c r="A8" s="12"/>
      <c r="B8" s="23">
        <v>316</v>
      </c>
      <c r="C8" s="19" t="s">
        <v>66</v>
      </c>
      <c r="D8" s="43">
        <v>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67</v>
      </c>
      <c r="P8" s="44">
        <f t="shared" si="2"/>
        <v>2.3103448275862069</v>
      </c>
      <c r="Q8" s="9"/>
    </row>
    <row r="9" spans="1:134" ht="15.75">
      <c r="A9" s="27" t="s">
        <v>2</v>
      </c>
      <c r="B9" s="28"/>
      <c r="C9" s="29"/>
      <c r="D9" s="30">
        <f t="shared" ref="D9:N9" si="3">SUM(D10:D10)</f>
        <v>14236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30">
        <f t="shared" si="1"/>
        <v>14236</v>
      </c>
      <c r="P9" s="42">
        <f t="shared" si="2"/>
        <v>490.89655172413791</v>
      </c>
      <c r="Q9" s="10"/>
    </row>
    <row r="10" spans="1:134" ht="15.75" thickBot="1">
      <c r="A10" s="12"/>
      <c r="B10" s="23">
        <v>361.1</v>
      </c>
      <c r="C10" s="19" t="s">
        <v>18</v>
      </c>
      <c r="D10" s="43">
        <v>14236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14236</v>
      </c>
      <c r="P10" s="44">
        <f t="shared" si="2"/>
        <v>490.89655172413791</v>
      </c>
      <c r="Q10" s="9"/>
    </row>
    <row r="11" spans="1:134" ht="16.5" thickBot="1">
      <c r="A11" s="13" t="s">
        <v>16</v>
      </c>
      <c r="B11" s="21"/>
      <c r="C11" s="20"/>
      <c r="D11" s="14">
        <f>SUM(D5,D9)</f>
        <v>14630323</v>
      </c>
      <c r="E11" s="14">
        <f t="shared" ref="E11:N11" si="4">SUM(E5,E9)</f>
        <v>0</v>
      </c>
      <c r="F11" s="14">
        <f t="shared" si="4"/>
        <v>0</v>
      </c>
      <c r="G11" s="14">
        <f t="shared" si="4"/>
        <v>0</v>
      </c>
      <c r="H11" s="14">
        <f t="shared" si="4"/>
        <v>0</v>
      </c>
      <c r="I11" s="14">
        <f t="shared" si="4"/>
        <v>0</v>
      </c>
      <c r="J11" s="14">
        <f t="shared" si="4"/>
        <v>0</v>
      </c>
      <c r="K11" s="14">
        <f t="shared" si="4"/>
        <v>0</v>
      </c>
      <c r="L11" s="14">
        <f t="shared" si="4"/>
        <v>0</v>
      </c>
      <c r="M11" s="14">
        <f t="shared" si="4"/>
        <v>0</v>
      </c>
      <c r="N11" s="14">
        <f t="shared" si="4"/>
        <v>0</v>
      </c>
      <c r="O11" s="14">
        <f t="shared" si="1"/>
        <v>14630323</v>
      </c>
      <c r="P11" s="36">
        <f t="shared" si="2"/>
        <v>504493.89655172412</v>
      </c>
      <c r="Q11" s="6"/>
      <c r="R11" s="2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</row>
    <row r="12" spans="1:134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/>
    </row>
    <row r="13" spans="1:134">
      <c r="A13" s="37"/>
      <c r="B13" s="38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45" t="s">
        <v>67</v>
      </c>
      <c r="N13" s="45"/>
      <c r="O13" s="45"/>
      <c r="P13" s="40">
        <v>29</v>
      </c>
    </row>
    <row r="14" spans="1:134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</row>
    <row r="15" spans="1:134" ht="15.75" customHeight="1" thickBot="1">
      <c r="A15" s="49" t="s">
        <v>29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</row>
  </sheetData>
  <mergeCells count="10">
    <mergeCell ref="M13:O13"/>
    <mergeCell ref="A14:P14"/>
    <mergeCell ref="A15:P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14909847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14909847</v>
      </c>
      <c r="O5" s="31">
        <f t="shared" ref="O5:O14" si="2">(N5/O$16)</f>
        <v>993989.8</v>
      </c>
      <c r="P5" s="6"/>
    </row>
    <row r="6" spans="1:133">
      <c r="A6" s="12"/>
      <c r="B6" s="23">
        <v>311</v>
      </c>
      <c r="C6" s="19" t="s">
        <v>1</v>
      </c>
      <c r="D6" s="43">
        <v>14909162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14909162</v>
      </c>
      <c r="O6" s="44">
        <f t="shared" si="2"/>
        <v>993944.1333333333</v>
      </c>
      <c r="P6" s="9"/>
    </row>
    <row r="7" spans="1:133">
      <c r="A7" s="12"/>
      <c r="B7" s="23">
        <v>312.41000000000003</v>
      </c>
      <c r="C7" s="19" t="s">
        <v>46</v>
      </c>
      <c r="D7" s="43">
        <v>685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685</v>
      </c>
      <c r="O7" s="44">
        <f t="shared" si="2"/>
        <v>45.666666666666664</v>
      </c>
      <c r="P7" s="9"/>
    </row>
    <row r="8" spans="1:133" ht="15.75">
      <c r="A8" s="27" t="s">
        <v>9</v>
      </c>
      <c r="B8" s="28"/>
      <c r="C8" s="29"/>
      <c r="D8" s="30">
        <f t="shared" ref="D8:M8" si="3">SUM(D9:D9)</f>
        <v>12539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12539</v>
      </c>
      <c r="O8" s="42">
        <f t="shared" si="2"/>
        <v>835.93333333333328</v>
      </c>
      <c r="P8" s="10"/>
    </row>
    <row r="9" spans="1:133">
      <c r="A9" s="12"/>
      <c r="B9" s="23">
        <v>335.15</v>
      </c>
      <c r="C9" s="19" t="s">
        <v>35</v>
      </c>
      <c r="D9" s="43">
        <v>12539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12539</v>
      </c>
      <c r="O9" s="44">
        <f t="shared" si="2"/>
        <v>835.93333333333328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106154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106154</v>
      </c>
      <c r="O10" s="42">
        <f t="shared" si="2"/>
        <v>7076.9333333333334</v>
      </c>
      <c r="P10" s="10"/>
    </row>
    <row r="11" spans="1:133">
      <c r="A11" s="12"/>
      <c r="B11" s="23">
        <v>361.1</v>
      </c>
      <c r="C11" s="19" t="s">
        <v>18</v>
      </c>
      <c r="D11" s="43">
        <v>106154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106154</v>
      </c>
      <c r="O11" s="44">
        <f t="shared" si="2"/>
        <v>7076.9333333333334</v>
      </c>
      <c r="P11" s="9"/>
    </row>
    <row r="12" spans="1:133" ht="15.75">
      <c r="A12" s="27" t="s">
        <v>57</v>
      </c>
      <c r="B12" s="28"/>
      <c r="C12" s="29"/>
      <c r="D12" s="30">
        <f t="shared" ref="D12:M12" si="5">SUM(D13:D13)</f>
        <v>123982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0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1"/>
        <v>123982</v>
      </c>
      <c r="O12" s="42">
        <f t="shared" si="2"/>
        <v>8265.4666666666672</v>
      </c>
      <c r="P12" s="9"/>
    </row>
    <row r="13" spans="1:133" ht="15.75" thickBot="1">
      <c r="A13" s="12"/>
      <c r="B13" s="23">
        <v>389.8</v>
      </c>
      <c r="C13" s="19" t="s">
        <v>58</v>
      </c>
      <c r="D13" s="43">
        <v>123982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123982</v>
      </c>
      <c r="O13" s="44">
        <f t="shared" si="2"/>
        <v>8265.4666666666672</v>
      </c>
      <c r="P13" s="9"/>
    </row>
    <row r="14" spans="1:133" ht="16.5" thickBot="1">
      <c r="A14" s="13" t="s">
        <v>16</v>
      </c>
      <c r="B14" s="21"/>
      <c r="C14" s="20"/>
      <c r="D14" s="14">
        <f>SUM(D5,D8,D10,D12)</f>
        <v>15152522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15152522</v>
      </c>
      <c r="O14" s="36">
        <f t="shared" si="2"/>
        <v>1010168.1333333333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7"/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45" t="s">
        <v>59</v>
      </c>
      <c r="M16" s="45"/>
      <c r="N16" s="45"/>
      <c r="O16" s="40">
        <v>15</v>
      </c>
    </row>
    <row r="17" spans="1:1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</row>
    <row r="18" spans="1:15" ht="15.75" customHeight="1" thickBot="1">
      <c r="A18" s="49" t="s">
        <v>29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14541627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14541627</v>
      </c>
      <c r="O5" s="31">
        <f t="shared" ref="O5:O13" si="2">(N5/O$15)</f>
        <v>969441.8</v>
      </c>
      <c r="P5" s="6"/>
    </row>
    <row r="6" spans="1:133">
      <c r="A6" s="12"/>
      <c r="B6" s="23">
        <v>311</v>
      </c>
      <c r="C6" s="19" t="s">
        <v>1</v>
      </c>
      <c r="D6" s="43">
        <v>14540847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14540847</v>
      </c>
      <c r="O6" s="44">
        <f t="shared" si="2"/>
        <v>969389.8</v>
      </c>
      <c r="P6" s="9"/>
    </row>
    <row r="7" spans="1:133">
      <c r="A7" s="12"/>
      <c r="B7" s="23">
        <v>312.41000000000003</v>
      </c>
      <c r="C7" s="19" t="s">
        <v>46</v>
      </c>
      <c r="D7" s="43">
        <v>780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780</v>
      </c>
      <c r="O7" s="44">
        <f t="shared" si="2"/>
        <v>52</v>
      </c>
      <c r="P7" s="9"/>
    </row>
    <row r="8" spans="1:133" ht="15.75">
      <c r="A8" s="27" t="s">
        <v>9</v>
      </c>
      <c r="B8" s="28"/>
      <c r="C8" s="29"/>
      <c r="D8" s="30">
        <f t="shared" ref="D8:M8" si="3">SUM(D9:D10)</f>
        <v>12515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12515</v>
      </c>
      <c r="O8" s="42">
        <f t="shared" si="2"/>
        <v>834.33333333333337</v>
      </c>
      <c r="P8" s="10"/>
    </row>
    <row r="9" spans="1:133">
      <c r="A9" s="12"/>
      <c r="B9" s="23">
        <v>335.14</v>
      </c>
      <c r="C9" s="19" t="s">
        <v>41</v>
      </c>
      <c r="D9" s="43">
        <v>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</v>
      </c>
      <c r="O9" s="44">
        <f t="shared" si="2"/>
        <v>2.8666666666666667</v>
      </c>
      <c r="P9" s="9"/>
    </row>
    <row r="10" spans="1:133">
      <c r="A10" s="12"/>
      <c r="B10" s="23">
        <v>335.15</v>
      </c>
      <c r="C10" s="19" t="s">
        <v>35</v>
      </c>
      <c r="D10" s="43">
        <v>12472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12472</v>
      </c>
      <c r="O10" s="44">
        <f t="shared" si="2"/>
        <v>831.4666666666667</v>
      </c>
      <c r="P10" s="9"/>
    </row>
    <row r="11" spans="1:133" ht="15.75">
      <c r="A11" s="27" t="s">
        <v>2</v>
      </c>
      <c r="B11" s="28"/>
      <c r="C11" s="29"/>
      <c r="D11" s="30">
        <f t="shared" ref="D11:M11" si="4">SUM(D12:D12)</f>
        <v>233002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233002</v>
      </c>
      <c r="O11" s="42">
        <f t="shared" si="2"/>
        <v>15533.466666666667</v>
      </c>
      <c r="P11" s="10"/>
    </row>
    <row r="12" spans="1:133" ht="15.75" thickBot="1">
      <c r="A12" s="12"/>
      <c r="B12" s="23">
        <v>361.1</v>
      </c>
      <c r="C12" s="19" t="s">
        <v>18</v>
      </c>
      <c r="D12" s="43">
        <v>233002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233002</v>
      </c>
      <c r="O12" s="44">
        <f t="shared" si="2"/>
        <v>15533.466666666667</v>
      </c>
      <c r="P12" s="9"/>
    </row>
    <row r="13" spans="1:133" ht="16.5" thickBot="1">
      <c r="A13" s="13" t="s">
        <v>16</v>
      </c>
      <c r="B13" s="21"/>
      <c r="C13" s="20"/>
      <c r="D13" s="14">
        <f>SUM(D5,D8,D11)</f>
        <v>14787144</v>
      </c>
      <c r="E13" s="14">
        <f t="shared" ref="E13:M13" si="5">SUM(E5,E8,E11)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14787144</v>
      </c>
      <c r="O13" s="36">
        <f t="shared" si="2"/>
        <v>985809.6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45" t="s">
        <v>55</v>
      </c>
      <c r="M15" s="45"/>
      <c r="N15" s="45"/>
      <c r="O15" s="40">
        <v>15</v>
      </c>
    </row>
    <row r="16" spans="1:133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</row>
    <row r="17" spans="1:15" ht="15.75" customHeight="1" thickBot="1">
      <c r="A17" s="49" t="s">
        <v>29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14168982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14168982</v>
      </c>
      <c r="O5" s="31">
        <f t="shared" ref="O5:O14" si="2">(N5/O$16)</f>
        <v>644044.63636363635</v>
      </c>
      <c r="P5" s="6"/>
    </row>
    <row r="6" spans="1:133">
      <c r="A6" s="12"/>
      <c r="B6" s="23">
        <v>311</v>
      </c>
      <c r="C6" s="19" t="s">
        <v>1</v>
      </c>
      <c r="D6" s="43">
        <v>14168487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14168487</v>
      </c>
      <c r="O6" s="44">
        <f t="shared" si="2"/>
        <v>644022.13636363635</v>
      </c>
      <c r="P6" s="9"/>
    </row>
    <row r="7" spans="1:133">
      <c r="A7" s="12"/>
      <c r="B7" s="23">
        <v>312.41000000000003</v>
      </c>
      <c r="C7" s="19" t="s">
        <v>46</v>
      </c>
      <c r="D7" s="43">
        <v>495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495</v>
      </c>
      <c r="O7" s="44">
        <f t="shared" si="2"/>
        <v>22.5</v>
      </c>
      <c r="P7" s="9"/>
    </row>
    <row r="8" spans="1:133" ht="15.75">
      <c r="A8" s="27" t="s">
        <v>51</v>
      </c>
      <c r="B8" s="28"/>
      <c r="C8" s="29"/>
      <c r="D8" s="30">
        <f t="shared" ref="D8:M8" si="3">SUM(D9:D9)</f>
        <v>69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69</v>
      </c>
      <c r="O8" s="42">
        <f t="shared" si="2"/>
        <v>3.1363636363636362</v>
      </c>
      <c r="P8" s="10"/>
    </row>
    <row r="9" spans="1:133">
      <c r="A9" s="12"/>
      <c r="B9" s="23">
        <v>367</v>
      </c>
      <c r="C9" s="19" t="s">
        <v>52</v>
      </c>
      <c r="D9" s="43">
        <v>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</v>
      </c>
      <c r="O9" s="44">
        <f t="shared" si="2"/>
        <v>3.1363636363636362</v>
      </c>
      <c r="P9" s="9"/>
    </row>
    <row r="10" spans="1:133" ht="15.75">
      <c r="A10" s="27" t="s">
        <v>9</v>
      </c>
      <c r="B10" s="28"/>
      <c r="C10" s="29"/>
      <c r="D10" s="30">
        <f t="shared" ref="D10:M10" si="4">SUM(D11:D11)</f>
        <v>12991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41">
        <f t="shared" si="1"/>
        <v>12991</v>
      </c>
      <c r="O10" s="42">
        <f t="shared" si="2"/>
        <v>590.5</v>
      </c>
      <c r="P10" s="10"/>
    </row>
    <row r="11" spans="1:133">
      <c r="A11" s="12"/>
      <c r="B11" s="23">
        <v>335.15</v>
      </c>
      <c r="C11" s="19" t="s">
        <v>35</v>
      </c>
      <c r="D11" s="43">
        <v>12991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12991</v>
      </c>
      <c r="O11" s="44">
        <f t="shared" si="2"/>
        <v>590.5</v>
      </c>
      <c r="P11" s="9"/>
    </row>
    <row r="12" spans="1:133" ht="15.75">
      <c r="A12" s="27" t="s">
        <v>2</v>
      </c>
      <c r="B12" s="28"/>
      <c r="C12" s="29"/>
      <c r="D12" s="30">
        <f t="shared" ref="D12:M12" si="5">SUM(D13:D13)</f>
        <v>107376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0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1"/>
        <v>107376</v>
      </c>
      <c r="O12" s="42">
        <f t="shared" si="2"/>
        <v>4880.727272727273</v>
      </c>
      <c r="P12" s="10"/>
    </row>
    <row r="13" spans="1:133" ht="15.75" thickBot="1">
      <c r="A13" s="12"/>
      <c r="B13" s="23">
        <v>361.1</v>
      </c>
      <c r="C13" s="19" t="s">
        <v>18</v>
      </c>
      <c r="D13" s="43">
        <v>107376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107376</v>
      </c>
      <c r="O13" s="44">
        <f t="shared" si="2"/>
        <v>4880.727272727273</v>
      </c>
      <c r="P13" s="9"/>
    </row>
    <row r="14" spans="1:133" ht="16.5" thickBot="1">
      <c r="A14" s="13" t="s">
        <v>16</v>
      </c>
      <c r="B14" s="21"/>
      <c r="C14" s="20"/>
      <c r="D14" s="14">
        <f>SUM(D5,D8,D10,D12)</f>
        <v>14289418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14289418</v>
      </c>
      <c r="O14" s="36">
        <f t="shared" si="2"/>
        <v>649519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7"/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45" t="s">
        <v>53</v>
      </c>
      <c r="M16" s="45"/>
      <c r="N16" s="45"/>
      <c r="O16" s="40">
        <v>22</v>
      </c>
    </row>
    <row r="17" spans="1:1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</row>
    <row r="18" spans="1:15" ht="15.75" customHeight="1" thickBot="1">
      <c r="A18" s="49" t="s">
        <v>29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7475272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7475272</v>
      </c>
      <c r="O5" s="31">
        <f t="shared" ref="O5:O13" si="2">(N5/O$15)</f>
        <v>325011.82608695654</v>
      </c>
      <c r="P5" s="6"/>
    </row>
    <row r="6" spans="1:133">
      <c r="A6" s="12"/>
      <c r="B6" s="23">
        <v>311</v>
      </c>
      <c r="C6" s="19" t="s">
        <v>1</v>
      </c>
      <c r="D6" s="43">
        <v>7474748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7474748</v>
      </c>
      <c r="O6" s="44">
        <f t="shared" si="2"/>
        <v>324989.04347826086</v>
      </c>
      <c r="P6" s="9"/>
    </row>
    <row r="7" spans="1:133">
      <c r="A7" s="12"/>
      <c r="B7" s="23">
        <v>312.41000000000003</v>
      </c>
      <c r="C7" s="19" t="s">
        <v>46</v>
      </c>
      <c r="D7" s="43">
        <v>524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524</v>
      </c>
      <c r="O7" s="44">
        <f t="shared" si="2"/>
        <v>22.782608695652176</v>
      </c>
      <c r="P7" s="9"/>
    </row>
    <row r="8" spans="1:133" ht="15.75">
      <c r="A8" s="27" t="s">
        <v>9</v>
      </c>
      <c r="B8" s="28"/>
      <c r="C8" s="29"/>
      <c r="D8" s="30">
        <f t="shared" ref="D8:M8" si="3">SUM(D9:D9)</f>
        <v>13060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13060</v>
      </c>
      <c r="O8" s="42">
        <f t="shared" si="2"/>
        <v>567.82608695652175</v>
      </c>
      <c r="P8" s="10"/>
    </row>
    <row r="9" spans="1:133">
      <c r="A9" s="12"/>
      <c r="B9" s="23">
        <v>335.15</v>
      </c>
      <c r="C9" s="19" t="s">
        <v>35</v>
      </c>
      <c r="D9" s="43">
        <v>13060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13060</v>
      </c>
      <c r="O9" s="44">
        <f t="shared" si="2"/>
        <v>567.82608695652175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SUM(D11:D12)</f>
        <v>1071809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1071809</v>
      </c>
      <c r="O10" s="42">
        <f t="shared" si="2"/>
        <v>46600.391304347824</v>
      </c>
      <c r="P10" s="10"/>
    </row>
    <row r="11" spans="1:133">
      <c r="A11" s="12"/>
      <c r="B11" s="23">
        <v>361.1</v>
      </c>
      <c r="C11" s="19" t="s">
        <v>18</v>
      </c>
      <c r="D11" s="43">
        <v>27957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27957</v>
      </c>
      <c r="O11" s="44">
        <f t="shared" si="2"/>
        <v>1215.5217391304348</v>
      </c>
      <c r="P11" s="9"/>
    </row>
    <row r="12" spans="1:133" ht="15.75" thickBot="1">
      <c r="A12" s="12"/>
      <c r="B12" s="23">
        <v>366</v>
      </c>
      <c r="C12" s="19" t="s">
        <v>38</v>
      </c>
      <c r="D12" s="43">
        <v>1043852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1043852</v>
      </c>
      <c r="O12" s="44">
        <f t="shared" si="2"/>
        <v>45384.869565217392</v>
      </c>
      <c r="P12" s="9"/>
    </row>
    <row r="13" spans="1:133" ht="16.5" thickBot="1">
      <c r="A13" s="13" t="s">
        <v>16</v>
      </c>
      <c r="B13" s="21"/>
      <c r="C13" s="20"/>
      <c r="D13" s="14">
        <f>SUM(D5,D8,D10)</f>
        <v>8560141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8560141</v>
      </c>
      <c r="O13" s="36">
        <f t="shared" si="2"/>
        <v>372180.04347826086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45" t="s">
        <v>49</v>
      </c>
      <c r="M15" s="45"/>
      <c r="N15" s="45"/>
      <c r="O15" s="40">
        <v>23</v>
      </c>
    </row>
    <row r="16" spans="1:133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</row>
    <row r="17" spans="1:15" ht="15.75" customHeight="1" thickBot="1">
      <c r="A17" s="49" t="s">
        <v>29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6507136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6507136</v>
      </c>
      <c r="O5" s="31">
        <f t="shared" ref="O5:O13" si="2">(N5/O$15)</f>
        <v>433809.06666666665</v>
      </c>
      <c r="P5" s="6"/>
    </row>
    <row r="6" spans="1:133">
      <c r="A6" s="12"/>
      <c r="B6" s="23">
        <v>311</v>
      </c>
      <c r="C6" s="19" t="s">
        <v>1</v>
      </c>
      <c r="D6" s="43">
        <v>6506668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6506668</v>
      </c>
      <c r="O6" s="44">
        <f t="shared" si="2"/>
        <v>433777.86666666664</v>
      </c>
      <c r="P6" s="9"/>
    </row>
    <row r="7" spans="1:133">
      <c r="A7" s="12"/>
      <c r="B7" s="23">
        <v>312.41000000000003</v>
      </c>
      <c r="C7" s="19" t="s">
        <v>46</v>
      </c>
      <c r="D7" s="43">
        <v>468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468</v>
      </c>
      <c r="O7" s="44">
        <f t="shared" si="2"/>
        <v>31.2</v>
      </c>
      <c r="P7" s="9"/>
    </row>
    <row r="8" spans="1:133" ht="15.75">
      <c r="A8" s="27" t="s">
        <v>9</v>
      </c>
      <c r="B8" s="28"/>
      <c r="C8" s="29"/>
      <c r="D8" s="30">
        <f t="shared" ref="D8:M8" si="3">SUM(D9:D9)</f>
        <v>15030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15030</v>
      </c>
      <c r="O8" s="42">
        <f t="shared" si="2"/>
        <v>1002</v>
      </c>
      <c r="P8" s="10"/>
    </row>
    <row r="9" spans="1:133">
      <c r="A9" s="12"/>
      <c r="B9" s="23">
        <v>335.15</v>
      </c>
      <c r="C9" s="19" t="s">
        <v>35</v>
      </c>
      <c r="D9" s="43">
        <v>15030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15030</v>
      </c>
      <c r="O9" s="44">
        <f t="shared" si="2"/>
        <v>1002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SUM(D11:D12)</f>
        <v>2806190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2806190</v>
      </c>
      <c r="O10" s="42">
        <f t="shared" si="2"/>
        <v>187079.33333333334</v>
      </c>
      <c r="P10" s="10"/>
    </row>
    <row r="11" spans="1:133">
      <c r="A11" s="12"/>
      <c r="B11" s="23">
        <v>361.1</v>
      </c>
      <c r="C11" s="19" t="s">
        <v>18</v>
      </c>
      <c r="D11" s="43">
        <v>21052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21052</v>
      </c>
      <c r="O11" s="44">
        <f t="shared" si="2"/>
        <v>1403.4666666666667</v>
      </c>
      <c r="P11" s="9"/>
    </row>
    <row r="12" spans="1:133" ht="15.75" thickBot="1">
      <c r="A12" s="12"/>
      <c r="B12" s="23">
        <v>366</v>
      </c>
      <c r="C12" s="19" t="s">
        <v>38</v>
      </c>
      <c r="D12" s="43">
        <v>2785138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2785138</v>
      </c>
      <c r="O12" s="44">
        <f t="shared" si="2"/>
        <v>185675.86666666667</v>
      </c>
      <c r="P12" s="9"/>
    </row>
    <row r="13" spans="1:133" ht="16.5" thickBot="1">
      <c r="A13" s="13" t="s">
        <v>16</v>
      </c>
      <c r="B13" s="21"/>
      <c r="C13" s="20"/>
      <c r="D13" s="14">
        <f>SUM(D5,D8,D10)</f>
        <v>9328356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9328356</v>
      </c>
      <c r="O13" s="36">
        <f t="shared" si="2"/>
        <v>621890.4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45" t="s">
        <v>47</v>
      </c>
      <c r="M15" s="45"/>
      <c r="N15" s="45"/>
      <c r="O15" s="40">
        <v>15</v>
      </c>
    </row>
    <row r="16" spans="1:133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</row>
    <row r="17" spans="1:15" ht="15.75" customHeight="1" thickBot="1">
      <c r="A17" s="49" t="s">
        <v>29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6010998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1" si="1">SUM(D5:M5)</f>
        <v>6010998</v>
      </c>
      <c r="O5" s="31">
        <f t="shared" ref="O5:O11" si="2">(N5/O$13)</f>
        <v>400733.2</v>
      </c>
      <c r="P5" s="6"/>
    </row>
    <row r="6" spans="1:133">
      <c r="A6" s="12"/>
      <c r="B6" s="23">
        <v>311</v>
      </c>
      <c r="C6" s="19" t="s">
        <v>1</v>
      </c>
      <c r="D6" s="43">
        <v>6010998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6010998</v>
      </c>
      <c r="O6" s="44">
        <f t="shared" si="2"/>
        <v>400733.2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14041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14041</v>
      </c>
      <c r="O7" s="42">
        <f t="shared" si="2"/>
        <v>936.06666666666672</v>
      </c>
      <c r="P7" s="10"/>
    </row>
    <row r="8" spans="1:133">
      <c r="A8" s="12"/>
      <c r="B8" s="23">
        <v>335.15</v>
      </c>
      <c r="C8" s="19" t="s">
        <v>35</v>
      </c>
      <c r="D8" s="43">
        <v>14041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14041</v>
      </c>
      <c r="O8" s="44">
        <f t="shared" si="2"/>
        <v>936.06666666666672</v>
      </c>
      <c r="P8" s="9"/>
    </row>
    <row r="9" spans="1:133" ht="15.75">
      <c r="A9" s="27" t="s">
        <v>2</v>
      </c>
      <c r="B9" s="28"/>
      <c r="C9" s="29"/>
      <c r="D9" s="30">
        <f t="shared" ref="D9:M9" si="4">SUM(D10:D10)</f>
        <v>3115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1"/>
        <v>3115</v>
      </c>
      <c r="O9" s="42">
        <f t="shared" si="2"/>
        <v>207.66666666666666</v>
      </c>
      <c r="P9" s="10"/>
    </row>
    <row r="10" spans="1:133" ht="15.75" thickBot="1">
      <c r="A10" s="12"/>
      <c r="B10" s="23">
        <v>361.1</v>
      </c>
      <c r="C10" s="19" t="s">
        <v>18</v>
      </c>
      <c r="D10" s="43">
        <v>3115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3115</v>
      </c>
      <c r="O10" s="44">
        <f t="shared" si="2"/>
        <v>207.66666666666666</v>
      </c>
      <c r="P10" s="9"/>
    </row>
    <row r="11" spans="1:133" ht="16.5" thickBot="1">
      <c r="A11" s="13" t="s">
        <v>16</v>
      </c>
      <c r="B11" s="21"/>
      <c r="C11" s="20"/>
      <c r="D11" s="14">
        <f>SUM(D5,D7,D9)</f>
        <v>6028154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6028154</v>
      </c>
      <c r="O11" s="36">
        <f t="shared" si="2"/>
        <v>401876.93333333335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7"/>
      <c r="B13" s="38"/>
      <c r="C13" s="38"/>
      <c r="D13" s="39"/>
      <c r="E13" s="39"/>
      <c r="F13" s="39"/>
      <c r="G13" s="39"/>
      <c r="H13" s="39"/>
      <c r="I13" s="39"/>
      <c r="J13" s="39"/>
      <c r="K13" s="39"/>
      <c r="L13" s="45" t="s">
        <v>44</v>
      </c>
      <c r="M13" s="45"/>
      <c r="N13" s="45"/>
      <c r="O13" s="40">
        <v>15</v>
      </c>
    </row>
    <row r="14" spans="1:133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</row>
    <row r="15" spans="1:133" ht="15.75" customHeight="1" thickBot="1">
      <c r="A15" s="49" t="s">
        <v>29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2024-05-16T17:05:37Z</cp:lastPrinted>
  <dcterms:created xsi:type="dcterms:W3CDTF">2000-08-31T21:26:31Z</dcterms:created>
  <dcterms:modified xsi:type="dcterms:W3CDTF">2024-07-02T17:17:17Z</dcterms:modified>
</cp:coreProperties>
</file>