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1" r:id="rId17"/>
  </sheets>
  <definedNames>
    <definedName name="_xlnm.Print_Area" localSheetId="16">'2007'!$A$1:$O$13</definedName>
    <definedName name="_xlnm.Print_Area" localSheetId="15">'2008'!$A$1:$O$13</definedName>
    <definedName name="_xlnm.Print_Area" localSheetId="14">'2009'!$A$1:$O$13</definedName>
    <definedName name="_xlnm.Print_Area" localSheetId="13">'2010'!$A$1:$O$17</definedName>
    <definedName name="_xlnm.Print_Area" localSheetId="12">'2011'!$A$1:$O$15</definedName>
    <definedName name="_xlnm.Print_Area" localSheetId="11">'2012'!$A$1:$O$15</definedName>
    <definedName name="_xlnm.Print_Area" localSheetId="10">'2013'!$A$1:$O$15</definedName>
    <definedName name="_xlnm.Print_Area" localSheetId="9">'2014'!$A$1:$O$15</definedName>
    <definedName name="_xlnm.Print_Area" localSheetId="8">'2015'!$A$1:$O$15</definedName>
    <definedName name="_xlnm.Print_Area" localSheetId="7">'2016'!$A$1:$O$15</definedName>
    <definedName name="_xlnm.Print_Area" localSheetId="6">'2017'!$A$1:$O$15</definedName>
    <definedName name="_xlnm.Print_Area" localSheetId="5">'2018'!$A$1:$O$15</definedName>
    <definedName name="_xlnm.Print_Area" localSheetId="4">'2019'!$A$1:$O$15</definedName>
    <definedName name="_xlnm.Print_Area" localSheetId="3">'2020'!$A$1:$O$15</definedName>
    <definedName name="_xlnm.Print_Area" localSheetId="2">'2021'!$A$1:$P$15</definedName>
    <definedName name="_xlnm.Print_Area" localSheetId="1">'2022'!$A$1:$P$17</definedName>
    <definedName name="_xlnm.Print_Area" localSheetId="0">'2023'!$A$1:$P$15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1" i="49" l="1"/>
  <c r="F11" i="49"/>
  <c r="G11" i="49"/>
  <c r="H11" i="49"/>
  <c r="I11" i="49"/>
  <c r="J11" i="49"/>
  <c r="K11" i="49"/>
  <c r="L11" i="49"/>
  <c r="M11" i="49"/>
  <c r="N11" i="49"/>
  <c r="D11" i="49"/>
  <c r="O10" i="49" l="1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9" i="49" l="1"/>
  <c r="P9" i="49" s="1"/>
  <c r="O7" i="49"/>
  <c r="P7" i="49" s="1"/>
  <c r="O5" i="49"/>
  <c r="P5" i="49" s="1"/>
  <c r="E13" i="48"/>
  <c r="F13" i="48"/>
  <c r="G13" i="48"/>
  <c r="H13" i="48"/>
  <c r="I13" i="48"/>
  <c r="J13" i="48"/>
  <c r="K13" i="48"/>
  <c r="L13" i="48"/>
  <c r="M13" i="48"/>
  <c r="N13" i="48"/>
  <c r="D13" i="48"/>
  <c r="O11" i="49" l="1"/>
  <c r="P11" i="49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1" i="48" l="1"/>
  <c r="P11" i="48" s="1"/>
  <c r="O9" i="48"/>
  <c r="P9" i="48" s="1"/>
  <c r="O7" i="48"/>
  <c r="P7" i="48" s="1"/>
  <c r="O5" i="48"/>
  <c r="P5" i="48" s="1"/>
  <c r="L11" i="47"/>
  <c r="M11" i="47"/>
  <c r="N11" i="47"/>
  <c r="D11" i="47"/>
  <c r="O10" i="47"/>
  <c r="P10" i="47" s="1"/>
  <c r="N9" i="47"/>
  <c r="M9" i="47"/>
  <c r="L9" i="47"/>
  <c r="K9" i="47"/>
  <c r="J9" i="47"/>
  <c r="I9" i="47"/>
  <c r="H9" i="47"/>
  <c r="G9" i="47"/>
  <c r="F9" i="47"/>
  <c r="E9" i="47"/>
  <c r="O9" i="47" s="1"/>
  <c r="P9" i="47" s="1"/>
  <c r="D9" i="47"/>
  <c r="O8" i="47"/>
  <c r="P8" i="47" s="1"/>
  <c r="N7" i="47"/>
  <c r="M7" i="47"/>
  <c r="L7" i="47"/>
  <c r="K7" i="47"/>
  <c r="J7" i="47"/>
  <c r="I7" i="47"/>
  <c r="H7" i="47"/>
  <c r="G7" i="47"/>
  <c r="F7" i="47"/>
  <c r="O7" i="47" s="1"/>
  <c r="P7" i="47" s="1"/>
  <c r="E7" i="47"/>
  <c r="D7" i="47"/>
  <c r="O6" i="47"/>
  <c r="P6" i="47" s="1"/>
  <c r="N5" i="47"/>
  <c r="M5" i="47"/>
  <c r="L5" i="47"/>
  <c r="K5" i="47"/>
  <c r="K11" i="47" s="1"/>
  <c r="J5" i="47"/>
  <c r="J11" i="47" s="1"/>
  <c r="I5" i="47"/>
  <c r="I11" i="47" s="1"/>
  <c r="H5" i="47"/>
  <c r="H11" i="47" s="1"/>
  <c r="G5" i="47"/>
  <c r="G11" i="47" s="1"/>
  <c r="F5" i="47"/>
  <c r="F11" i="47" s="1"/>
  <c r="E5" i="47"/>
  <c r="E11" i="47" s="1"/>
  <c r="D5" i="47"/>
  <c r="J11" i="46"/>
  <c r="K11" i="46"/>
  <c r="L11" i="46"/>
  <c r="M11" i="46"/>
  <c r="N10" i="46"/>
  <c r="O10" i="46" s="1"/>
  <c r="M9" i="46"/>
  <c r="L9" i="46"/>
  <c r="K9" i="46"/>
  <c r="J9" i="46"/>
  <c r="I9" i="46"/>
  <c r="H9" i="46"/>
  <c r="G9" i="46"/>
  <c r="F9" i="46"/>
  <c r="E9" i="46"/>
  <c r="N9" i="46" s="1"/>
  <c r="O9" i="46" s="1"/>
  <c r="D9" i="46"/>
  <c r="N8" i="46"/>
  <c r="O8" i="46" s="1"/>
  <c r="M7" i="46"/>
  <c r="L7" i="46"/>
  <c r="K7" i="46"/>
  <c r="J7" i="46"/>
  <c r="I7" i="46"/>
  <c r="H7" i="46"/>
  <c r="G7" i="46"/>
  <c r="F7" i="46"/>
  <c r="E7" i="46"/>
  <c r="N7" i="46" s="1"/>
  <c r="O7" i="46" s="1"/>
  <c r="D7" i="46"/>
  <c r="N6" i="46"/>
  <c r="O6" i="46" s="1"/>
  <c r="M5" i="46"/>
  <c r="L5" i="46"/>
  <c r="K5" i="46"/>
  <c r="J5" i="46"/>
  <c r="I5" i="46"/>
  <c r="I11" i="46" s="1"/>
  <c r="H5" i="46"/>
  <c r="H11" i="46" s="1"/>
  <c r="G5" i="46"/>
  <c r="G11" i="46" s="1"/>
  <c r="F5" i="46"/>
  <c r="F11" i="46" s="1"/>
  <c r="E5" i="46"/>
  <c r="E11" i="46" s="1"/>
  <c r="D5" i="46"/>
  <c r="D11" i="46" s="1"/>
  <c r="L11" i="45"/>
  <c r="M11" i="45"/>
  <c r="N10" i="45"/>
  <c r="O10" i="45" s="1"/>
  <c r="M9" i="45"/>
  <c r="L9" i="45"/>
  <c r="K9" i="45"/>
  <c r="J9" i="45"/>
  <c r="I9" i="45"/>
  <c r="H9" i="45"/>
  <c r="G9" i="45"/>
  <c r="F9" i="45"/>
  <c r="E9" i="45"/>
  <c r="D9" i="45"/>
  <c r="N8" i="45"/>
  <c r="O8" i="45" s="1"/>
  <c r="M7" i="45"/>
  <c r="L7" i="45"/>
  <c r="K7" i="45"/>
  <c r="J7" i="45"/>
  <c r="I7" i="45"/>
  <c r="H7" i="45"/>
  <c r="G7" i="45"/>
  <c r="F7" i="45"/>
  <c r="E7" i="45"/>
  <c r="D7" i="45"/>
  <c r="N6" i="45"/>
  <c r="O6" i="45" s="1"/>
  <c r="M5" i="45"/>
  <c r="L5" i="45"/>
  <c r="K5" i="45"/>
  <c r="K11" i="45" s="1"/>
  <c r="J5" i="45"/>
  <c r="J11" i="45" s="1"/>
  <c r="I5" i="45"/>
  <c r="I11" i="45" s="1"/>
  <c r="H5" i="45"/>
  <c r="H11" i="45" s="1"/>
  <c r="G5" i="45"/>
  <c r="G11" i="45" s="1"/>
  <c r="F5" i="45"/>
  <c r="F11" i="45" s="1"/>
  <c r="E5" i="45"/>
  <c r="E11" i="45" s="1"/>
  <c r="D5" i="45"/>
  <c r="D11" i="45" s="1"/>
  <c r="E11" i="44"/>
  <c r="F11" i="44"/>
  <c r="N10" i="44"/>
  <c r="O10" i="44"/>
  <c r="M9" i="44"/>
  <c r="N9" i="44" s="1"/>
  <c r="O9" i="44" s="1"/>
  <c r="L9" i="44"/>
  <c r="K9" i="44"/>
  <c r="J9" i="44"/>
  <c r="I9" i="44"/>
  <c r="H9" i="44"/>
  <c r="G9" i="44"/>
  <c r="F9" i="44"/>
  <c r="E9" i="44"/>
  <c r="D9" i="44"/>
  <c r="N8" i="44"/>
  <c r="O8" i="44"/>
  <c r="M7" i="44"/>
  <c r="L7" i="44"/>
  <c r="K7" i="44"/>
  <c r="J7" i="44"/>
  <c r="I7" i="44"/>
  <c r="H7" i="44"/>
  <c r="G7" i="44"/>
  <c r="F7" i="44"/>
  <c r="E7" i="44"/>
  <c r="D7" i="44"/>
  <c r="N6" i="44"/>
  <c r="O6" i="44"/>
  <c r="M5" i="44"/>
  <c r="N5" i="44" s="1"/>
  <c r="O5" i="44" s="1"/>
  <c r="L5" i="44"/>
  <c r="L11" i="44" s="1"/>
  <c r="K5" i="44"/>
  <c r="K11" i="44" s="1"/>
  <c r="J5" i="44"/>
  <c r="J11" i="44" s="1"/>
  <c r="I5" i="44"/>
  <c r="I11" i="44" s="1"/>
  <c r="H5" i="44"/>
  <c r="H11" i="44" s="1"/>
  <c r="G5" i="44"/>
  <c r="G11" i="44" s="1"/>
  <c r="F5" i="44"/>
  <c r="E5" i="44"/>
  <c r="D5" i="44"/>
  <c r="D11" i="44" s="1"/>
  <c r="F11" i="43"/>
  <c r="G11" i="43"/>
  <c r="H11" i="43"/>
  <c r="N10" i="43"/>
  <c r="O10" i="43"/>
  <c r="M9" i="43"/>
  <c r="L9" i="43"/>
  <c r="K9" i="43"/>
  <c r="N9" i="43" s="1"/>
  <c r="O9" i="43" s="1"/>
  <c r="J9" i="43"/>
  <c r="I9" i="43"/>
  <c r="H9" i="43"/>
  <c r="G9" i="43"/>
  <c r="F9" i="43"/>
  <c r="E9" i="43"/>
  <c r="D9" i="43"/>
  <c r="N8" i="43"/>
  <c r="O8" i="43"/>
  <c r="M7" i="43"/>
  <c r="L7" i="43"/>
  <c r="K7" i="43"/>
  <c r="N7" i="43" s="1"/>
  <c r="O7" i="43" s="1"/>
  <c r="J7" i="43"/>
  <c r="I7" i="43"/>
  <c r="H7" i="43"/>
  <c r="G7" i="43"/>
  <c r="F7" i="43"/>
  <c r="E7" i="43"/>
  <c r="D7" i="43"/>
  <c r="N6" i="43"/>
  <c r="O6" i="43"/>
  <c r="M5" i="43"/>
  <c r="M11" i="43" s="1"/>
  <c r="L5" i="43"/>
  <c r="L11" i="43" s="1"/>
  <c r="K5" i="43"/>
  <c r="K11" i="43" s="1"/>
  <c r="J5" i="43"/>
  <c r="J11" i="43" s="1"/>
  <c r="I5" i="43"/>
  <c r="I11" i="43" s="1"/>
  <c r="H5" i="43"/>
  <c r="G5" i="43"/>
  <c r="F5" i="43"/>
  <c r="E5" i="43"/>
  <c r="E11" i="43" s="1"/>
  <c r="D5" i="43"/>
  <c r="D11" i="43" s="1"/>
  <c r="N11" i="43" s="1"/>
  <c r="O11" i="43" s="1"/>
  <c r="F11" i="42"/>
  <c r="H11" i="42"/>
  <c r="N10" i="42"/>
  <c r="O10" i="42" s="1"/>
  <c r="M9" i="42"/>
  <c r="L9" i="42"/>
  <c r="K9" i="42"/>
  <c r="J9" i="42"/>
  <c r="I9" i="42"/>
  <c r="H9" i="42"/>
  <c r="G9" i="42"/>
  <c r="F9" i="42"/>
  <c r="E9" i="42"/>
  <c r="D9" i="42"/>
  <c r="N8" i="42"/>
  <c r="O8" i="42" s="1"/>
  <c r="M7" i="42"/>
  <c r="L7" i="42"/>
  <c r="K7" i="42"/>
  <c r="J7" i="42"/>
  <c r="I7" i="42"/>
  <c r="N7" i="42" s="1"/>
  <c r="O7" i="42" s="1"/>
  <c r="H7" i="42"/>
  <c r="G7" i="42"/>
  <c r="F7" i="42"/>
  <c r="E7" i="42"/>
  <c r="D7" i="42"/>
  <c r="N6" i="42"/>
  <c r="O6" i="42" s="1"/>
  <c r="M5" i="42"/>
  <c r="M11" i="42" s="1"/>
  <c r="L5" i="42"/>
  <c r="L11" i="42" s="1"/>
  <c r="K5" i="42"/>
  <c r="K11" i="42" s="1"/>
  <c r="J5" i="42"/>
  <c r="J11" i="42" s="1"/>
  <c r="I5" i="42"/>
  <c r="I11" i="42" s="1"/>
  <c r="H5" i="42"/>
  <c r="G5" i="42"/>
  <c r="G11" i="42" s="1"/>
  <c r="F5" i="42"/>
  <c r="E5" i="42"/>
  <c r="E11" i="42" s="1"/>
  <c r="D5" i="42"/>
  <c r="D11" i="42" s="1"/>
  <c r="N11" i="42" s="1"/>
  <c r="O11" i="42" s="1"/>
  <c r="J9" i="41"/>
  <c r="K9" i="41"/>
  <c r="L9" i="41"/>
  <c r="N8" i="41"/>
  <c r="O8" i="41" s="1"/>
  <c r="M7" i="41"/>
  <c r="L7" i="41"/>
  <c r="K7" i="41"/>
  <c r="J7" i="41"/>
  <c r="I7" i="41"/>
  <c r="H7" i="41"/>
  <c r="G7" i="41"/>
  <c r="N7" i="41" s="1"/>
  <c r="O7" i="41" s="1"/>
  <c r="F7" i="41"/>
  <c r="E7" i="41"/>
  <c r="D7" i="41"/>
  <c r="N6" i="41"/>
  <c r="O6" i="41" s="1"/>
  <c r="M5" i="41"/>
  <c r="M9" i="41" s="1"/>
  <c r="L5" i="41"/>
  <c r="K5" i="41"/>
  <c r="J5" i="41"/>
  <c r="I5" i="41"/>
  <c r="I9" i="41" s="1"/>
  <c r="H5" i="41"/>
  <c r="H9" i="41" s="1"/>
  <c r="G5" i="41"/>
  <c r="N5" i="41" s="1"/>
  <c r="O5" i="41" s="1"/>
  <c r="F5" i="41"/>
  <c r="F9" i="41" s="1"/>
  <c r="E5" i="41"/>
  <c r="E9" i="41" s="1"/>
  <c r="D5" i="41"/>
  <c r="D9" i="41" s="1"/>
  <c r="L11" i="40"/>
  <c r="M11" i="40"/>
  <c r="N10" i="40"/>
  <c r="O10" i="40" s="1"/>
  <c r="M9" i="40"/>
  <c r="L9" i="40"/>
  <c r="K9" i="40"/>
  <c r="J9" i="40"/>
  <c r="I9" i="40"/>
  <c r="H9" i="40"/>
  <c r="G9" i="40"/>
  <c r="F9" i="40"/>
  <c r="E9" i="40"/>
  <c r="N9" i="40" s="1"/>
  <c r="O9" i="40" s="1"/>
  <c r="D9" i="40"/>
  <c r="N8" i="40"/>
  <c r="O8" i="40" s="1"/>
  <c r="M7" i="40"/>
  <c r="L7" i="40"/>
  <c r="K7" i="40"/>
  <c r="J7" i="40"/>
  <c r="I7" i="40"/>
  <c r="H7" i="40"/>
  <c r="G7" i="40"/>
  <c r="F7" i="40"/>
  <c r="E7" i="40"/>
  <c r="N7" i="40" s="1"/>
  <c r="O7" i="40" s="1"/>
  <c r="D7" i="40"/>
  <c r="N6" i="40"/>
  <c r="O6" i="40" s="1"/>
  <c r="M5" i="40"/>
  <c r="L5" i="40"/>
  <c r="K5" i="40"/>
  <c r="K11" i="40" s="1"/>
  <c r="J5" i="40"/>
  <c r="J11" i="40" s="1"/>
  <c r="I5" i="40"/>
  <c r="I11" i="40" s="1"/>
  <c r="H5" i="40"/>
  <c r="H11" i="40" s="1"/>
  <c r="G5" i="40"/>
  <c r="G11" i="40" s="1"/>
  <c r="F5" i="40"/>
  <c r="F11" i="40" s="1"/>
  <c r="E5" i="40"/>
  <c r="E11" i="40" s="1"/>
  <c r="D5" i="40"/>
  <c r="D11" i="40" s="1"/>
  <c r="N11" i="40" s="1"/>
  <c r="O11" i="40" s="1"/>
  <c r="N10" i="39"/>
  <c r="O10" i="39" s="1"/>
  <c r="M9" i="39"/>
  <c r="L9" i="39"/>
  <c r="K9" i="39"/>
  <c r="J9" i="39"/>
  <c r="I9" i="39"/>
  <c r="H9" i="39"/>
  <c r="G9" i="39"/>
  <c r="G11" i="39" s="1"/>
  <c r="F9" i="39"/>
  <c r="F11" i="39" s="1"/>
  <c r="E9" i="39"/>
  <c r="D9" i="39"/>
  <c r="N9" i="39" s="1"/>
  <c r="O9" i="39" s="1"/>
  <c r="N8" i="39"/>
  <c r="O8" i="39" s="1"/>
  <c r="M7" i="39"/>
  <c r="L7" i="39"/>
  <c r="K7" i="39"/>
  <c r="J7" i="39"/>
  <c r="I7" i="39"/>
  <c r="H7" i="39"/>
  <c r="H11" i="39" s="1"/>
  <c r="G7" i="39"/>
  <c r="F7" i="39"/>
  <c r="E7" i="39"/>
  <c r="D7" i="39"/>
  <c r="N6" i="39"/>
  <c r="O6" i="39" s="1"/>
  <c r="M5" i="39"/>
  <c r="M11" i="39" s="1"/>
  <c r="L5" i="39"/>
  <c r="L11" i="39" s="1"/>
  <c r="K5" i="39"/>
  <c r="K11" i="39"/>
  <c r="J5" i="39"/>
  <c r="J11" i="39" s="1"/>
  <c r="I5" i="39"/>
  <c r="I11" i="39" s="1"/>
  <c r="H5" i="39"/>
  <c r="G5" i="39"/>
  <c r="F5" i="39"/>
  <c r="E5" i="39"/>
  <c r="E11" i="39"/>
  <c r="D5" i="39"/>
  <c r="N5" i="39" s="1"/>
  <c r="O5" i="39" s="1"/>
  <c r="N10" i="38"/>
  <c r="O10" i="38" s="1"/>
  <c r="M9" i="38"/>
  <c r="L9" i="38"/>
  <c r="K9" i="38"/>
  <c r="J9" i="38"/>
  <c r="I9" i="38"/>
  <c r="H9" i="38"/>
  <c r="G9" i="38"/>
  <c r="N9" i="38" s="1"/>
  <c r="O9" i="38" s="1"/>
  <c r="F9" i="38"/>
  <c r="E9" i="38"/>
  <c r="D9" i="38"/>
  <c r="N8" i="38"/>
  <c r="O8" i="38" s="1"/>
  <c r="M7" i="38"/>
  <c r="L7" i="38"/>
  <c r="K7" i="38"/>
  <c r="J7" i="38"/>
  <c r="J11" i="38" s="1"/>
  <c r="I7" i="38"/>
  <c r="N7" i="38" s="1"/>
  <c r="O7" i="38" s="1"/>
  <c r="H7" i="38"/>
  <c r="G7" i="38"/>
  <c r="F7" i="38"/>
  <c r="E7" i="38"/>
  <c r="D7" i="38"/>
  <c r="N6" i="38"/>
  <c r="O6" i="38" s="1"/>
  <c r="M5" i="38"/>
  <c r="M11" i="38"/>
  <c r="L5" i="38"/>
  <c r="L11" i="38" s="1"/>
  <c r="K5" i="38"/>
  <c r="K11" i="38" s="1"/>
  <c r="J5" i="38"/>
  <c r="I5" i="38"/>
  <c r="I11" i="38" s="1"/>
  <c r="H5" i="38"/>
  <c r="H11" i="38" s="1"/>
  <c r="G5" i="38"/>
  <c r="G11" i="38"/>
  <c r="F5" i="38"/>
  <c r="F11" i="38" s="1"/>
  <c r="E5" i="38"/>
  <c r="E11" i="38"/>
  <c r="D5" i="38"/>
  <c r="D11" i="38"/>
  <c r="N8" i="37"/>
  <c r="O8" i="37" s="1"/>
  <c r="M7" i="37"/>
  <c r="L7" i="37"/>
  <c r="N7" i="37" s="1"/>
  <c r="O7" i="37" s="1"/>
  <c r="K7" i="37"/>
  <c r="J7" i="37"/>
  <c r="I7" i="37"/>
  <c r="H7" i="37"/>
  <c r="G7" i="37"/>
  <c r="F7" i="37"/>
  <c r="E7" i="37"/>
  <c r="D7" i="37"/>
  <c r="N6" i="37"/>
  <c r="O6" i="37"/>
  <c r="M5" i="37"/>
  <c r="M9" i="37" s="1"/>
  <c r="L5" i="37"/>
  <c r="L9" i="37" s="1"/>
  <c r="K5" i="37"/>
  <c r="K9" i="37" s="1"/>
  <c r="J5" i="37"/>
  <c r="J9" i="37" s="1"/>
  <c r="I5" i="37"/>
  <c r="I9" i="37"/>
  <c r="H5" i="37"/>
  <c r="H9" i="37"/>
  <c r="G5" i="37"/>
  <c r="N5" i="37" s="1"/>
  <c r="O5" i="37" s="1"/>
  <c r="F5" i="37"/>
  <c r="F9" i="37"/>
  <c r="E5" i="37"/>
  <c r="E9" i="37"/>
  <c r="D5" i="37"/>
  <c r="D9" i="37" s="1"/>
  <c r="N10" i="36"/>
  <c r="O10" i="36"/>
  <c r="M9" i="36"/>
  <c r="N9" i="36" s="1"/>
  <c r="O9" i="36" s="1"/>
  <c r="L9" i="36"/>
  <c r="K9" i="36"/>
  <c r="J9" i="36"/>
  <c r="I9" i="36"/>
  <c r="H9" i="36"/>
  <c r="G9" i="36"/>
  <c r="F9" i="36"/>
  <c r="E9" i="36"/>
  <c r="D9" i="36"/>
  <c r="N8" i="36"/>
  <c r="O8" i="36"/>
  <c r="M7" i="36"/>
  <c r="L7" i="36"/>
  <c r="K7" i="36"/>
  <c r="J7" i="36"/>
  <c r="I7" i="36"/>
  <c r="H7" i="36"/>
  <c r="G7" i="36"/>
  <c r="F7" i="36"/>
  <c r="E7" i="36"/>
  <c r="D7" i="36"/>
  <c r="N7" i="36"/>
  <c r="O7" i="36"/>
  <c r="N6" i="36"/>
  <c r="O6" i="36" s="1"/>
  <c r="M5" i="36"/>
  <c r="M11" i="36" s="1"/>
  <c r="L5" i="36"/>
  <c r="L11" i="36"/>
  <c r="K5" i="36"/>
  <c r="K11" i="36" s="1"/>
  <c r="J5" i="36"/>
  <c r="J11" i="36" s="1"/>
  <c r="I5" i="36"/>
  <c r="I11" i="36" s="1"/>
  <c r="H5" i="36"/>
  <c r="N5" i="36" s="1"/>
  <c r="O5" i="36" s="1"/>
  <c r="G5" i="36"/>
  <c r="G11" i="36"/>
  <c r="F5" i="36"/>
  <c r="F11" i="36"/>
  <c r="E5" i="36"/>
  <c r="E11" i="36" s="1"/>
  <c r="D5" i="36"/>
  <c r="D11" i="36"/>
  <c r="N10" i="35"/>
  <c r="O10" i="35"/>
  <c r="M9" i="35"/>
  <c r="M11" i="35" s="1"/>
  <c r="L9" i="35"/>
  <c r="K9" i="35"/>
  <c r="J9" i="35"/>
  <c r="I9" i="35"/>
  <c r="H9" i="35"/>
  <c r="G9" i="35"/>
  <c r="F9" i="35"/>
  <c r="E9" i="35"/>
  <c r="D9" i="35"/>
  <c r="N9" i="35" s="1"/>
  <c r="O9" i="35" s="1"/>
  <c r="N8" i="35"/>
  <c r="O8" i="35" s="1"/>
  <c r="M7" i="35"/>
  <c r="L7" i="35"/>
  <c r="K7" i="35"/>
  <c r="J7" i="35"/>
  <c r="I7" i="35"/>
  <c r="H7" i="35"/>
  <c r="G7" i="35"/>
  <c r="F7" i="35"/>
  <c r="E7" i="35"/>
  <c r="E11" i="35" s="1"/>
  <c r="D7" i="35"/>
  <c r="D11" i="35" s="1"/>
  <c r="N6" i="35"/>
  <c r="O6" i="35" s="1"/>
  <c r="M5" i="35"/>
  <c r="L5" i="35"/>
  <c r="L11" i="35"/>
  <c r="K5" i="35"/>
  <c r="K11" i="35" s="1"/>
  <c r="J5" i="35"/>
  <c r="J11" i="35" s="1"/>
  <c r="I5" i="35"/>
  <c r="N5" i="35" s="1"/>
  <c r="O5" i="35" s="1"/>
  <c r="H5" i="35"/>
  <c r="H11" i="35"/>
  <c r="G5" i="35"/>
  <c r="G11" i="35"/>
  <c r="F5" i="35"/>
  <c r="F11" i="35" s="1"/>
  <c r="E5" i="35"/>
  <c r="D5" i="35"/>
  <c r="N12" i="34"/>
  <c r="O12" i="34" s="1"/>
  <c r="M11" i="34"/>
  <c r="L11" i="34"/>
  <c r="K11" i="34"/>
  <c r="J11" i="34"/>
  <c r="I11" i="34"/>
  <c r="H11" i="34"/>
  <c r="G11" i="34"/>
  <c r="F11" i="34"/>
  <c r="E11" i="34"/>
  <c r="N11" i="34"/>
  <c r="O11" i="34"/>
  <c r="D11" i="34"/>
  <c r="N10" i="34"/>
  <c r="O10" i="34" s="1"/>
  <c r="M9" i="34"/>
  <c r="L9" i="34"/>
  <c r="K9" i="34"/>
  <c r="J9" i="34"/>
  <c r="I9" i="34"/>
  <c r="H9" i="34"/>
  <c r="G9" i="34"/>
  <c r="F9" i="34"/>
  <c r="E9" i="34"/>
  <c r="N9" i="34" s="1"/>
  <c r="O9" i="34" s="1"/>
  <c r="D9" i="34"/>
  <c r="N8" i="34"/>
  <c r="O8" i="34" s="1"/>
  <c r="M7" i="34"/>
  <c r="L7" i="34"/>
  <c r="K7" i="34"/>
  <c r="J7" i="34"/>
  <c r="I7" i="34"/>
  <c r="H7" i="34"/>
  <c r="G7" i="34"/>
  <c r="G13" i="34" s="1"/>
  <c r="F7" i="34"/>
  <c r="E7" i="34"/>
  <c r="D7" i="34"/>
  <c r="N7" i="34" s="1"/>
  <c r="O7" i="34" s="1"/>
  <c r="N6" i="34"/>
  <c r="O6" i="34" s="1"/>
  <c r="M5" i="34"/>
  <c r="M13" i="34"/>
  <c r="L5" i="34"/>
  <c r="L13" i="34"/>
  <c r="K5" i="34"/>
  <c r="K13" i="34" s="1"/>
  <c r="J5" i="34"/>
  <c r="J13" i="34"/>
  <c r="I5" i="34"/>
  <c r="I13" i="34"/>
  <c r="H5" i="34"/>
  <c r="H13" i="34" s="1"/>
  <c r="G5" i="34"/>
  <c r="F5" i="34"/>
  <c r="F13" i="34"/>
  <c r="E5" i="34"/>
  <c r="N5" i="34" s="1"/>
  <c r="O5" i="34" s="1"/>
  <c r="D5" i="34"/>
  <c r="D13" i="34"/>
  <c r="E7" i="33"/>
  <c r="F7" i="33"/>
  <c r="G7" i="33"/>
  <c r="H7" i="33"/>
  <c r="I7" i="33"/>
  <c r="J7" i="33"/>
  <c r="K7" i="33"/>
  <c r="K9" i="33" s="1"/>
  <c r="L7" i="33"/>
  <c r="L9" i="33" s="1"/>
  <c r="M7" i="33"/>
  <c r="E5" i="33"/>
  <c r="E9" i="33" s="1"/>
  <c r="F5" i="33"/>
  <c r="F9" i="33"/>
  <c r="G5" i="33"/>
  <c r="G9" i="33" s="1"/>
  <c r="H5" i="33"/>
  <c r="N5" i="33" s="1"/>
  <c r="O5" i="33" s="1"/>
  <c r="I5" i="33"/>
  <c r="I9" i="33" s="1"/>
  <c r="J5" i="33"/>
  <c r="J9" i="33" s="1"/>
  <c r="K5" i="33"/>
  <c r="L5" i="33"/>
  <c r="M5" i="33"/>
  <c r="M9" i="33" s="1"/>
  <c r="D7" i="33"/>
  <c r="N7" i="33" s="1"/>
  <c r="O7" i="33" s="1"/>
  <c r="D5" i="33"/>
  <c r="D9" i="33"/>
  <c r="N6" i="33"/>
  <c r="O6" i="33"/>
  <c r="N8" i="33"/>
  <c r="O8" i="33" s="1"/>
  <c r="N5" i="38"/>
  <c r="O5" i="38"/>
  <c r="N7" i="39"/>
  <c r="O7" i="39" s="1"/>
  <c r="N9" i="42"/>
  <c r="O9" i="42" s="1"/>
  <c r="N7" i="44"/>
  <c r="O7" i="44" s="1"/>
  <c r="N9" i="45"/>
  <c r="O9" i="45"/>
  <c r="N7" i="45"/>
  <c r="O7" i="45"/>
  <c r="N5" i="45"/>
  <c r="O5" i="45" s="1"/>
  <c r="O5" i="47"/>
  <c r="P5" i="47" s="1"/>
  <c r="O13" i="48" l="1"/>
  <c r="P13" i="48" s="1"/>
  <c r="N11" i="46"/>
  <c r="O11" i="46" s="1"/>
  <c r="N11" i="45"/>
  <c r="O11" i="45" s="1"/>
  <c r="O11" i="47"/>
  <c r="P11" i="47" s="1"/>
  <c r="N9" i="33"/>
  <c r="O9" i="33" s="1"/>
  <c r="N11" i="36"/>
  <c r="O11" i="36" s="1"/>
  <c r="N11" i="38"/>
  <c r="O11" i="38" s="1"/>
  <c r="E13" i="34"/>
  <c r="N13" i="34" s="1"/>
  <c r="O13" i="34" s="1"/>
  <c r="I11" i="35"/>
  <c r="N11" i="35" s="1"/>
  <c r="O11" i="35" s="1"/>
  <c r="N7" i="35"/>
  <c r="O7" i="35" s="1"/>
  <c r="H11" i="36"/>
  <c r="G9" i="37"/>
  <c r="N9" i="37" s="1"/>
  <c r="O9" i="37" s="1"/>
  <c r="D11" i="39"/>
  <c r="N11" i="39" s="1"/>
  <c r="O11" i="39" s="1"/>
  <c r="N5" i="42"/>
  <c r="O5" i="42" s="1"/>
  <c r="N5" i="40"/>
  <c r="O5" i="40" s="1"/>
  <c r="H9" i="33"/>
  <c r="N5" i="43"/>
  <c r="O5" i="43" s="1"/>
  <c r="G9" i="41"/>
  <c r="N9" i="41" s="1"/>
  <c r="O9" i="41" s="1"/>
  <c r="M11" i="44"/>
  <c r="N11" i="44" s="1"/>
  <c r="O11" i="44" s="1"/>
  <c r="N5" i="46"/>
  <c r="O5" i="46" s="1"/>
</calcChain>
</file>

<file path=xl/sharedStrings.xml><?xml version="1.0" encoding="utf-8"?>
<sst xmlns="http://schemas.openxmlformats.org/spreadsheetml/2006/main" count="460" uniqueCount="64">
  <si>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</si>
  <si>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</si>
  <si>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</si>
  <si>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</si>
  <si>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</si>
  <si>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</si>
  <si>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</si>
  <si>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</si>
  <si>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</si>
  <si>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</si>
  <si>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</si>
  <si>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</si>
  <si>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</si>
  <si>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</si>
  <si>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</si>
  <si>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</si>
  <si>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</si>
  <si>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</si>
  <si>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</si>
  <si>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</si>
  <si>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Physical Environment</t>
  </si>
  <si>
    <t>Other Physical Environment</t>
  </si>
  <si>
    <t>2009 Municipal Population:</t>
  </si>
  <si>
    <t>Bay Lake Expenditures Reported by Account Code and Fund Type</t>
  </si>
  <si>
    <t>Local Fiscal Year Ended September 30, 2010</t>
  </si>
  <si>
    <t>Public Safety</t>
  </si>
  <si>
    <t>Law Enforcement</t>
  </si>
  <si>
    <t>Transportation</t>
  </si>
  <si>
    <t>Road and Street Facilities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</si>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</sst>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56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57</v>
      </c>
      <c r="N4" s="32" t="s">
        <v>5</v>
      </c>
      <c r="O4" s="32" t="s">
        <v>58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45543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45543</v>
      </c>
      <c r="P5" s="30">
        <f t="shared" ref="P5:P11" si="1">(O5/P$13)</f>
        <v>1570.4482758620691</v>
      </c>
      <c r="Q5" s="6"/>
    </row>
    <row r="6" spans="1:134">
      <c r="A6" s="12"/>
      <c r="B6" s="42">
        <v>513</v>
      </c>
      <c r="C6" s="19" t="s">
        <v>19</v>
      </c>
      <c r="D6" s="43">
        <v>45543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2">SUM(D6:N6)</f>
        <v>45543</v>
      </c>
      <c r="P6" s="44">
        <f t="shared" si="1"/>
        <v>1570.4482758620691</v>
      </c>
      <c r="Q6" s="9"/>
    </row>
    <row r="7" spans="1:134" ht="15.75">
      <c r="A7" s="26" t="s">
        <v>25</v>
      </c>
      <c r="B7" s="27"/>
      <c r="C7" s="28"/>
      <c r="D7" s="29">
        <f t="shared" ref="D7:N7" si="3">SUM(D8:D8)</f>
        <v>18055683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>SUM(D7:N7)</f>
        <v>18055683</v>
      </c>
      <c r="P7" s="41">
        <f t="shared" si="1"/>
        <v>622609.75862068962</v>
      </c>
      <c r="Q7" s="10"/>
    </row>
    <row r="8" spans="1:134">
      <c r="A8" s="12"/>
      <c r="B8" s="42">
        <v>521</v>
      </c>
      <c r="C8" s="19" t="s">
        <v>26</v>
      </c>
      <c r="D8" s="43">
        <v>18055683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18055683</v>
      </c>
      <c r="P8" s="44">
        <f t="shared" si="1"/>
        <v>622609.75862068962</v>
      </c>
      <c r="Q8" s="9"/>
    </row>
    <row r="9" spans="1:134" ht="15.75">
      <c r="A9" s="26" t="s">
        <v>20</v>
      </c>
      <c r="B9" s="27"/>
      <c r="C9" s="28"/>
      <c r="D9" s="29">
        <f t="shared" ref="D9:N9" si="4">SUM(D10:D10)</f>
        <v>35359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>SUM(D9:N9)</f>
        <v>35359</v>
      </c>
      <c r="P9" s="41">
        <f t="shared" si="1"/>
        <v>1219.2758620689656</v>
      </c>
      <c r="Q9" s="10"/>
    </row>
    <row r="10" spans="1:134" ht="15.75" thickBot="1">
      <c r="A10" s="12"/>
      <c r="B10" s="42">
        <v>539</v>
      </c>
      <c r="C10" s="19" t="s">
        <v>21</v>
      </c>
      <c r="D10" s="43">
        <v>35359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5">SUM(D10:N10)</f>
        <v>35359</v>
      </c>
      <c r="P10" s="44">
        <f t="shared" si="1"/>
        <v>1219.2758620689656</v>
      </c>
      <c r="Q10" s="9"/>
    </row>
    <row r="11" spans="1:134" ht="16.5" thickBot="1">
      <c r="A11" s="13" t="s">
        <v>10</v>
      </c>
      <c r="B11" s="21"/>
      <c r="C11" s="20"/>
      <c r="D11" s="14">
        <f>SUM(D5,D7,D9)</f>
        <v>18136585</v>
      </c>
      <c r="E11" s="14">
        <f t="shared" ref="E11:N11" si="6">SUM(E5,E7,E9)</f>
        <v>0</v>
      </c>
      <c r="F11" s="14">
        <f t="shared" si="6"/>
        <v>0</v>
      </c>
      <c r="G11" s="14">
        <f t="shared" si="6"/>
        <v>0</v>
      </c>
      <c r="H11" s="14">
        <f t="shared" si="6"/>
        <v>0</v>
      </c>
      <c r="I11" s="14">
        <f t="shared" si="6"/>
        <v>0</v>
      </c>
      <c r="J11" s="14">
        <f t="shared" si="6"/>
        <v>0</v>
      </c>
      <c r="K11" s="14">
        <f t="shared" si="6"/>
        <v>0</v>
      </c>
      <c r="L11" s="14">
        <f t="shared" si="6"/>
        <v>0</v>
      </c>
      <c r="M11" s="14">
        <f t="shared" si="6"/>
        <v>0</v>
      </c>
      <c r="N11" s="14">
        <f t="shared" si="6"/>
        <v>0</v>
      </c>
      <c r="O11" s="14">
        <f>SUM(D11:N11)</f>
        <v>18136585</v>
      </c>
      <c r="P11" s="35">
        <f t="shared" si="1"/>
        <v>625399.48275862064</v>
      </c>
      <c r="Q11" s="6"/>
      <c r="R11" s="2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</row>
    <row r="12" spans="1:134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8"/>
    </row>
    <row r="13" spans="1:134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90" t="s">
        <v>63</v>
      </c>
      <c r="N13" s="90"/>
      <c r="O13" s="90"/>
      <c r="P13" s="39">
        <v>29</v>
      </c>
    </row>
    <row r="14" spans="1:134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3"/>
    </row>
    <row r="15" spans="1:134" ht="15.75" customHeight="1" thickBot="1">
      <c r="A15" s="94" t="s">
        <v>30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6"/>
    </row>
  </sheetData>
  <mergeCells count="10">
    <mergeCell ref="M13:O13"/>
    <mergeCell ref="A14:P14"/>
    <mergeCell ref="A15:P1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SUM(D6:D6)</f>
        <v>15017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1" si="1">SUM(D5:M5)</f>
        <v>15017</v>
      </c>
      <c r="O5" s="58">
        <f t="shared" ref="O5:O11" si="2">(N5/O$13)</f>
        <v>1001.1333333333333</v>
      </c>
      <c r="P5" s="59"/>
    </row>
    <row r="6" spans="1:133">
      <c r="A6" s="61"/>
      <c r="B6" s="62">
        <v>513</v>
      </c>
      <c r="C6" s="63" t="s">
        <v>19</v>
      </c>
      <c r="D6" s="64">
        <v>15017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15017</v>
      </c>
      <c r="O6" s="65">
        <f t="shared" si="2"/>
        <v>1001.1333333333333</v>
      </c>
      <c r="P6" s="66"/>
    </row>
    <row r="7" spans="1:133" ht="15.75">
      <c r="A7" s="67" t="s">
        <v>25</v>
      </c>
      <c r="B7" s="68"/>
      <c r="C7" s="69"/>
      <c r="D7" s="70">
        <f t="shared" ref="D7:M7" si="3">SUM(D8:D8)</f>
        <v>4979437</v>
      </c>
      <c r="E7" s="70">
        <f t="shared" si="3"/>
        <v>0</v>
      </c>
      <c r="F7" s="70">
        <f t="shared" si="3"/>
        <v>0</v>
      </c>
      <c r="G7" s="70">
        <f t="shared" si="3"/>
        <v>0</v>
      </c>
      <c r="H7" s="70">
        <f t="shared" si="3"/>
        <v>0</v>
      </c>
      <c r="I7" s="70">
        <f t="shared" si="3"/>
        <v>0</v>
      </c>
      <c r="J7" s="70">
        <f t="shared" si="3"/>
        <v>0</v>
      </c>
      <c r="K7" s="70">
        <f t="shared" si="3"/>
        <v>0</v>
      </c>
      <c r="L7" s="70">
        <f t="shared" si="3"/>
        <v>0</v>
      </c>
      <c r="M7" s="70">
        <f t="shared" si="3"/>
        <v>0</v>
      </c>
      <c r="N7" s="71">
        <f t="shared" si="1"/>
        <v>4979437</v>
      </c>
      <c r="O7" s="72">
        <f t="shared" si="2"/>
        <v>331962.46666666667</v>
      </c>
      <c r="P7" s="73"/>
    </row>
    <row r="8" spans="1:133">
      <c r="A8" s="61"/>
      <c r="B8" s="62">
        <v>521</v>
      </c>
      <c r="C8" s="63" t="s">
        <v>26</v>
      </c>
      <c r="D8" s="64">
        <v>4979437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4979437</v>
      </c>
      <c r="O8" s="65">
        <f t="shared" si="2"/>
        <v>331962.46666666667</v>
      </c>
      <c r="P8" s="66"/>
    </row>
    <row r="9" spans="1:133" ht="15.75">
      <c r="A9" s="67" t="s">
        <v>20</v>
      </c>
      <c r="B9" s="68"/>
      <c r="C9" s="69"/>
      <c r="D9" s="70">
        <f t="shared" ref="D9:M9" si="4">SUM(D10:D10)</f>
        <v>20479</v>
      </c>
      <c r="E9" s="70">
        <f t="shared" si="4"/>
        <v>0</v>
      </c>
      <c r="F9" s="70">
        <f t="shared" si="4"/>
        <v>0</v>
      </c>
      <c r="G9" s="70">
        <f t="shared" si="4"/>
        <v>0</v>
      </c>
      <c r="H9" s="70">
        <f t="shared" si="4"/>
        <v>0</v>
      </c>
      <c r="I9" s="70">
        <f t="shared" si="4"/>
        <v>0</v>
      </c>
      <c r="J9" s="70">
        <f t="shared" si="4"/>
        <v>0</v>
      </c>
      <c r="K9" s="70">
        <f t="shared" si="4"/>
        <v>0</v>
      </c>
      <c r="L9" s="70">
        <f t="shared" si="4"/>
        <v>0</v>
      </c>
      <c r="M9" s="70">
        <f t="shared" si="4"/>
        <v>0</v>
      </c>
      <c r="N9" s="71">
        <f t="shared" si="1"/>
        <v>20479</v>
      </c>
      <c r="O9" s="72">
        <f t="shared" si="2"/>
        <v>1365.2666666666667</v>
      </c>
      <c r="P9" s="73"/>
    </row>
    <row r="10" spans="1:133" ht="15.75" thickBot="1">
      <c r="A10" s="61"/>
      <c r="B10" s="62">
        <v>539</v>
      </c>
      <c r="C10" s="63" t="s">
        <v>21</v>
      </c>
      <c r="D10" s="64">
        <v>20479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20479</v>
      </c>
      <c r="O10" s="65">
        <f t="shared" si="2"/>
        <v>1365.2666666666667</v>
      </c>
      <c r="P10" s="66"/>
    </row>
    <row r="11" spans="1:133" ht="16.5" thickBot="1">
      <c r="A11" s="74" t="s">
        <v>10</v>
      </c>
      <c r="B11" s="75"/>
      <c r="C11" s="76"/>
      <c r="D11" s="77">
        <f>SUM(D5,D7,D9)</f>
        <v>5014933</v>
      </c>
      <c r="E11" s="77">
        <f t="shared" ref="E11:M11" si="5">SUM(E5,E7,E9)</f>
        <v>0</v>
      </c>
      <c r="F11" s="77">
        <f t="shared" si="5"/>
        <v>0</v>
      </c>
      <c r="G11" s="77">
        <f t="shared" si="5"/>
        <v>0</v>
      </c>
      <c r="H11" s="77">
        <f t="shared" si="5"/>
        <v>0</v>
      </c>
      <c r="I11" s="77">
        <f t="shared" si="5"/>
        <v>0</v>
      </c>
      <c r="J11" s="77">
        <f t="shared" si="5"/>
        <v>0</v>
      </c>
      <c r="K11" s="77">
        <f t="shared" si="5"/>
        <v>0</v>
      </c>
      <c r="L11" s="77">
        <f t="shared" si="5"/>
        <v>0</v>
      </c>
      <c r="M11" s="77">
        <f t="shared" si="5"/>
        <v>0</v>
      </c>
      <c r="N11" s="77">
        <f t="shared" si="1"/>
        <v>5014933</v>
      </c>
      <c r="O11" s="78">
        <f t="shared" si="2"/>
        <v>334328.86666666664</v>
      </c>
      <c r="P11" s="59"/>
      <c r="Q11" s="79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</row>
    <row r="12" spans="1:133">
      <c r="A12" s="81"/>
      <c r="B12" s="8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4"/>
    </row>
    <row r="13" spans="1:133">
      <c r="A13" s="85"/>
      <c r="B13" s="86"/>
      <c r="C13" s="86"/>
      <c r="D13" s="87"/>
      <c r="E13" s="87"/>
      <c r="F13" s="87"/>
      <c r="G13" s="87"/>
      <c r="H13" s="87"/>
      <c r="I13" s="87"/>
      <c r="J13" s="87"/>
      <c r="K13" s="87"/>
      <c r="L13" s="114" t="s">
        <v>40</v>
      </c>
      <c r="M13" s="114"/>
      <c r="N13" s="114"/>
      <c r="O13" s="88">
        <v>15</v>
      </c>
    </row>
    <row r="14" spans="1:133">
      <c r="A14" s="115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7"/>
    </row>
    <row r="15" spans="1:133" ht="15.75" customHeight="1" thickBot="1">
      <c r="A15" s="118" t="s">
        <v>30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20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14450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14450</v>
      </c>
      <c r="O5" s="30">
        <f t="shared" ref="O5:O11" si="2">(N5/O$13)</f>
        <v>1605.5555555555557</v>
      </c>
      <c r="P5" s="6"/>
    </row>
    <row r="6" spans="1:133">
      <c r="A6" s="12"/>
      <c r="B6" s="42">
        <v>513</v>
      </c>
      <c r="C6" s="19" t="s">
        <v>19</v>
      </c>
      <c r="D6" s="43">
        <v>14450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14450</v>
      </c>
      <c r="O6" s="44">
        <f t="shared" si="2"/>
        <v>1605.5555555555557</v>
      </c>
      <c r="P6" s="9"/>
    </row>
    <row r="7" spans="1:133" ht="15.75">
      <c r="A7" s="26" t="s">
        <v>25</v>
      </c>
      <c r="B7" s="27"/>
      <c r="C7" s="28"/>
      <c r="D7" s="29">
        <f t="shared" ref="D7:M7" si="3">SUM(D8:D8)</f>
        <v>4955126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4955126</v>
      </c>
      <c r="O7" s="41">
        <f t="shared" si="2"/>
        <v>550569.5555555555</v>
      </c>
      <c r="P7" s="10"/>
    </row>
    <row r="8" spans="1:133">
      <c r="A8" s="12"/>
      <c r="B8" s="42">
        <v>521</v>
      </c>
      <c r="C8" s="19" t="s">
        <v>26</v>
      </c>
      <c r="D8" s="43">
        <v>4955126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4955126</v>
      </c>
      <c r="O8" s="44">
        <f t="shared" si="2"/>
        <v>550569.5555555555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17350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17350</v>
      </c>
      <c r="O9" s="41">
        <f t="shared" si="2"/>
        <v>1927.7777777777778</v>
      </c>
      <c r="P9" s="10"/>
    </row>
    <row r="10" spans="1:133" ht="15.75" thickBot="1">
      <c r="A10" s="12"/>
      <c r="B10" s="42">
        <v>539</v>
      </c>
      <c r="C10" s="19" t="s">
        <v>21</v>
      </c>
      <c r="D10" s="43">
        <v>17350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17350</v>
      </c>
      <c r="O10" s="44">
        <f t="shared" si="2"/>
        <v>1927.7777777777778</v>
      </c>
      <c r="P10" s="9"/>
    </row>
    <row r="11" spans="1:133" ht="16.5" thickBot="1">
      <c r="A11" s="13" t="s">
        <v>10</v>
      </c>
      <c r="B11" s="21"/>
      <c r="C11" s="20"/>
      <c r="D11" s="14">
        <f>SUM(D5,D7,D9)</f>
        <v>4986926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4986926</v>
      </c>
      <c r="O11" s="35">
        <f t="shared" si="2"/>
        <v>554102.88888888888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90" t="s">
        <v>38</v>
      </c>
      <c r="M13" s="90"/>
      <c r="N13" s="90"/>
      <c r="O13" s="39">
        <v>9</v>
      </c>
    </row>
    <row r="14" spans="1:133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1:133" ht="15.75" customHeight="1" thickBot="1">
      <c r="A15" s="94" t="s">
        <v>30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14094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14094</v>
      </c>
      <c r="O5" s="30">
        <f t="shared" ref="O5:O11" si="2">(N5/O$13)</f>
        <v>1566</v>
      </c>
      <c r="P5" s="6"/>
    </row>
    <row r="6" spans="1:133">
      <c r="A6" s="12"/>
      <c r="B6" s="42">
        <v>513</v>
      </c>
      <c r="C6" s="19" t="s">
        <v>19</v>
      </c>
      <c r="D6" s="43">
        <v>14094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14094</v>
      </c>
      <c r="O6" s="44">
        <f t="shared" si="2"/>
        <v>1566</v>
      </c>
      <c r="P6" s="9"/>
    </row>
    <row r="7" spans="1:133" ht="15.75">
      <c r="A7" s="26" t="s">
        <v>25</v>
      </c>
      <c r="B7" s="27"/>
      <c r="C7" s="28"/>
      <c r="D7" s="29">
        <f t="shared" ref="D7:M7" si="3">SUM(D8:D8)</f>
        <v>4744734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4744734</v>
      </c>
      <c r="O7" s="41">
        <f t="shared" si="2"/>
        <v>527192.66666666663</v>
      </c>
      <c r="P7" s="10"/>
    </row>
    <row r="8" spans="1:133">
      <c r="A8" s="12"/>
      <c r="B8" s="42">
        <v>521</v>
      </c>
      <c r="C8" s="19" t="s">
        <v>26</v>
      </c>
      <c r="D8" s="43">
        <v>4744734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4744734</v>
      </c>
      <c r="O8" s="44">
        <f t="shared" si="2"/>
        <v>527192.66666666663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14816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14816</v>
      </c>
      <c r="O9" s="41">
        <f t="shared" si="2"/>
        <v>1646.2222222222222</v>
      </c>
      <c r="P9" s="10"/>
    </row>
    <row r="10" spans="1:133" ht="15.75" thickBot="1">
      <c r="A10" s="12"/>
      <c r="B10" s="42">
        <v>539</v>
      </c>
      <c r="C10" s="19" t="s">
        <v>21</v>
      </c>
      <c r="D10" s="43">
        <v>14816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14816</v>
      </c>
      <c r="O10" s="44">
        <f t="shared" si="2"/>
        <v>1646.2222222222222</v>
      </c>
      <c r="P10" s="9"/>
    </row>
    <row r="11" spans="1:133" ht="16.5" thickBot="1">
      <c r="A11" s="13" t="s">
        <v>10</v>
      </c>
      <c r="B11" s="21"/>
      <c r="C11" s="20"/>
      <c r="D11" s="14">
        <f>SUM(D5,D7,D9)</f>
        <v>4773644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4773644</v>
      </c>
      <c r="O11" s="35">
        <f t="shared" si="2"/>
        <v>530404.88888888888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90" t="s">
        <v>34</v>
      </c>
      <c r="M13" s="90"/>
      <c r="N13" s="90"/>
      <c r="O13" s="39">
        <v>9</v>
      </c>
    </row>
    <row r="14" spans="1:133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1:133" ht="15.75" customHeight="1" thickBot="1">
      <c r="A15" s="94" t="s">
        <v>30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13977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13977</v>
      </c>
      <c r="O5" s="30">
        <f t="shared" ref="O5:O11" si="2">(N5/O$13)</f>
        <v>2329.5</v>
      </c>
      <c r="P5" s="6"/>
    </row>
    <row r="6" spans="1:133">
      <c r="A6" s="12"/>
      <c r="B6" s="42">
        <v>513</v>
      </c>
      <c r="C6" s="19" t="s">
        <v>19</v>
      </c>
      <c r="D6" s="43">
        <v>13977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13977</v>
      </c>
      <c r="O6" s="44">
        <f t="shared" si="2"/>
        <v>2329.5</v>
      </c>
      <c r="P6" s="9"/>
    </row>
    <row r="7" spans="1:133" ht="15.75">
      <c r="A7" s="26" t="s">
        <v>25</v>
      </c>
      <c r="B7" s="27"/>
      <c r="C7" s="28"/>
      <c r="D7" s="29">
        <f t="shared" ref="D7:M7" si="3">SUM(D8:D8)</f>
        <v>4727053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4727053</v>
      </c>
      <c r="O7" s="41">
        <f t="shared" si="2"/>
        <v>787842.16666666663</v>
      </c>
      <c r="P7" s="10"/>
    </row>
    <row r="8" spans="1:133">
      <c r="A8" s="12"/>
      <c r="B8" s="42">
        <v>521</v>
      </c>
      <c r="C8" s="19" t="s">
        <v>26</v>
      </c>
      <c r="D8" s="43">
        <v>4727053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4727053</v>
      </c>
      <c r="O8" s="44">
        <f t="shared" si="2"/>
        <v>787842.16666666663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39861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39861</v>
      </c>
      <c r="O9" s="41">
        <f t="shared" si="2"/>
        <v>6643.5</v>
      </c>
      <c r="P9" s="10"/>
    </row>
    <row r="10" spans="1:133" ht="15.75" thickBot="1">
      <c r="A10" s="12"/>
      <c r="B10" s="42">
        <v>539</v>
      </c>
      <c r="C10" s="19" t="s">
        <v>21</v>
      </c>
      <c r="D10" s="43">
        <v>39861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39861</v>
      </c>
      <c r="O10" s="44">
        <f t="shared" si="2"/>
        <v>6643.5</v>
      </c>
      <c r="P10" s="9"/>
    </row>
    <row r="11" spans="1:133" ht="16.5" thickBot="1">
      <c r="A11" s="13" t="s">
        <v>10</v>
      </c>
      <c r="B11" s="21"/>
      <c r="C11" s="20"/>
      <c r="D11" s="14">
        <f>SUM(D5,D7,D9)</f>
        <v>4780891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4780891</v>
      </c>
      <c r="O11" s="35">
        <f t="shared" si="2"/>
        <v>796815.16666666663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90" t="s">
        <v>32</v>
      </c>
      <c r="M13" s="90"/>
      <c r="N13" s="90"/>
      <c r="O13" s="39">
        <v>6</v>
      </c>
    </row>
    <row r="14" spans="1:133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1:133" ht="15.75" customHeight="1" thickBot="1">
      <c r="A15" s="94" t="s">
        <v>30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24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15491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15491</v>
      </c>
      <c r="O5" s="30">
        <f t="shared" ref="O5:O13" si="2">(N5/O$15)</f>
        <v>329.59574468085106</v>
      </c>
      <c r="P5" s="6"/>
    </row>
    <row r="6" spans="1:133">
      <c r="A6" s="12"/>
      <c r="B6" s="42">
        <v>513</v>
      </c>
      <c r="C6" s="19" t="s">
        <v>19</v>
      </c>
      <c r="D6" s="43">
        <v>15491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15491</v>
      </c>
      <c r="O6" s="44">
        <f t="shared" si="2"/>
        <v>329.59574468085106</v>
      </c>
      <c r="P6" s="9"/>
    </row>
    <row r="7" spans="1:133" ht="15.75">
      <c r="A7" s="26" t="s">
        <v>25</v>
      </c>
      <c r="B7" s="27"/>
      <c r="C7" s="28"/>
      <c r="D7" s="29">
        <f t="shared" ref="D7:M7" si="3">SUM(D8:D8)</f>
        <v>4785085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4785085</v>
      </c>
      <c r="O7" s="41">
        <f t="shared" si="2"/>
        <v>101810.31914893616</v>
      </c>
      <c r="P7" s="10"/>
    </row>
    <row r="8" spans="1:133">
      <c r="A8" s="12"/>
      <c r="B8" s="42">
        <v>521</v>
      </c>
      <c r="C8" s="19" t="s">
        <v>26</v>
      </c>
      <c r="D8" s="43">
        <v>4785085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4785085</v>
      </c>
      <c r="O8" s="44">
        <f t="shared" si="2"/>
        <v>101810.31914893616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44968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44968</v>
      </c>
      <c r="O9" s="41">
        <f t="shared" si="2"/>
        <v>956.76595744680856</v>
      </c>
      <c r="P9" s="10"/>
    </row>
    <row r="10" spans="1:133">
      <c r="A10" s="12"/>
      <c r="B10" s="42">
        <v>539</v>
      </c>
      <c r="C10" s="19" t="s">
        <v>21</v>
      </c>
      <c r="D10" s="43">
        <v>44968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44968</v>
      </c>
      <c r="O10" s="44">
        <f t="shared" si="2"/>
        <v>956.76595744680856</v>
      </c>
      <c r="P10" s="9"/>
    </row>
    <row r="11" spans="1:133" ht="15.75">
      <c r="A11" s="26" t="s">
        <v>27</v>
      </c>
      <c r="B11" s="27"/>
      <c r="C11" s="28"/>
      <c r="D11" s="29">
        <f t="shared" ref="D11:M11" si="5">SUM(D12:D12)</f>
        <v>100000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100000</v>
      </c>
      <c r="O11" s="41">
        <f t="shared" si="2"/>
        <v>2127.6595744680849</v>
      </c>
      <c r="P11" s="10"/>
    </row>
    <row r="12" spans="1:133" ht="15.75" thickBot="1">
      <c r="A12" s="12"/>
      <c r="B12" s="42">
        <v>541</v>
      </c>
      <c r="C12" s="19" t="s">
        <v>28</v>
      </c>
      <c r="D12" s="43">
        <v>100000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100000</v>
      </c>
      <c r="O12" s="44">
        <f t="shared" si="2"/>
        <v>2127.6595744680849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4945544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4945544</v>
      </c>
      <c r="O13" s="35">
        <f t="shared" si="2"/>
        <v>105224.34042553192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29</v>
      </c>
      <c r="M15" s="90"/>
      <c r="N15" s="90"/>
      <c r="O15" s="39">
        <v>47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thickBot="1">
      <c r="A17" s="94" t="s">
        <v>30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4755695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4755695</v>
      </c>
      <c r="O5" s="30">
        <f>(N5/O$11)</f>
        <v>237784.75</v>
      </c>
      <c r="P5" s="6"/>
    </row>
    <row r="6" spans="1:133">
      <c r="A6" s="12"/>
      <c r="B6" s="42">
        <v>513</v>
      </c>
      <c r="C6" s="19" t="s">
        <v>19</v>
      </c>
      <c r="D6" s="43">
        <v>4755695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4755695</v>
      </c>
      <c r="O6" s="44">
        <f>(N6/O$11)</f>
        <v>237784.75</v>
      </c>
      <c r="P6" s="9"/>
    </row>
    <row r="7" spans="1:133" ht="15.75">
      <c r="A7" s="26" t="s">
        <v>20</v>
      </c>
      <c r="B7" s="27"/>
      <c r="C7" s="28"/>
      <c r="D7" s="29">
        <f t="shared" ref="D7:M7" si="1">SUM(D8:D8)</f>
        <v>17904</v>
      </c>
      <c r="E7" s="29">
        <f t="shared" si="1"/>
        <v>0</v>
      </c>
      <c r="F7" s="29">
        <f t="shared" si="1"/>
        <v>0</v>
      </c>
      <c r="G7" s="29">
        <f t="shared" si="1"/>
        <v>0</v>
      </c>
      <c r="H7" s="29">
        <f t="shared" si="1"/>
        <v>0</v>
      </c>
      <c r="I7" s="29">
        <f t="shared" si="1"/>
        <v>0</v>
      </c>
      <c r="J7" s="29">
        <f t="shared" si="1"/>
        <v>0</v>
      </c>
      <c r="K7" s="29">
        <f t="shared" si="1"/>
        <v>0</v>
      </c>
      <c r="L7" s="29">
        <f t="shared" si="1"/>
        <v>0</v>
      </c>
      <c r="M7" s="29">
        <f t="shared" si="1"/>
        <v>0</v>
      </c>
      <c r="N7" s="40">
        <f>SUM(D7:M7)</f>
        <v>17904</v>
      </c>
      <c r="O7" s="41">
        <f>(N7/O$11)</f>
        <v>895.2</v>
      </c>
      <c r="P7" s="10"/>
    </row>
    <row r="8" spans="1:133" ht="15.75" thickBot="1">
      <c r="A8" s="12"/>
      <c r="B8" s="42">
        <v>539</v>
      </c>
      <c r="C8" s="19" t="s">
        <v>21</v>
      </c>
      <c r="D8" s="43">
        <v>17904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>SUM(D8:M8)</f>
        <v>17904</v>
      </c>
      <c r="O8" s="44">
        <f>(N8/O$11)</f>
        <v>895.2</v>
      </c>
      <c r="P8" s="9"/>
    </row>
    <row r="9" spans="1:133" ht="16.5" thickBot="1">
      <c r="A9" s="13" t="s">
        <v>10</v>
      </c>
      <c r="B9" s="21"/>
      <c r="C9" s="20"/>
      <c r="D9" s="14">
        <f>SUM(D5,D7)</f>
        <v>4773599</v>
      </c>
      <c r="E9" s="14">
        <f t="shared" ref="E9:M9" si="2">SUM(E5,E7)</f>
        <v>0</v>
      </c>
      <c r="F9" s="14">
        <f t="shared" si="2"/>
        <v>0</v>
      </c>
      <c r="G9" s="14">
        <f t="shared" si="2"/>
        <v>0</v>
      </c>
      <c r="H9" s="14">
        <f t="shared" si="2"/>
        <v>0</v>
      </c>
      <c r="I9" s="14">
        <f t="shared" si="2"/>
        <v>0</v>
      </c>
      <c r="J9" s="14">
        <f t="shared" si="2"/>
        <v>0</v>
      </c>
      <c r="K9" s="14">
        <f t="shared" si="2"/>
        <v>0</v>
      </c>
      <c r="L9" s="14">
        <f t="shared" si="2"/>
        <v>0</v>
      </c>
      <c r="M9" s="14">
        <f t="shared" si="2"/>
        <v>0</v>
      </c>
      <c r="N9" s="14">
        <f>SUM(D9:M9)</f>
        <v>4773599</v>
      </c>
      <c r="O9" s="35">
        <f>(N9/O$11)</f>
        <v>238679.95</v>
      </c>
      <c r="P9" s="6"/>
      <c r="Q9" s="2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33">
      <c r="A10" s="15"/>
      <c r="B10" s="17"/>
      <c r="C10" s="1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8"/>
    </row>
    <row r="11" spans="1:133">
      <c r="A11" s="36"/>
      <c r="B11" s="37"/>
      <c r="C11" s="37"/>
      <c r="D11" s="38"/>
      <c r="E11" s="38"/>
      <c r="F11" s="38"/>
      <c r="G11" s="38"/>
      <c r="H11" s="38"/>
      <c r="I11" s="38"/>
      <c r="J11" s="38"/>
      <c r="K11" s="38"/>
      <c r="L11" s="90" t="s">
        <v>22</v>
      </c>
      <c r="M11" s="90"/>
      <c r="N11" s="90"/>
      <c r="O11" s="39">
        <v>20</v>
      </c>
    </row>
    <row r="12" spans="1:133">
      <c r="A12" s="91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33" ht="15.75" thickBot="1">
      <c r="A13" s="94" t="s">
        <v>30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</sheetData>
  <mergeCells count="10">
    <mergeCell ref="A13:O13"/>
    <mergeCell ref="A12:O12"/>
    <mergeCell ref="L11:N1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4615547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4615547</v>
      </c>
      <c r="O5" s="30">
        <f>(N5/O$11)</f>
        <v>230777.35</v>
      </c>
      <c r="P5" s="6"/>
    </row>
    <row r="6" spans="1:133">
      <c r="A6" s="12"/>
      <c r="B6" s="42">
        <v>513</v>
      </c>
      <c r="C6" s="19" t="s">
        <v>19</v>
      </c>
      <c r="D6" s="43">
        <v>4615547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4615547</v>
      </c>
      <c r="O6" s="44">
        <f>(N6/O$11)</f>
        <v>230777.35</v>
      </c>
      <c r="P6" s="9"/>
    </row>
    <row r="7" spans="1:133" ht="15.75">
      <c r="A7" s="26" t="s">
        <v>20</v>
      </c>
      <c r="B7" s="27"/>
      <c r="C7" s="28"/>
      <c r="D7" s="29">
        <f t="shared" ref="D7:M7" si="1">SUM(D8:D8)</f>
        <v>12002</v>
      </c>
      <c r="E7" s="29">
        <f t="shared" si="1"/>
        <v>0</v>
      </c>
      <c r="F7" s="29">
        <f t="shared" si="1"/>
        <v>0</v>
      </c>
      <c r="G7" s="29">
        <f t="shared" si="1"/>
        <v>0</v>
      </c>
      <c r="H7" s="29">
        <f t="shared" si="1"/>
        <v>0</v>
      </c>
      <c r="I7" s="29">
        <f t="shared" si="1"/>
        <v>0</v>
      </c>
      <c r="J7" s="29">
        <f t="shared" si="1"/>
        <v>0</v>
      </c>
      <c r="K7" s="29">
        <f t="shared" si="1"/>
        <v>0</v>
      </c>
      <c r="L7" s="29">
        <f t="shared" si="1"/>
        <v>0</v>
      </c>
      <c r="M7" s="29">
        <f t="shared" si="1"/>
        <v>0</v>
      </c>
      <c r="N7" s="40">
        <f>SUM(D7:M7)</f>
        <v>12002</v>
      </c>
      <c r="O7" s="41">
        <f>(N7/O$11)</f>
        <v>600.1</v>
      </c>
      <c r="P7" s="10"/>
    </row>
    <row r="8" spans="1:133" ht="15.75" thickBot="1">
      <c r="A8" s="12"/>
      <c r="B8" s="42">
        <v>539</v>
      </c>
      <c r="C8" s="19" t="s">
        <v>21</v>
      </c>
      <c r="D8" s="43">
        <v>12002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>SUM(D8:M8)</f>
        <v>12002</v>
      </c>
      <c r="O8" s="44">
        <f>(N8/O$11)</f>
        <v>600.1</v>
      </c>
      <c r="P8" s="9"/>
    </row>
    <row r="9" spans="1:133" ht="16.5" thickBot="1">
      <c r="A9" s="13" t="s">
        <v>10</v>
      </c>
      <c r="B9" s="21"/>
      <c r="C9" s="20"/>
      <c r="D9" s="14">
        <f>SUM(D5,D7)</f>
        <v>4627549</v>
      </c>
      <c r="E9" s="14">
        <f t="shared" ref="E9:M9" si="2">SUM(E5,E7)</f>
        <v>0</v>
      </c>
      <c r="F9" s="14">
        <f t="shared" si="2"/>
        <v>0</v>
      </c>
      <c r="G9" s="14">
        <f t="shared" si="2"/>
        <v>0</v>
      </c>
      <c r="H9" s="14">
        <f t="shared" si="2"/>
        <v>0</v>
      </c>
      <c r="I9" s="14">
        <f t="shared" si="2"/>
        <v>0</v>
      </c>
      <c r="J9" s="14">
        <f t="shared" si="2"/>
        <v>0</v>
      </c>
      <c r="K9" s="14">
        <f t="shared" si="2"/>
        <v>0</v>
      </c>
      <c r="L9" s="14">
        <f t="shared" si="2"/>
        <v>0</v>
      </c>
      <c r="M9" s="14">
        <f t="shared" si="2"/>
        <v>0</v>
      </c>
      <c r="N9" s="14">
        <f>SUM(D9:M9)</f>
        <v>4627549</v>
      </c>
      <c r="O9" s="35">
        <f>(N9/O$11)</f>
        <v>231377.45</v>
      </c>
      <c r="P9" s="6"/>
      <c r="Q9" s="2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33">
      <c r="A10" s="15"/>
      <c r="B10" s="17"/>
      <c r="C10" s="1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8"/>
    </row>
    <row r="11" spans="1:133">
      <c r="A11" s="36"/>
      <c r="B11" s="37"/>
      <c r="C11" s="37"/>
      <c r="D11" s="38"/>
      <c r="E11" s="38"/>
      <c r="F11" s="38"/>
      <c r="G11" s="38"/>
      <c r="H11" s="38"/>
      <c r="I11" s="38"/>
      <c r="J11" s="38"/>
      <c r="K11" s="38"/>
      <c r="L11" s="90" t="s">
        <v>36</v>
      </c>
      <c r="M11" s="90"/>
      <c r="N11" s="90"/>
      <c r="O11" s="39">
        <v>20</v>
      </c>
    </row>
    <row r="12" spans="1:133">
      <c r="A12" s="91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33" ht="15.75" customHeight="1" thickBot="1">
      <c r="A13" s="94" t="s">
        <v>30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</sheetData>
  <mergeCells count="10">
    <mergeCell ref="L11:N11"/>
    <mergeCell ref="A12:O12"/>
    <mergeCell ref="A13:O1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3922862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3922862</v>
      </c>
      <c r="O5" s="30">
        <f>(N5/O$11)</f>
        <v>196143.1</v>
      </c>
      <c r="P5" s="6"/>
    </row>
    <row r="6" spans="1:133">
      <c r="A6" s="12"/>
      <c r="B6" s="42">
        <v>513</v>
      </c>
      <c r="C6" s="19" t="s">
        <v>19</v>
      </c>
      <c r="D6" s="43">
        <v>3922862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3922862</v>
      </c>
      <c r="O6" s="44">
        <f>(N6/O$11)</f>
        <v>196143.1</v>
      </c>
      <c r="P6" s="9"/>
    </row>
    <row r="7" spans="1:133" ht="15.75">
      <c r="A7" s="26" t="s">
        <v>20</v>
      </c>
      <c r="B7" s="27"/>
      <c r="C7" s="28"/>
      <c r="D7" s="29">
        <f t="shared" ref="D7:M7" si="1">SUM(D8:D8)</f>
        <v>19321</v>
      </c>
      <c r="E7" s="29">
        <f t="shared" si="1"/>
        <v>0</v>
      </c>
      <c r="F7" s="29">
        <f t="shared" si="1"/>
        <v>0</v>
      </c>
      <c r="G7" s="29">
        <f t="shared" si="1"/>
        <v>0</v>
      </c>
      <c r="H7" s="29">
        <f t="shared" si="1"/>
        <v>0</v>
      </c>
      <c r="I7" s="29">
        <f t="shared" si="1"/>
        <v>0</v>
      </c>
      <c r="J7" s="29">
        <f t="shared" si="1"/>
        <v>0</v>
      </c>
      <c r="K7" s="29">
        <f t="shared" si="1"/>
        <v>0</v>
      </c>
      <c r="L7" s="29">
        <f t="shared" si="1"/>
        <v>0</v>
      </c>
      <c r="M7" s="29">
        <f t="shared" si="1"/>
        <v>0</v>
      </c>
      <c r="N7" s="40">
        <f>SUM(D7:M7)</f>
        <v>19321</v>
      </c>
      <c r="O7" s="41">
        <f>(N7/O$11)</f>
        <v>966.05</v>
      </c>
      <c r="P7" s="10"/>
    </row>
    <row r="8" spans="1:133" ht="15.75" thickBot="1">
      <c r="A8" s="12"/>
      <c r="B8" s="42">
        <v>539</v>
      </c>
      <c r="C8" s="19" t="s">
        <v>21</v>
      </c>
      <c r="D8" s="43">
        <v>19321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>SUM(D8:M8)</f>
        <v>19321</v>
      </c>
      <c r="O8" s="44">
        <f>(N8/O$11)</f>
        <v>966.05</v>
      </c>
      <c r="P8" s="9"/>
    </row>
    <row r="9" spans="1:133" ht="16.5" thickBot="1">
      <c r="A9" s="13" t="s">
        <v>10</v>
      </c>
      <c r="B9" s="21"/>
      <c r="C9" s="20"/>
      <c r="D9" s="14">
        <f>SUM(D5,D7)</f>
        <v>3942183</v>
      </c>
      <c r="E9" s="14">
        <f t="shared" ref="E9:M9" si="2">SUM(E5,E7)</f>
        <v>0</v>
      </c>
      <c r="F9" s="14">
        <f t="shared" si="2"/>
        <v>0</v>
      </c>
      <c r="G9" s="14">
        <f t="shared" si="2"/>
        <v>0</v>
      </c>
      <c r="H9" s="14">
        <f t="shared" si="2"/>
        <v>0</v>
      </c>
      <c r="I9" s="14">
        <f t="shared" si="2"/>
        <v>0</v>
      </c>
      <c r="J9" s="14">
        <f t="shared" si="2"/>
        <v>0</v>
      </c>
      <c r="K9" s="14">
        <f t="shared" si="2"/>
        <v>0</v>
      </c>
      <c r="L9" s="14">
        <f t="shared" si="2"/>
        <v>0</v>
      </c>
      <c r="M9" s="14">
        <f t="shared" si="2"/>
        <v>0</v>
      </c>
      <c r="N9" s="14">
        <f>SUM(D9:M9)</f>
        <v>3942183</v>
      </c>
      <c r="O9" s="35">
        <f>(N9/O$11)</f>
        <v>197109.15</v>
      </c>
      <c r="P9" s="6"/>
      <c r="Q9" s="2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33">
      <c r="A10" s="15"/>
      <c r="B10" s="17"/>
      <c r="C10" s="1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8"/>
    </row>
    <row r="11" spans="1:133">
      <c r="A11" s="36"/>
      <c r="B11" s="37"/>
      <c r="C11" s="37"/>
      <c r="D11" s="38"/>
      <c r="E11" s="38"/>
      <c r="F11" s="38"/>
      <c r="G11" s="38"/>
      <c r="H11" s="38"/>
      <c r="I11" s="38"/>
      <c r="J11" s="38"/>
      <c r="K11" s="38"/>
      <c r="L11" s="90" t="s">
        <v>44</v>
      </c>
      <c r="M11" s="90"/>
      <c r="N11" s="90"/>
      <c r="O11" s="39">
        <v>20</v>
      </c>
    </row>
    <row r="12" spans="1:133">
      <c r="A12" s="91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33" ht="15.75" customHeight="1" thickBot="1">
      <c r="A13" s="94" t="s">
        <v>30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</sheetData>
  <mergeCells count="10">
    <mergeCell ref="L11:N11"/>
    <mergeCell ref="A12:O12"/>
    <mergeCell ref="A13:O1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56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57</v>
      </c>
      <c r="N4" s="32" t="s">
        <v>5</v>
      </c>
      <c r="O4" s="32" t="s">
        <v>58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31193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31193</v>
      </c>
      <c r="P5" s="30">
        <f t="shared" ref="P5:P13" si="1">(O5/P$15)</f>
        <v>1075.6206896551723</v>
      </c>
      <c r="Q5" s="6"/>
    </row>
    <row r="6" spans="1:134">
      <c r="A6" s="12"/>
      <c r="B6" s="42">
        <v>513</v>
      </c>
      <c r="C6" s="19" t="s">
        <v>19</v>
      </c>
      <c r="D6" s="43">
        <v>31193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2">SUM(D6:N6)</f>
        <v>31193</v>
      </c>
      <c r="P6" s="44">
        <f t="shared" si="1"/>
        <v>1075.6206896551723</v>
      </c>
      <c r="Q6" s="9"/>
    </row>
    <row r="7" spans="1:134" ht="15.75">
      <c r="A7" s="26" t="s">
        <v>25</v>
      </c>
      <c r="B7" s="27"/>
      <c r="C7" s="28"/>
      <c r="D7" s="29">
        <f t="shared" ref="D7:N7" si="3">SUM(D8:D8)</f>
        <v>17256155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>SUM(D7:N7)</f>
        <v>17256155</v>
      </c>
      <c r="P7" s="41">
        <f t="shared" si="1"/>
        <v>595039.82758620684</v>
      </c>
      <c r="Q7" s="10"/>
    </row>
    <row r="8" spans="1:134">
      <c r="A8" s="12"/>
      <c r="B8" s="42">
        <v>521</v>
      </c>
      <c r="C8" s="19" t="s">
        <v>26</v>
      </c>
      <c r="D8" s="43">
        <v>17256155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17256155</v>
      </c>
      <c r="P8" s="44">
        <f t="shared" si="1"/>
        <v>595039.82758620684</v>
      </c>
      <c r="Q8" s="9"/>
    </row>
    <row r="9" spans="1:134" ht="15.75">
      <c r="A9" s="26" t="s">
        <v>20</v>
      </c>
      <c r="B9" s="27"/>
      <c r="C9" s="28"/>
      <c r="D9" s="29">
        <f t="shared" ref="D9:N9" si="4">SUM(D10:D10)</f>
        <v>32929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>SUM(D9:N9)</f>
        <v>32929</v>
      </c>
      <c r="P9" s="41">
        <f t="shared" si="1"/>
        <v>1135.4827586206898</v>
      </c>
      <c r="Q9" s="10"/>
    </row>
    <row r="10" spans="1:134">
      <c r="A10" s="12"/>
      <c r="B10" s="42">
        <v>539</v>
      </c>
      <c r="C10" s="19" t="s">
        <v>21</v>
      </c>
      <c r="D10" s="43">
        <v>32929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2" si="5">SUM(D10:N10)</f>
        <v>32929</v>
      </c>
      <c r="P10" s="44">
        <f t="shared" si="1"/>
        <v>1135.4827586206898</v>
      </c>
      <c r="Q10" s="9"/>
    </row>
    <row r="11" spans="1:134" ht="15.75">
      <c r="A11" s="26" t="s">
        <v>27</v>
      </c>
      <c r="B11" s="27"/>
      <c r="C11" s="28"/>
      <c r="D11" s="29">
        <f t="shared" ref="D11:N11" si="6">SUM(D12:D12)</f>
        <v>318689</v>
      </c>
      <c r="E11" s="29">
        <f t="shared" si="6"/>
        <v>0</v>
      </c>
      <c r="F11" s="29">
        <f t="shared" si="6"/>
        <v>0</v>
      </c>
      <c r="G11" s="29">
        <f t="shared" si="6"/>
        <v>0</v>
      </c>
      <c r="H11" s="29">
        <f t="shared" si="6"/>
        <v>0</v>
      </c>
      <c r="I11" s="29">
        <f t="shared" si="6"/>
        <v>0</v>
      </c>
      <c r="J11" s="29">
        <f t="shared" si="6"/>
        <v>0</v>
      </c>
      <c r="K11" s="29">
        <f t="shared" si="6"/>
        <v>0</v>
      </c>
      <c r="L11" s="29">
        <f t="shared" si="6"/>
        <v>0</v>
      </c>
      <c r="M11" s="29">
        <f t="shared" si="6"/>
        <v>0</v>
      </c>
      <c r="N11" s="29">
        <f t="shared" si="6"/>
        <v>0</v>
      </c>
      <c r="O11" s="29">
        <f t="shared" si="5"/>
        <v>318689</v>
      </c>
      <c r="P11" s="41">
        <f t="shared" si="1"/>
        <v>10989.275862068966</v>
      </c>
      <c r="Q11" s="10"/>
    </row>
    <row r="12" spans="1:134" ht="15.75" thickBot="1">
      <c r="A12" s="12"/>
      <c r="B12" s="42">
        <v>541</v>
      </c>
      <c r="C12" s="19" t="s">
        <v>28</v>
      </c>
      <c r="D12" s="43">
        <v>318689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5"/>
        <v>318689</v>
      </c>
      <c r="P12" s="44">
        <f t="shared" si="1"/>
        <v>10989.275862068966</v>
      </c>
      <c r="Q12" s="9"/>
    </row>
    <row r="13" spans="1:134" ht="16.5" thickBot="1">
      <c r="A13" s="13" t="s">
        <v>10</v>
      </c>
      <c r="B13" s="21"/>
      <c r="C13" s="20"/>
      <c r="D13" s="14">
        <f>SUM(D5,D7,D9,D11)</f>
        <v>17638966</v>
      </c>
      <c r="E13" s="14">
        <f t="shared" ref="E13:N13" si="7">SUM(E5,E7,E9,E11)</f>
        <v>0</v>
      </c>
      <c r="F13" s="14">
        <f t="shared" si="7"/>
        <v>0</v>
      </c>
      <c r="G13" s="14">
        <f t="shared" si="7"/>
        <v>0</v>
      </c>
      <c r="H13" s="14">
        <f t="shared" si="7"/>
        <v>0</v>
      </c>
      <c r="I13" s="14">
        <f t="shared" si="7"/>
        <v>0</v>
      </c>
      <c r="J13" s="14">
        <f t="shared" si="7"/>
        <v>0</v>
      </c>
      <c r="K13" s="14">
        <f t="shared" si="7"/>
        <v>0</v>
      </c>
      <c r="L13" s="14">
        <f t="shared" si="7"/>
        <v>0</v>
      </c>
      <c r="M13" s="14">
        <f t="shared" si="7"/>
        <v>0</v>
      </c>
      <c r="N13" s="14">
        <f t="shared" si="7"/>
        <v>0</v>
      </c>
      <c r="O13" s="14">
        <f>SUM(D13:N13)</f>
        <v>17638966</v>
      </c>
      <c r="P13" s="35">
        <f t="shared" si="1"/>
        <v>608240.20689655177</v>
      </c>
      <c r="Q13" s="6"/>
      <c r="R13" s="2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</row>
    <row r="14" spans="1:134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34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90" t="s">
        <v>61</v>
      </c>
      <c r="N15" s="90"/>
      <c r="O15" s="90"/>
      <c r="P15" s="39">
        <v>29</v>
      </c>
    </row>
    <row r="16" spans="1:134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</row>
    <row r="17" spans="1:16" ht="15.75" customHeight="1" thickBot="1">
      <c r="A17" s="94" t="s">
        <v>30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6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56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57</v>
      </c>
      <c r="N4" s="32" t="s">
        <v>5</v>
      </c>
      <c r="O4" s="32" t="s">
        <v>58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18791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1" si="1">SUM(D5:N5)</f>
        <v>18791</v>
      </c>
      <c r="P5" s="30">
        <f t="shared" ref="P5:P11" si="2">(O5/P$13)</f>
        <v>647.9655172413793</v>
      </c>
      <c r="Q5" s="6"/>
    </row>
    <row r="6" spans="1:134">
      <c r="A6" s="12"/>
      <c r="B6" s="42">
        <v>513</v>
      </c>
      <c r="C6" s="19" t="s">
        <v>19</v>
      </c>
      <c r="D6" s="43">
        <v>18791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18791</v>
      </c>
      <c r="P6" s="44">
        <f t="shared" si="2"/>
        <v>647.9655172413793</v>
      </c>
      <c r="Q6" s="9"/>
    </row>
    <row r="7" spans="1:134" ht="15.75">
      <c r="A7" s="26" t="s">
        <v>25</v>
      </c>
      <c r="B7" s="27"/>
      <c r="C7" s="28"/>
      <c r="D7" s="29">
        <f t="shared" ref="D7:N7" si="3">SUM(D8:D8)</f>
        <v>16175914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16175914</v>
      </c>
      <c r="P7" s="41">
        <f t="shared" si="2"/>
        <v>557790.13793103443</v>
      </c>
      <c r="Q7" s="10"/>
    </row>
    <row r="8" spans="1:134">
      <c r="A8" s="12"/>
      <c r="B8" s="42">
        <v>521</v>
      </c>
      <c r="C8" s="19" t="s">
        <v>26</v>
      </c>
      <c r="D8" s="43">
        <v>16175914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16175914</v>
      </c>
      <c r="P8" s="44">
        <f t="shared" si="2"/>
        <v>557790.13793103443</v>
      </c>
      <c r="Q8" s="9"/>
    </row>
    <row r="9" spans="1:134" ht="15.75">
      <c r="A9" s="26" t="s">
        <v>20</v>
      </c>
      <c r="B9" s="27"/>
      <c r="C9" s="28"/>
      <c r="D9" s="29">
        <f t="shared" ref="D9:N9" si="4">SUM(D10:D10)</f>
        <v>20028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 t="shared" si="1"/>
        <v>20028</v>
      </c>
      <c r="P9" s="41">
        <f t="shared" si="2"/>
        <v>690.62068965517244</v>
      </c>
      <c r="Q9" s="10"/>
    </row>
    <row r="10" spans="1:134" ht="15.75" thickBot="1">
      <c r="A10" s="12"/>
      <c r="B10" s="42">
        <v>539</v>
      </c>
      <c r="C10" s="19" t="s">
        <v>21</v>
      </c>
      <c r="D10" s="43">
        <v>20028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20028</v>
      </c>
      <c r="P10" s="44">
        <f t="shared" si="2"/>
        <v>690.62068965517244</v>
      </c>
      <c r="Q10" s="9"/>
    </row>
    <row r="11" spans="1:134" ht="16.5" thickBot="1">
      <c r="A11" s="13" t="s">
        <v>10</v>
      </c>
      <c r="B11" s="21"/>
      <c r="C11" s="20"/>
      <c r="D11" s="14">
        <f>SUM(D5,D7,D9)</f>
        <v>16214733</v>
      </c>
      <c r="E11" s="14">
        <f t="shared" ref="E11:N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5"/>
        <v>0</v>
      </c>
      <c r="O11" s="14">
        <f t="shared" si="1"/>
        <v>16214733</v>
      </c>
      <c r="P11" s="35">
        <f t="shared" si="2"/>
        <v>559128.72413793101</v>
      </c>
      <c r="Q11" s="6"/>
      <c r="R11" s="2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</row>
    <row r="12" spans="1:134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8"/>
    </row>
    <row r="13" spans="1:134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90" t="s">
        <v>59</v>
      </c>
      <c r="N13" s="90"/>
      <c r="O13" s="90"/>
      <c r="P13" s="39">
        <v>29</v>
      </c>
    </row>
    <row r="14" spans="1:134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3"/>
    </row>
    <row r="15" spans="1:134" ht="15.75" customHeight="1" thickBot="1">
      <c r="A15" s="94" t="s">
        <v>30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6"/>
    </row>
  </sheetData>
  <mergeCells count="10">
    <mergeCell ref="M13:O13"/>
    <mergeCell ref="A14:P14"/>
    <mergeCell ref="A15:P1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17353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17353</v>
      </c>
      <c r="O5" s="30">
        <f t="shared" ref="O5:O11" si="2">(N5/O$13)</f>
        <v>1156.8666666666666</v>
      </c>
      <c r="P5" s="6"/>
    </row>
    <row r="6" spans="1:133">
      <c r="A6" s="12"/>
      <c r="B6" s="42">
        <v>513</v>
      </c>
      <c r="C6" s="19" t="s">
        <v>19</v>
      </c>
      <c r="D6" s="43">
        <v>17353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17353</v>
      </c>
      <c r="O6" s="44">
        <f t="shared" si="2"/>
        <v>1156.8666666666666</v>
      </c>
      <c r="P6" s="9"/>
    </row>
    <row r="7" spans="1:133" ht="15.75">
      <c r="A7" s="26" t="s">
        <v>25</v>
      </c>
      <c r="B7" s="27"/>
      <c r="C7" s="28"/>
      <c r="D7" s="29">
        <f t="shared" ref="D7:M7" si="3">SUM(D8:D8)</f>
        <v>14368140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14368140</v>
      </c>
      <c r="O7" s="41">
        <f t="shared" si="2"/>
        <v>957876</v>
      </c>
      <c r="P7" s="10"/>
    </row>
    <row r="8" spans="1:133">
      <c r="A8" s="12"/>
      <c r="B8" s="42">
        <v>521</v>
      </c>
      <c r="C8" s="19" t="s">
        <v>26</v>
      </c>
      <c r="D8" s="43">
        <v>14368140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14368140</v>
      </c>
      <c r="O8" s="44">
        <f t="shared" si="2"/>
        <v>957876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25035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25035</v>
      </c>
      <c r="O9" s="41">
        <f t="shared" si="2"/>
        <v>1669</v>
      </c>
      <c r="P9" s="10"/>
    </row>
    <row r="10" spans="1:133" ht="15.75" thickBot="1">
      <c r="A10" s="12"/>
      <c r="B10" s="42">
        <v>539</v>
      </c>
      <c r="C10" s="19" t="s">
        <v>21</v>
      </c>
      <c r="D10" s="43">
        <v>25035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25035</v>
      </c>
      <c r="O10" s="44">
        <f t="shared" si="2"/>
        <v>1669</v>
      </c>
      <c r="P10" s="9"/>
    </row>
    <row r="11" spans="1:133" ht="16.5" thickBot="1">
      <c r="A11" s="13" t="s">
        <v>10</v>
      </c>
      <c r="B11" s="21"/>
      <c r="C11" s="20"/>
      <c r="D11" s="14">
        <f>SUM(D5,D7,D9)</f>
        <v>14410528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14410528</v>
      </c>
      <c r="O11" s="35">
        <f t="shared" si="2"/>
        <v>960701.8666666667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90" t="s">
        <v>54</v>
      </c>
      <c r="M13" s="90"/>
      <c r="N13" s="90"/>
      <c r="O13" s="39">
        <v>15</v>
      </c>
    </row>
    <row r="14" spans="1:133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1:133" ht="15.75" customHeight="1" thickBot="1">
      <c r="A15" s="94" t="s">
        <v>30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17471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17471</v>
      </c>
      <c r="O5" s="30">
        <f t="shared" ref="O5:O11" si="2">(N5/O$13)</f>
        <v>1164.7333333333333</v>
      </c>
      <c r="P5" s="6"/>
    </row>
    <row r="6" spans="1:133">
      <c r="A6" s="12"/>
      <c r="B6" s="42">
        <v>513</v>
      </c>
      <c r="C6" s="19" t="s">
        <v>19</v>
      </c>
      <c r="D6" s="43">
        <v>17471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17471</v>
      </c>
      <c r="O6" s="44">
        <f t="shared" si="2"/>
        <v>1164.7333333333333</v>
      </c>
      <c r="P6" s="9"/>
    </row>
    <row r="7" spans="1:133" ht="15.75">
      <c r="A7" s="26" t="s">
        <v>25</v>
      </c>
      <c r="B7" s="27"/>
      <c r="C7" s="28"/>
      <c r="D7" s="29">
        <f t="shared" ref="D7:M7" si="3">SUM(D8:D8)</f>
        <v>12527040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12527040</v>
      </c>
      <c r="O7" s="41">
        <f t="shared" si="2"/>
        <v>835136</v>
      </c>
      <c r="P7" s="10"/>
    </row>
    <row r="8" spans="1:133">
      <c r="A8" s="12"/>
      <c r="B8" s="42">
        <v>521</v>
      </c>
      <c r="C8" s="19" t="s">
        <v>26</v>
      </c>
      <c r="D8" s="43">
        <v>12527040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12527040</v>
      </c>
      <c r="O8" s="44">
        <f t="shared" si="2"/>
        <v>835136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25007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25007</v>
      </c>
      <c r="O9" s="41">
        <f t="shared" si="2"/>
        <v>1667.1333333333334</v>
      </c>
      <c r="P9" s="10"/>
    </row>
    <row r="10" spans="1:133" ht="15.75" thickBot="1">
      <c r="A10" s="12"/>
      <c r="B10" s="42">
        <v>539</v>
      </c>
      <c r="C10" s="19" t="s">
        <v>21</v>
      </c>
      <c r="D10" s="43">
        <v>25007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25007</v>
      </c>
      <c r="O10" s="44">
        <f t="shared" si="2"/>
        <v>1667.1333333333334</v>
      </c>
      <c r="P10" s="9"/>
    </row>
    <row r="11" spans="1:133" ht="16.5" thickBot="1">
      <c r="A11" s="13" t="s">
        <v>10</v>
      </c>
      <c r="B11" s="21"/>
      <c r="C11" s="20"/>
      <c r="D11" s="14">
        <f>SUM(D5,D7,D9)</f>
        <v>12569518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12569518</v>
      </c>
      <c r="O11" s="35">
        <f t="shared" si="2"/>
        <v>837967.8666666667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90" t="s">
        <v>52</v>
      </c>
      <c r="M13" s="90"/>
      <c r="N13" s="90"/>
      <c r="O13" s="39">
        <v>15</v>
      </c>
    </row>
    <row r="14" spans="1:133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1:133" ht="15.75" customHeight="1" thickBot="1">
      <c r="A15" s="94" t="s">
        <v>30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18323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18323</v>
      </c>
      <c r="O5" s="30">
        <f t="shared" ref="O5:O11" si="2">(N5/O$13)</f>
        <v>832.86363636363637</v>
      </c>
      <c r="P5" s="6"/>
    </row>
    <row r="6" spans="1:133">
      <c r="A6" s="12"/>
      <c r="B6" s="42">
        <v>513</v>
      </c>
      <c r="C6" s="19" t="s">
        <v>19</v>
      </c>
      <c r="D6" s="43">
        <v>18323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18323</v>
      </c>
      <c r="O6" s="44">
        <f t="shared" si="2"/>
        <v>832.86363636363637</v>
      </c>
      <c r="P6" s="9"/>
    </row>
    <row r="7" spans="1:133" ht="15.75">
      <c r="A7" s="26" t="s">
        <v>25</v>
      </c>
      <c r="B7" s="27"/>
      <c r="C7" s="28"/>
      <c r="D7" s="29">
        <f t="shared" ref="D7:M7" si="3">SUM(D8:D8)</f>
        <v>11932288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11932288</v>
      </c>
      <c r="O7" s="41">
        <f t="shared" si="2"/>
        <v>542376.72727272729</v>
      </c>
      <c r="P7" s="10"/>
    </row>
    <row r="8" spans="1:133">
      <c r="A8" s="12"/>
      <c r="B8" s="42">
        <v>521</v>
      </c>
      <c r="C8" s="19" t="s">
        <v>26</v>
      </c>
      <c r="D8" s="43">
        <v>11932288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11932288</v>
      </c>
      <c r="O8" s="44">
        <f t="shared" si="2"/>
        <v>542376.72727272729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16389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16389</v>
      </c>
      <c r="O9" s="41">
        <f t="shared" si="2"/>
        <v>744.9545454545455</v>
      </c>
      <c r="P9" s="10"/>
    </row>
    <row r="10" spans="1:133" ht="15.75" thickBot="1">
      <c r="A10" s="12"/>
      <c r="B10" s="42">
        <v>539</v>
      </c>
      <c r="C10" s="19" t="s">
        <v>21</v>
      </c>
      <c r="D10" s="43">
        <v>16389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16389</v>
      </c>
      <c r="O10" s="44">
        <f t="shared" si="2"/>
        <v>744.9545454545455</v>
      </c>
      <c r="P10" s="9"/>
    </row>
    <row r="11" spans="1:133" ht="16.5" thickBot="1">
      <c r="A11" s="13" t="s">
        <v>10</v>
      </c>
      <c r="B11" s="21"/>
      <c r="C11" s="20"/>
      <c r="D11" s="14">
        <f>SUM(D5,D7,D9)</f>
        <v>11967000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11967000</v>
      </c>
      <c r="O11" s="35">
        <f t="shared" si="2"/>
        <v>543954.54545454541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90" t="s">
        <v>50</v>
      </c>
      <c r="M13" s="90"/>
      <c r="N13" s="90"/>
      <c r="O13" s="39">
        <v>22</v>
      </c>
    </row>
    <row r="14" spans="1:133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1:133" ht="15.75" customHeight="1" thickBot="1">
      <c r="A15" s="94" t="s">
        <v>30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16955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16955</v>
      </c>
      <c r="O5" s="30">
        <f t="shared" ref="O5:O11" si="2">(N5/O$13)</f>
        <v>737.17391304347825</v>
      </c>
      <c r="P5" s="6"/>
    </row>
    <row r="6" spans="1:133">
      <c r="A6" s="12"/>
      <c r="B6" s="42">
        <v>513</v>
      </c>
      <c r="C6" s="19" t="s">
        <v>19</v>
      </c>
      <c r="D6" s="43">
        <v>16955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16955</v>
      </c>
      <c r="O6" s="44">
        <f t="shared" si="2"/>
        <v>737.17391304347825</v>
      </c>
      <c r="P6" s="9"/>
    </row>
    <row r="7" spans="1:133" ht="15.75">
      <c r="A7" s="26" t="s">
        <v>25</v>
      </c>
      <c r="B7" s="27"/>
      <c r="C7" s="28"/>
      <c r="D7" s="29">
        <f t="shared" ref="D7:M7" si="3">SUM(D8:D8)</f>
        <v>11428796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11428796</v>
      </c>
      <c r="O7" s="41">
        <f t="shared" si="2"/>
        <v>496904.17391304346</v>
      </c>
      <c r="P7" s="10"/>
    </row>
    <row r="8" spans="1:133">
      <c r="A8" s="12"/>
      <c r="B8" s="42">
        <v>521</v>
      </c>
      <c r="C8" s="19" t="s">
        <v>26</v>
      </c>
      <c r="D8" s="43">
        <v>11428796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11428796</v>
      </c>
      <c r="O8" s="44">
        <f t="shared" si="2"/>
        <v>496904.17391304346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38964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38964</v>
      </c>
      <c r="O9" s="41">
        <f t="shared" si="2"/>
        <v>1694.0869565217392</v>
      </c>
      <c r="P9" s="10"/>
    </row>
    <row r="10" spans="1:133" ht="15.75" thickBot="1">
      <c r="A10" s="12"/>
      <c r="B10" s="42">
        <v>539</v>
      </c>
      <c r="C10" s="19" t="s">
        <v>21</v>
      </c>
      <c r="D10" s="43">
        <v>38964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38964</v>
      </c>
      <c r="O10" s="44">
        <f t="shared" si="2"/>
        <v>1694.0869565217392</v>
      </c>
      <c r="P10" s="9"/>
    </row>
    <row r="11" spans="1:133" ht="16.5" thickBot="1">
      <c r="A11" s="13" t="s">
        <v>10</v>
      </c>
      <c r="B11" s="21"/>
      <c r="C11" s="20"/>
      <c r="D11" s="14">
        <f>SUM(D5,D7,D9)</f>
        <v>11484715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11484715</v>
      </c>
      <c r="O11" s="35">
        <f t="shared" si="2"/>
        <v>499335.4347826087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90" t="s">
        <v>48</v>
      </c>
      <c r="M13" s="90"/>
      <c r="N13" s="90"/>
      <c r="O13" s="39">
        <v>23</v>
      </c>
    </row>
    <row r="14" spans="1:133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1:133" ht="15.75" customHeight="1" thickBot="1">
      <c r="A15" s="94" t="s">
        <v>30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15581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15581</v>
      </c>
      <c r="O5" s="30">
        <f t="shared" ref="O5:O11" si="2">(N5/O$13)</f>
        <v>1038.7333333333333</v>
      </c>
      <c r="P5" s="6"/>
    </row>
    <row r="6" spans="1:133">
      <c r="A6" s="12"/>
      <c r="B6" s="42">
        <v>513</v>
      </c>
      <c r="C6" s="19" t="s">
        <v>19</v>
      </c>
      <c r="D6" s="43">
        <v>15581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15581</v>
      </c>
      <c r="O6" s="44">
        <f t="shared" si="2"/>
        <v>1038.7333333333333</v>
      </c>
      <c r="P6" s="9"/>
    </row>
    <row r="7" spans="1:133" ht="15.75">
      <c r="A7" s="26" t="s">
        <v>25</v>
      </c>
      <c r="B7" s="27"/>
      <c r="C7" s="28"/>
      <c r="D7" s="29">
        <f t="shared" ref="D7:M7" si="3">SUM(D8:D8)</f>
        <v>9683525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9683525</v>
      </c>
      <c r="O7" s="41">
        <f t="shared" si="2"/>
        <v>645568.33333333337</v>
      </c>
      <c r="P7" s="10"/>
    </row>
    <row r="8" spans="1:133">
      <c r="A8" s="12"/>
      <c r="B8" s="42">
        <v>521</v>
      </c>
      <c r="C8" s="19" t="s">
        <v>26</v>
      </c>
      <c r="D8" s="43">
        <v>9683525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9683525</v>
      </c>
      <c r="O8" s="44">
        <f t="shared" si="2"/>
        <v>645568.33333333337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24306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24306</v>
      </c>
      <c r="O9" s="41">
        <f t="shared" si="2"/>
        <v>1620.4</v>
      </c>
      <c r="P9" s="10"/>
    </row>
    <row r="10" spans="1:133" ht="15.75" thickBot="1">
      <c r="A10" s="12"/>
      <c r="B10" s="42">
        <v>539</v>
      </c>
      <c r="C10" s="19" t="s">
        <v>21</v>
      </c>
      <c r="D10" s="43">
        <v>24306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24306</v>
      </c>
      <c r="O10" s="44">
        <f t="shared" si="2"/>
        <v>1620.4</v>
      </c>
      <c r="P10" s="9"/>
    </row>
    <row r="11" spans="1:133" ht="16.5" thickBot="1">
      <c r="A11" s="13" t="s">
        <v>10</v>
      </c>
      <c r="B11" s="21"/>
      <c r="C11" s="20"/>
      <c r="D11" s="14">
        <f>SUM(D5,D7,D9)</f>
        <v>9723412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9723412</v>
      </c>
      <c r="O11" s="35">
        <f t="shared" si="2"/>
        <v>648227.46666666667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90" t="s">
        <v>46</v>
      </c>
      <c r="M13" s="90"/>
      <c r="N13" s="90"/>
      <c r="O13" s="39">
        <v>15</v>
      </c>
    </row>
    <row r="14" spans="1:133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1:133" ht="15.75" customHeight="1" thickBot="1">
      <c r="A15" s="94" t="s">
        <v>30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14970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1" si="1">SUM(D5:M5)</f>
        <v>14970</v>
      </c>
      <c r="O5" s="30">
        <f t="shared" ref="O5:O11" si="2">(N5/O$13)</f>
        <v>998</v>
      </c>
      <c r="P5" s="6"/>
    </row>
    <row r="6" spans="1:133">
      <c r="A6" s="12"/>
      <c r="B6" s="42">
        <v>513</v>
      </c>
      <c r="C6" s="19" t="s">
        <v>19</v>
      </c>
      <c r="D6" s="43">
        <v>14970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14970</v>
      </c>
      <c r="O6" s="44">
        <f t="shared" si="2"/>
        <v>998</v>
      </c>
      <c r="P6" s="9"/>
    </row>
    <row r="7" spans="1:133" ht="15.75">
      <c r="A7" s="26" t="s">
        <v>25</v>
      </c>
      <c r="B7" s="27"/>
      <c r="C7" s="28"/>
      <c r="D7" s="29">
        <f t="shared" ref="D7:M7" si="3">SUM(D8:D8)</f>
        <v>6037960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6037960</v>
      </c>
      <c r="O7" s="41">
        <f t="shared" si="2"/>
        <v>402530.66666666669</v>
      </c>
      <c r="P7" s="10"/>
    </row>
    <row r="8" spans="1:133">
      <c r="A8" s="12"/>
      <c r="B8" s="42">
        <v>521</v>
      </c>
      <c r="C8" s="19" t="s">
        <v>26</v>
      </c>
      <c r="D8" s="43">
        <v>6037960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6037960</v>
      </c>
      <c r="O8" s="44">
        <f t="shared" si="2"/>
        <v>402530.66666666669</v>
      </c>
      <c r="P8" s="9"/>
    </row>
    <row r="9" spans="1:133" ht="15.75">
      <c r="A9" s="26" t="s">
        <v>20</v>
      </c>
      <c r="B9" s="27"/>
      <c r="C9" s="28"/>
      <c r="D9" s="29">
        <f t="shared" ref="D9:M9" si="4">SUM(D10:D10)</f>
        <v>34113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34113</v>
      </c>
      <c r="O9" s="41">
        <f t="shared" si="2"/>
        <v>2274.1999999999998</v>
      </c>
      <c r="P9" s="10"/>
    </row>
    <row r="10" spans="1:133" ht="15.75" thickBot="1">
      <c r="A10" s="12"/>
      <c r="B10" s="42">
        <v>539</v>
      </c>
      <c r="C10" s="19" t="s">
        <v>21</v>
      </c>
      <c r="D10" s="43">
        <v>34113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34113</v>
      </c>
      <c r="O10" s="44">
        <f t="shared" si="2"/>
        <v>2274.1999999999998</v>
      </c>
      <c r="P10" s="9"/>
    </row>
    <row r="11" spans="1:133" ht="16.5" thickBot="1">
      <c r="A11" s="13" t="s">
        <v>10</v>
      </c>
      <c r="B11" s="21"/>
      <c r="C11" s="20"/>
      <c r="D11" s="14">
        <f>SUM(D5,D7,D9)</f>
        <v>6087043</v>
      </c>
      <c r="E11" s="14">
        <f t="shared" ref="E11:M11" si="5">SUM(E5,E7,E9)</f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1"/>
        <v>6087043</v>
      </c>
      <c r="O11" s="35">
        <f t="shared" si="2"/>
        <v>405802.86666666664</v>
      </c>
      <c r="P11" s="6"/>
      <c r="Q11" s="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</row>
    <row r="12" spans="1:133">
      <c r="A12" s="15"/>
      <c r="B12" s="17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33">
      <c r="A13" s="36"/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90" t="s">
        <v>42</v>
      </c>
      <c r="M13" s="90"/>
      <c r="N13" s="90"/>
      <c r="O13" s="39">
        <v>15</v>
      </c>
    </row>
    <row r="14" spans="1:133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1:133" ht="15.75" customHeight="1" thickBot="1">
      <c r="A15" s="94" t="s">
        <v>30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</sheetData>
  <mergeCells count="10">
    <mergeCell ref="L13:N13"/>
    <mergeCell ref="A14:O14"/>
    <mergeCell ref="A15:O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2024-05-15T14:33:42Z</cp:lastPrinted>
  <dcterms:created xsi:type="dcterms:W3CDTF">2000-08-31T21:26:31Z</dcterms:created>
  <dcterms:modified xsi:type="dcterms:W3CDTF">2024-05-15T14:53:25Z</dcterms:modified>
</cp:coreProperties>
</file>