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2" documentId="11_ABED64C23A92C2955288B1827F717A92659A370B" xr6:coauthVersionLast="47" xr6:coauthVersionMax="47" xr10:uidLastSave="{C0D41F54-1C5D-40E4-937C-E924A0FAB9F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'2008'!$A$1:$O$28</definedName>
    <definedName name="_xlnm.Print_Area" localSheetId="14">'2009'!$A$1:$O$30</definedName>
    <definedName name="_xlnm.Print_Area" localSheetId="13">'2010'!$A$1:$O$30</definedName>
    <definedName name="_xlnm.Print_Area" localSheetId="12">'2011'!$A$1:$O$30</definedName>
    <definedName name="_xlnm.Print_Area" localSheetId="11">'2012'!$A$1:$O$29</definedName>
    <definedName name="_xlnm.Print_Area" localSheetId="10">'2013'!$A$1:$O$25</definedName>
    <definedName name="_xlnm.Print_Area" localSheetId="9">'2014'!$A$1:$O$28</definedName>
    <definedName name="_xlnm.Print_Area" localSheetId="8">'2015'!$A$1:$O$27</definedName>
    <definedName name="_xlnm.Print_Area" localSheetId="7">'2016'!$A$1:$O$28</definedName>
    <definedName name="_xlnm.Print_Area" localSheetId="6">'2017'!$A$1:$O$28</definedName>
    <definedName name="_xlnm.Print_Area" localSheetId="5">'2018'!$A$1:$O$28</definedName>
    <definedName name="_xlnm.Print_Area" localSheetId="4">'2019'!$A$1:$O$28</definedName>
    <definedName name="_xlnm.Print_Area" localSheetId="3">'2020'!$A$1:$O$26</definedName>
    <definedName name="_xlnm.Print_Area" localSheetId="2">'2021'!$A$1:$P$27</definedName>
    <definedName name="_xlnm.Print_Area" localSheetId="1">'2022'!$A$1:$P$28</definedName>
    <definedName name="_xlnm.Print_Area" localSheetId="0">'2023'!$A$1:$P$27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8" l="1"/>
  <c r="F23" i="48"/>
  <c r="G23" i="48"/>
  <c r="H23" i="48"/>
  <c r="I23" i="48"/>
  <c r="J23" i="48"/>
  <c r="K23" i="48"/>
  <c r="L23" i="48"/>
  <c r="M23" i="48"/>
  <c r="N23" i="48"/>
  <c r="D23" i="48"/>
  <c r="O22" i="48" l="1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8" l="1"/>
  <c r="P18" i="48" s="1"/>
  <c r="O10" i="48"/>
  <c r="P10" i="48" s="1"/>
  <c r="O20" i="48"/>
  <c r="P20" i="48" s="1"/>
  <c r="O12" i="48"/>
  <c r="P12" i="48" s="1"/>
  <c r="O5" i="48"/>
  <c r="P5" i="48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3" i="48" l="1"/>
  <c r="P23" i="48" s="1"/>
  <c r="K24" i="47"/>
  <c r="I24" i="47"/>
  <c r="N24" i="47"/>
  <c r="D24" i="47"/>
  <c r="L24" i="47"/>
  <c r="E24" i="47"/>
  <c r="M24" i="47"/>
  <c r="G24" i="47"/>
  <c r="F24" i="47"/>
  <c r="H24" i="47"/>
  <c r="J24" i="47"/>
  <c r="O21" i="47"/>
  <c r="P21" i="47" s="1"/>
  <c r="O19" i="47"/>
  <c r="P19" i="47" s="1"/>
  <c r="O12" i="47"/>
  <c r="P12" i="47" s="1"/>
  <c r="O10" i="47"/>
  <c r="P10" i="47" s="1"/>
  <c r="O5" i="47"/>
  <c r="P5" i="47" s="1"/>
  <c r="D23" i="46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/>
  <c r="O16" i="46"/>
  <c r="P16" i="46" s="1"/>
  <c r="O15" i="46"/>
  <c r="P15" i="46"/>
  <c r="O14" i="46"/>
  <c r="P14" i="46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O12" i="46" s="1"/>
  <c r="P12" i="46" s="1"/>
  <c r="D12" i="46"/>
  <c r="O11" i="46"/>
  <c r="P11" i="46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 s="1"/>
  <c r="O6" i="46"/>
  <c r="P6" i="46"/>
  <c r="N5" i="46"/>
  <c r="N23" i="46" s="1"/>
  <c r="M5" i="46"/>
  <c r="L5" i="46"/>
  <c r="K5" i="46"/>
  <c r="J5" i="46"/>
  <c r="I5" i="46"/>
  <c r="H5" i="46"/>
  <c r="G5" i="46"/>
  <c r="F5" i="46"/>
  <c r="E5" i="46"/>
  <c r="D5" i="46"/>
  <c r="N21" i="45"/>
  <c r="O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 s="1"/>
  <c r="M10" i="45"/>
  <c r="L10" i="45"/>
  <c r="K10" i="45"/>
  <c r="J10" i="45"/>
  <c r="I10" i="45"/>
  <c r="H10" i="45"/>
  <c r="G10" i="45"/>
  <c r="N10" i="45" s="1"/>
  <c r="O10" i="45" s="1"/>
  <c r="F10" i="45"/>
  <c r="E10" i="45"/>
  <c r="D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H22" i="45" s="1"/>
  <c r="G5" i="45"/>
  <c r="G22" i="45" s="1"/>
  <c r="F5" i="45"/>
  <c r="E5" i="45"/>
  <c r="E22" i="45" s="1"/>
  <c r="D5" i="45"/>
  <c r="D22" i="45" s="1"/>
  <c r="G24" i="44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M18" i="44"/>
  <c r="L18" i="44"/>
  <c r="K18" i="44"/>
  <c r="J18" i="44"/>
  <c r="I18" i="44"/>
  <c r="H18" i="44"/>
  <c r="H24" i="44" s="1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M24" i="44" s="1"/>
  <c r="L5" i="44"/>
  <c r="L24" i="44" s="1"/>
  <c r="K5" i="44"/>
  <c r="K24" i="44" s="1"/>
  <c r="J5" i="44"/>
  <c r="J24" i="44" s="1"/>
  <c r="I5" i="44"/>
  <c r="I24" i="44" s="1"/>
  <c r="H5" i="44"/>
  <c r="G5" i="44"/>
  <c r="F5" i="44"/>
  <c r="E5" i="44"/>
  <c r="D5" i="44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N14" i="43"/>
  <c r="O14" i="43" s="1"/>
  <c r="N13" i="43"/>
  <c r="O13" i="43" s="1"/>
  <c r="M12" i="43"/>
  <c r="L12" i="43"/>
  <c r="K12" i="43"/>
  <c r="J12" i="43"/>
  <c r="N12" i="43" s="1"/>
  <c r="O12" i="43" s="1"/>
  <c r="I12" i="43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24" i="43" s="1"/>
  <c r="I5" i="43"/>
  <c r="H5" i="43"/>
  <c r="G5" i="43"/>
  <c r="F5" i="43"/>
  <c r="E5" i="43"/>
  <c r="D5" i="43"/>
  <c r="N23" i="42"/>
  <c r="O23" i="42" s="1"/>
  <c r="N22" i="42"/>
  <c r="O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M10" i="42"/>
  <c r="L10" i="42"/>
  <c r="K10" i="42"/>
  <c r="J10" i="42"/>
  <c r="I10" i="42"/>
  <c r="H10" i="42"/>
  <c r="G10" i="42"/>
  <c r="N10" i="42" s="1"/>
  <c r="O10" i="42" s="1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24" i="42" s="1"/>
  <c r="E5" i="42"/>
  <c r="E24" i="42" s="1"/>
  <c r="D5" i="42"/>
  <c r="D24" i="42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G24" i="41" s="1"/>
  <c r="F18" i="41"/>
  <c r="E18" i="41"/>
  <c r="D18" i="41"/>
  <c r="N17" i="41"/>
  <c r="O17" i="41" s="1"/>
  <c r="N16" i="41"/>
  <c r="O16" i="41" s="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M24" i="41" s="1"/>
  <c r="L5" i="41"/>
  <c r="L24" i="41" s="1"/>
  <c r="K5" i="41"/>
  <c r="K24" i="41" s="1"/>
  <c r="J5" i="41"/>
  <c r="J24" i="41" s="1"/>
  <c r="I5" i="41"/>
  <c r="I24" i="41" s="1"/>
  <c r="H5" i="41"/>
  <c r="H24" i="41" s="1"/>
  <c r="G5" i="41"/>
  <c r="F5" i="41"/>
  <c r="E5" i="41"/>
  <c r="D5" i="4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N17" i="40"/>
  <c r="O17" i="40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H23" i="40" s="1"/>
  <c r="G5" i="40"/>
  <c r="G23" i="40" s="1"/>
  <c r="F5" i="40"/>
  <c r="F23" i="40" s="1"/>
  <c r="E5" i="40"/>
  <c r="E23" i="40" s="1"/>
  <c r="D5" i="40"/>
  <c r="D23" i="40" s="1"/>
  <c r="N23" i="39"/>
  <c r="O23" i="39" s="1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M10" i="39"/>
  <c r="L10" i="39"/>
  <c r="K10" i="39"/>
  <c r="J10" i="39"/>
  <c r="I10" i="39"/>
  <c r="H10" i="39"/>
  <c r="G10" i="39"/>
  <c r="G24" i="39" s="1"/>
  <c r="F10" i="39"/>
  <c r="F24" i="39" s="1"/>
  <c r="E10" i="39"/>
  <c r="D10" i="39"/>
  <c r="N10" i="39" s="1"/>
  <c r="O10" i="39" s="1"/>
  <c r="N9" i="39"/>
  <c r="O9" i="39" s="1"/>
  <c r="N8" i="39"/>
  <c r="O8" i="39" s="1"/>
  <c r="N7" i="39"/>
  <c r="O7" i="39" s="1"/>
  <c r="N6" i="39"/>
  <c r="O6" i="39" s="1"/>
  <c r="M5" i="39"/>
  <c r="M24" i="39" s="1"/>
  <c r="L5" i="39"/>
  <c r="L24" i="39" s="1"/>
  <c r="K5" i="39"/>
  <c r="K24" i="39" s="1"/>
  <c r="J5" i="39"/>
  <c r="J24" i="39" s="1"/>
  <c r="I5" i="39"/>
  <c r="I24" i="39" s="1"/>
  <c r="H5" i="39"/>
  <c r="G5" i="39"/>
  <c r="F5" i="39"/>
  <c r="E5" i="39"/>
  <c r="D5" i="39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M10" i="38"/>
  <c r="L10" i="38"/>
  <c r="K10" i="38"/>
  <c r="J10" i="38"/>
  <c r="I10" i="38"/>
  <c r="I24" i="38" s="1"/>
  <c r="H10" i="38"/>
  <c r="G10" i="38"/>
  <c r="F10" i="38"/>
  <c r="E10" i="38"/>
  <c r="D10" i="38"/>
  <c r="N9" i="38"/>
  <c r="O9" i="38" s="1"/>
  <c r="N8" i="38"/>
  <c r="O8" i="38" s="1"/>
  <c r="N7" i="38"/>
  <c r="O7" i="38" s="1"/>
  <c r="N6" i="38"/>
  <c r="O6" i="38" s="1"/>
  <c r="M5" i="38"/>
  <c r="L5" i="38"/>
  <c r="K5" i="38"/>
  <c r="K24" i="38" s="1"/>
  <c r="J5" i="38"/>
  <c r="I5" i="38"/>
  <c r="H5" i="38"/>
  <c r="G5" i="38"/>
  <c r="F5" i="38"/>
  <c r="E5" i="38"/>
  <c r="E24" i="38" s="1"/>
  <c r="D5" i="38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N12" i="37" s="1"/>
  <c r="O12" i="37" s="1"/>
  <c r="H12" i="37"/>
  <c r="G12" i="37"/>
  <c r="F12" i="37"/>
  <c r="E12" i="37"/>
  <c r="D12" i="37"/>
  <c r="N11" i="37"/>
  <c r="O11" i="37" s="1"/>
  <c r="M10" i="37"/>
  <c r="L10" i="37"/>
  <c r="L21" i="37" s="1"/>
  <c r="K10" i="37"/>
  <c r="K21" i="37" s="1"/>
  <c r="J10" i="37"/>
  <c r="I10" i="37"/>
  <c r="H10" i="37"/>
  <c r="G10" i="37"/>
  <c r="G21" i="37" s="1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21" i="37" s="1"/>
  <c r="N24" i="36"/>
  <c r="O24" i="36" s="1"/>
  <c r="N23" i="36"/>
  <c r="O23" i="36" s="1"/>
  <c r="N22" i="36"/>
  <c r="O22" i="36" s="1"/>
  <c r="N21" i="36"/>
  <c r="O21" i="36" s="1"/>
  <c r="M20" i="36"/>
  <c r="M25" i="36" s="1"/>
  <c r="L20" i="36"/>
  <c r="K20" i="36"/>
  <c r="K25" i="36" s="1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H25" i="36" s="1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I25" i="36" s="1"/>
  <c r="H12" i="36"/>
  <c r="G12" i="36"/>
  <c r="F12" i="36"/>
  <c r="E12" i="36"/>
  <c r="D12" i="36"/>
  <c r="N12" i="36" s="1"/>
  <c r="O12" i="36" s="1"/>
  <c r="N11" i="36"/>
  <c r="O11" i="36"/>
  <c r="M10" i="36"/>
  <c r="L10" i="36"/>
  <c r="K10" i="36"/>
  <c r="J10" i="36"/>
  <c r="I10" i="36"/>
  <c r="H10" i="36"/>
  <c r="G10" i="36"/>
  <c r="F10" i="36"/>
  <c r="E10" i="36"/>
  <c r="D10" i="36"/>
  <c r="N9" i="36"/>
  <c r="O9" i="36"/>
  <c r="N8" i="36"/>
  <c r="O8" i="36" s="1"/>
  <c r="N7" i="36"/>
  <c r="O7" i="36"/>
  <c r="N6" i="36"/>
  <c r="O6" i="36"/>
  <c r="M5" i="36"/>
  <c r="L5" i="36"/>
  <c r="K5" i="36"/>
  <c r="J5" i="36"/>
  <c r="J25" i="36" s="1"/>
  <c r="I5" i="36"/>
  <c r="H5" i="36"/>
  <c r="G5" i="36"/>
  <c r="F5" i="36"/>
  <c r="F25" i="36" s="1"/>
  <c r="E5" i="36"/>
  <c r="D5" i="36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G26" i="35" s="1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M10" i="35"/>
  <c r="L10" i="35"/>
  <c r="K10" i="35"/>
  <c r="J10" i="35"/>
  <c r="I10" i="35"/>
  <c r="I26" i="35" s="1"/>
  <c r="H10" i="35"/>
  <c r="G10" i="35"/>
  <c r="F10" i="35"/>
  <c r="E10" i="35"/>
  <c r="D10" i="35"/>
  <c r="N9" i="35"/>
  <c r="O9" i="35" s="1"/>
  <c r="N8" i="35"/>
  <c r="O8" i="35" s="1"/>
  <c r="N7" i="35"/>
  <c r="O7" i="35" s="1"/>
  <c r="N6" i="35"/>
  <c r="O6" i="35" s="1"/>
  <c r="M5" i="35"/>
  <c r="L5" i="35"/>
  <c r="K5" i="35"/>
  <c r="K26" i="35" s="1"/>
  <c r="J5" i="35"/>
  <c r="I5" i="35"/>
  <c r="H5" i="35"/>
  <c r="G5" i="35"/>
  <c r="F5" i="35"/>
  <c r="F26" i="35" s="1"/>
  <c r="E5" i="35"/>
  <c r="D5" i="35"/>
  <c r="N5" i="35" s="1"/>
  <c r="O5" i="35" s="1"/>
  <c r="D26" i="35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 s="1"/>
  <c r="M10" i="34"/>
  <c r="L10" i="34"/>
  <c r="K10" i="34"/>
  <c r="J10" i="34"/>
  <c r="J26" i="34" s="1"/>
  <c r="I10" i="34"/>
  <c r="H10" i="34"/>
  <c r="G10" i="34"/>
  <c r="F10" i="34"/>
  <c r="E10" i="34"/>
  <c r="D10" i="34"/>
  <c r="D26" i="34" s="1"/>
  <c r="N9" i="34"/>
  <c r="O9" i="34" s="1"/>
  <c r="N8" i="34"/>
  <c r="O8" i="34" s="1"/>
  <c r="N7" i="34"/>
  <c r="O7" i="34" s="1"/>
  <c r="N6" i="34"/>
  <c r="O6" i="34" s="1"/>
  <c r="M5" i="34"/>
  <c r="M26" i="34" s="1"/>
  <c r="L5" i="34"/>
  <c r="L26" i="34"/>
  <c r="K5" i="34"/>
  <c r="J5" i="34"/>
  <c r="I5" i="34"/>
  <c r="H5" i="34"/>
  <c r="G5" i="34"/>
  <c r="F5" i="34"/>
  <c r="E5" i="34"/>
  <c r="E26" i="34" s="1"/>
  <c r="D5" i="34"/>
  <c r="N25" i="33"/>
  <c r="O25" i="33"/>
  <c r="N20" i="33"/>
  <c r="O20" i="33"/>
  <c r="N13" i="33"/>
  <c r="O13" i="33" s="1"/>
  <c r="N14" i="33"/>
  <c r="O14" i="33" s="1"/>
  <c r="N15" i="33"/>
  <c r="O15" i="33"/>
  <c r="N16" i="33"/>
  <c r="O16" i="33"/>
  <c r="N17" i="33"/>
  <c r="O17" i="33" s="1"/>
  <c r="N18" i="33"/>
  <c r="O18" i="33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12" i="33"/>
  <c r="F12" i="33"/>
  <c r="G12" i="33"/>
  <c r="H12" i="33"/>
  <c r="I12" i="33"/>
  <c r="J12" i="33"/>
  <c r="K12" i="33"/>
  <c r="L12" i="33"/>
  <c r="M12" i="33"/>
  <c r="D12" i="33"/>
  <c r="E10" i="33"/>
  <c r="F10" i="33"/>
  <c r="G10" i="33"/>
  <c r="H10" i="33"/>
  <c r="I10" i="33"/>
  <c r="J10" i="33"/>
  <c r="K10" i="33"/>
  <c r="L10" i="33"/>
  <c r="M10" i="33"/>
  <c r="D10" i="33"/>
  <c r="N10" i="33"/>
  <c r="O10" i="33" s="1"/>
  <c r="E5" i="33"/>
  <c r="E26" i="33" s="1"/>
  <c r="F5" i="33"/>
  <c r="F26" i="33" s="1"/>
  <c r="G5" i="33"/>
  <c r="H5" i="33"/>
  <c r="H26" i="33" s="1"/>
  <c r="I5" i="33"/>
  <c r="I26" i="33" s="1"/>
  <c r="J5" i="33"/>
  <c r="K5" i="33"/>
  <c r="L5" i="33"/>
  <c r="M5" i="33"/>
  <c r="D5" i="33"/>
  <c r="E24" i="33"/>
  <c r="F24" i="33"/>
  <c r="G24" i="33"/>
  <c r="H24" i="33"/>
  <c r="I24" i="33"/>
  <c r="J24" i="33"/>
  <c r="K24" i="33"/>
  <c r="L24" i="33"/>
  <c r="M24" i="33"/>
  <c r="D24" i="33"/>
  <c r="N23" i="33"/>
  <c r="O23" i="33" s="1"/>
  <c r="N22" i="33"/>
  <c r="O22" i="33"/>
  <c r="E21" i="33"/>
  <c r="F21" i="33"/>
  <c r="G21" i="33"/>
  <c r="G26" i="33" s="1"/>
  <c r="H21" i="33"/>
  <c r="I21" i="33"/>
  <c r="J21" i="33"/>
  <c r="K21" i="33"/>
  <c r="L21" i="33"/>
  <c r="M21" i="33"/>
  <c r="D21" i="33"/>
  <c r="N11" i="33"/>
  <c r="O11" i="33" s="1"/>
  <c r="N6" i="33"/>
  <c r="O6" i="33"/>
  <c r="N7" i="33"/>
  <c r="O7" i="33"/>
  <c r="N8" i="33"/>
  <c r="O8" i="33"/>
  <c r="N9" i="33"/>
  <c r="O9" i="33"/>
  <c r="F21" i="37"/>
  <c r="N12" i="35"/>
  <c r="O12" i="35" s="1"/>
  <c r="E26" i="35"/>
  <c r="N20" i="41"/>
  <c r="O20" i="41" s="1"/>
  <c r="N12" i="42"/>
  <c r="O12" i="42" s="1"/>
  <c r="N10" i="43"/>
  <c r="O10" i="43" s="1"/>
  <c r="N18" i="43"/>
  <c r="O18" i="43" s="1"/>
  <c r="N12" i="44"/>
  <c r="O12" i="44" s="1"/>
  <c r="L23" i="40" l="1"/>
  <c r="N17" i="37"/>
  <c r="O17" i="37" s="1"/>
  <c r="J24" i="38"/>
  <c r="D24" i="38"/>
  <c r="M23" i="40"/>
  <c r="E24" i="43"/>
  <c r="L22" i="45"/>
  <c r="J21" i="37"/>
  <c r="L24" i="42"/>
  <c r="N18" i="42"/>
  <c r="O18" i="42" s="1"/>
  <c r="F24" i="43"/>
  <c r="M22" i="45"/>
  <c r="O18" i="46"/>
  <c r="P18" i="46" s="1"/>
  <c r="N10" i="35"/>
  <c r="O10" i="35" s="1"/>
  <c r="N18" i="41"/>
  <c r="O18" i="41" s="1"/>
  <c r="N24" i="33"/>
  <c r="O24" i="33" s="1"/>
  <c r="E23" i="46"/>
  <c r="O23" i="46" s="1"/>
  <c r="P23" i="46" s="1"/>
  <c r="H24" i="43"/>
  <c r="F23" i="46"/>
  <c r="I26" i="34"/>
  <c r="N20" i="43"/>
  <c r="O20" i="43" s="1"/>
  <c r="H26" i="35"/>
  <c r="I24" i="42"/>
  <c r="G24" i="43"/>
  <c r="N17" i="45"/>
  <c r="O17" i="45" s="1"/>
  <c r="L24" i="38"/>
  <c r="I24" i="43"/>
  <c r="G23" i="46"/>
  <c r="O20" i="46"/>
  <c r="P20" i="46" s="1"/>
  <c r="L25" i="36"/>
  <c r="N10" i="36"/>
  <c r="O10" i="36" s="1"/>
  <c r="N5" i="39"/>
  <c r="O5" i="39" s="1"/>
  <c r="H23" i="46"/>
  <c r="N18" i="36"/>
  <c r="O18" i="36" s="1"/>
  <c r="J23" i="46"/>
  <c r="K24" i="43"/>
  <c r="D24" i="44"/>
  <c r="I23" i="46"/>
  <c r="N10" i="37"/>
  <c r="O10" i="37" s="1"/>
  <c r="O10" i="46"/>
  <c r="P10" i="46" s="1"/>
  <c r="D24" i="39"/>
  <c r="N19" i="35"/>
  <c r="O19" i="35" s="1"/>
  <c r="L26" i="35"/>
  <c r="M26" i="35"/>
  <c r="K26" i="34"/>
  <c r="N5" i="34"/>
  <c r="O5" i="34" s="1"/>
  <c r="E24" i="39"/>
  <c r="N10" i="40"/>
  <c r="O10" i="40" s="1"/>
  <c r="D24" i="41"/>
  <c r="L24" i="43"/>
  <c r="N5" i="44"/>
  <c r="O5" i="44" s="1"/>
  <c r="N10" i="44"/>
  <c r="O10" i="44" s="1"/>
  <c r="N18" i="44"/>
  <c r="O18" i="44" s="1"/>
  <c r="N5" i="40"/>
  <c r="O5" i="40" s="1"/>
  <c r="N21" i="34"/>
  <c r="O21" i="34" s="1"/>
  <c r="J24" i="42"/>
  <c r="N5" i="36"/>
  <c r="O5" i="36" s="1"/>
  <c r="M24" i="38"/>
  <c r="G26" i="34"/>
  <c r="N18" i="39"/>
  <c r="O18" i="39" s="1"/>
  <c r="J26" i="33"/>
  <c r="D26" i="33"/>
  <c r="N19" i="34"/>
  <c r="O19" i="34" s="1"/>
  <c r="E24" i="41"/>
  <c r="N10" i="41"/>
  <c r="O10" i="41" s="1"/>
  <c r="M24" i="43"/>
  <c r="F24" i="44"/>
  <c r="K23" i="46"/>
  <c r="N20" i="42"/>
  <c r="O20" i="42" s="1"/>
  <c r="N19" i="45"/>
  <c r="O19" i="45" s="1"/>
  <c r="N5" i="38"/>
  <c r="O5" i="38" s="1"/>
  <c r="I23" i="40"/>
  <c r="H24" i="38"/>
  <c r="H24" i="42"/>
  <c r="I22" i="45"/>
  <c r="N12" i="40"/>
  <c r="O12" i="40" s="1"/>
  <c r="J22" i="45"/>
  <c r="N12" i="41"/>
  <c r="O12" i="41" s="1"/>
  <c r="D24" i="43"/>
  <c r="N24" i="43" s="1"/>
  <c r="O24" i="43" s="1"/>
  <c r="K22" i="45"/>
  <c r="D25" i="36"/>
  <c r="H21" i="37"/>
  <c r="N20" i="36"/>
  <c r="O20" i="36" s="1"/>
  <c r="N5" i="37"/>
  <c r="O5" i="37" s="1"/>
  <c r="F26" i="34"/>
  <c r="N26" i="34" s="1"/>
  <c r="O26" i="34" s="1"/>
  <c r="H24" i="39"/>
  <c r="L26" i="33"/>
  <c r="M21" i="37"/>
  <c r="N10" i="38"/>
  <c r="O10" i="38" s="1"/>
  <c r="N21" i="38"/>
  <c r="O21" i="38" s="1"/>
  <c r="F24" i="41"/>
  <c r="L23" i="46"/>
  <c r="F22" i="45"/>
  <c r="F24" i="38"/>
  <c r="G24" i="42"/>
  <c r="N24" i="42" s="1"/>
  <c r="O24" i="42" s="1"/>
  <c r="J23" i="40"/>
  <c r="E21" i="37"/>
  <c r="N21" i="37" s="1"/>
  <c r="O21" i="37" s="1"/>
  <c r="M24" i="42"/>
  <c r="N5" i="33"/>
  <c r="O5" i="33" s="1"/>
  <c r="K26" i="33"/>
  <c r="M23" i="46"/>
  <c r="O24" i="47"/>
  <c r="P24" i="47" s="1"/>
  <c r="O5" i="46"/>
  <c r="P5" i="46" s="1"/>
  <c r="N5" i="45"/>
  <c r="O5" i="45" s="1"/>
  <c r="N5" i="43"/>
  <c r="O5" i="43" s="1"/>
  <c r="N5" i="41"/>
  <c r="O5" i="41" s="1"/>
  <c r="N10" i="34"/>
  <c r="O10" i="34" s="1"/>
  <c r="H26" i="34"/>
  <c r="E25" i="36"/>
  <c r="N25" i="36" s="1"/>
  <c r="O25" i="36" s="1"/>
  <c r="I21" i="37"/>
  <c r="G24" i="38"/>
  <c r="N12" i="38"/>
  <c r="O12" i="38" s="1"/>
  <c r="J26" i="35"/>
  <c r="N26" i="35" s="1"/>
  <c r="O26" i="35" s="1"/>
  <c r="E24" i="44"/>
  <c r="N24" i="44" s="1"/>
  <c r="O24" i="44" s="1"/>
  <c r="M26" i="33"/>
  <c r="K23" i="40"/>
  <c r="N23" i="40" s="1"/>
  <c r="O23" i="40" s="1"/>
  <c r="N5" i="42"/>
  <c r="O5" i="42" s="1"/>
  <c r="K24" i="42"/>
  <c r="G25" i="36"/>
  <c r="N21" i="33"/>
  <c r="O21" i="33" s="1"/>
  <c r="N12" i="33"/>
  <c r="O12" i="33" s="1"/>
  <c r="N21" i="35"/>
  <c r="O21" i="35" s="1"/>
  <c r="N26" i="33" l="1"/>
  <c r="O26" i="33" s="1"/>
  <c r="N24" i="38"/>
  <c r="O24" i="38" s="1"/>
  <c r="N22" i="45"/>
  <c r="O22" i="45" s="1"/>
  <c r="N24" i="41"/>
  <c r="O24" i="41" s="1"/>
  <c r="N24" i="39"/>
  <c r="O24" i="39" s="1"/>
</calcChain>
</file>

<file path=xl/sharedStrings.xml><?xml version="1.0" encoding="utf-8"?>
<sst xmlns="http://schemas.openxmlformats.org/spreadsheetml/2006/main" count="642" uniqueCount="96">
  <si>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</si>
  <si>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</si>
  <si>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</si>
  <si>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</si>
  <si>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</si>
  <si>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</si>
  <si>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</si>
  <si>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</si>
  <si>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Discretionary Sales Surtaxes</t>
  </si>
  <si>
    <t>Utility Service Tax - Electricity</t>
  </si>
  <si>
    <t>Utility Service Tax - Propane</t>
  </si>
  <si>
    <t>Communications Services Taxes</t>
  </si>
  <si>
    <t>Permits, Fees, and Special Assessments</t>
  </si>
  <si>
    <t>Franchise Fee - Electricity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</si>
  <si>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</si>
  <si>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</si>
  <si>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</si>
  <si>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</si>
  <si>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State Shared Revenues - Transportation - Other Transportation</t>
  </si>
  <si>
    <t>Grants from Other Local Units - Transportation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</si>
  <si>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</si>
  <si>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</si>
  <si>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</si>
  <si>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</si>
  <si>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</si>
  <si>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</si>
  <si>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</si>
  <si>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Other General Gov't Charges and Fees</t>
  </si>
  <si>
    <t>Total - All Account Codes</t>
  </si>
  <si>
    <t>Local Fiscal Year Ended September 30, 2009</t>
  </si>
  <si>
    <t>Interest and Other Earnings - Interest</t>
  </si>
  <si>
    <t>Rents and Royalties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</si>
  <si>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</si>
  <si>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</si>
  <si>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</si>
  <si>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</si>
  <si>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</si>
  <si>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</si>
  <si>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</si>
  <si>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</si>
  <si>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Bascom Revenues Reported by Account Code and Fund Type</t>
  </si>
  <si>
    <t>Local Fiscal Year Ended September 30, 2010</t>
  </si>
  <si>
    <t>Grants from Other Local Units - Public Safety</t>
  </si>
  <si>
    <t>Shared Revenue from Other Local Units</t>
  </si>
  <si>
    <t>Contributions and Donations from Private Sources</t>
  </si>
  <si>
    <t>Other Miscellaneous Revenues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</si>
  <si>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</si>
  <si>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</si>
  <si>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</si>
  <si>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</si>
  <si>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</si>
  <si>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</si>
  <si>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</si>
  <si>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</si>
  <si>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</si>
  <si>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</si>
  <si>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</si>
  <si>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2013 Municipal Population:</t>
  </si>
  <si>
    <t>Local Fiscal Year Ended September 30, 2008</t>
  </si>
  <si>
    <t>Permits and Franchise Fees</t>
  </si>
  <si>
    <t>Grants from Other Local Units - General Government</t>
  </si>
  <si>
    <t>2008 Municipal Population:</t>
  </si>
  <si>
    <t>Local Fiscal Year Ended September 30, 2014</t>
  </si>
  <si>
    <t>General Government - Other General Government Charges and Fees</t>
  </si>
  <si>
    <t>2014 Municipal Population:</t>
  </si>
  <si>
    <t>Local Fiscal Year Ended September 30, 2015</t>
  </si>
  <si>
    <t>Grants from Other Local Units - Other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</si>
  <si>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</si>
  <si>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</si>
  <si>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</si>
  <si>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</si>
  <si>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</si>
  <si>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</si>
  <si>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</si>
  <si>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</si>
  <si>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</si>
  <si>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</si>
  <si>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</si>
  <si>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</si>
  <si>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</si>
  <si>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</si>
  <si>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</si>
  <si>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</si>
  <si>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State Communications Services Taxes</t>
  </si>
  <si>
    <t>Other General Taxes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</si>
  <si>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</si>
  <si>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</si>
  <si>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</si>
  <si>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</si>
  <si>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</si>
  <si>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First Local Option Fuel Tax (1 to 6 Cents Local Option Fuel Tax)</t>
  </si>
  <si>
    <t>State Grant - Culture / Recreation</t>
  </si>
  <si>
    <t>2022 Municipal Population:</t>
  </si>
  <si>
    <t>Local Fiscal Year Ended September 30, 2023</t>
  </si>
  <si>
    <t>State Shared Revenues - General Government - Municipal Revenue Sharing Program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</si>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</sst>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29BDE-FFCF-4B93-B84E-BA12E06F5D2E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93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33</v>
      </c>
      <c r="B3" s="102"/>
      <c r="C3" s="103"/>
      <c r="D3" s="107" t="s">
        <v>21</v>
      </c>
      <c r="E3" s="108"/>
      <c r="F3" s="108"/>
      <c r="G3" s="108"/>
      <c r="H3" s="109"/>
      <c r="I3" s="107" t="s">
        <v>22</v>
      </c>
      <c r="J3" s="109"/>
      <c r="K3" s="107" t="s">
        <v>24</v>
      </c>
      <c r="L3" s="108"/>
      <c r="M3" s="109"/>
      <c r="N3" s="46"/>
      <c r="O3" s="47"/>
      <c r="P3" s="110" t="s">
        <v>79</v>
      </c>
      <c r="Q3" s="48"/>
      <c r="R3"/>
    </row>
    <row r="4" spans="1:134" ht="32.25" customHeight="1" thickBot="1">
      <c r="A4" s="104"/>
      <c r="B4" s="105"/>
      <c r="C4" s="106"/>
      <c r="D4" s="49" t="s">
        <v>2</v>
      </c>
      <c r="E4" s="49" t="s">
        <v>34</v>
      </c>
      <c r="F4" s="49" t="s">
        <v>35</v>
      </c>
      <c r="G4" s="49" t="s">
        <v>36</v>
      </c>
      <c r="H4" s="49" t="s">
        <v>3</v>
      </c>
      <c r="I4" s="49" t="s">
        <v>4</v>
      </c>
      <c r="J4" s="50" t="s">
        <v>37</v>
      </c>
      <c r="K4" s="50" t="s">
        <v>5</v>
      </c>
      <c r="L4" s="50" t="s">
        <v>6</v>
      </c>
      <c r="M4" s="50" t="s">
        <v>80</v>
      </c>
      <c r="N4" s="50" t="s">
        <v>7</v>
      </c>
      <c r="O4" s="50" t="s">
        <v>81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82</v>
      </c>
      <c r="B5" s="54"/>
      <c r="C5" s="54"/>
      <c r="D5" s="55">
        <f t="shared" ref="D5:N5" si="0">SUM(D6:D9)</f>
        <v>13554</v>
      </c>
      <c r="E5" s="55">
        <f t="shared" si="0"/>
        <v>0</v>
      </c>
      <c r="F5" s="55">
        <f t="shared" si="0"/>
        <v>0</v>
      </c>
      <c r="G5" s="55">
        <f t="shared" si="0"/>
        <v>0</v>
      </c>
      <c r="H5" s="55">
        <f t="shared" si="0"/>
        <v>0</v>
      </c>
      <c r="I5" s="55">
        <f t="shared" si="0"/>
        <v>0</v>
      </c>
      <c r="J5" s="55">
        <f t="shared" si="0"/>
        <v>0</v>
      </c>
      <c r="K5" s="55">
        <f t="shared" si="0"/>
        <v>0</v>
      </c>
      <c r="L5" s="55">
        <f t="shared" si="0"/>
        <v>0</v>
      </c>
      <c r="M5" s="55">
        <f t="shared" si="0"/>
        <v>0</v>
      </c>
      <c r="N5" s="55">
        <f t="shared" si="0"/>
        <v>0</v>
      </c>
      <c r="O5" s="56">
        <f>SUM(D5:N5)</f>
        <v>13554</v>
      </c>
      <c r="P5" s="57">
        <f t="shared" ref="P5:P23" si="1">(O5/P$25)</f>
        <v>159.45882352941177</v>
      </c>
      <c r="Q5" s="58"/>
    </row>
    <row r="6" spans="1:134">
      <c r="A6" s="60"/>
      <c r="B6" s="61">
        <v>312.41000000000003</v>
      </c>
      <c r="C6" s="62" t="s">
        <v>90</v>
      </c>
      <c r="D6" s="63">
        <v>10519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 t="shared" ref="O6:O9" si="2">SUM(D6:N6)</f>
        <v>10519</v>
      </c>
      <c r="P6" s="64">
        <f t="shared" si="1"/>
        <v>123.75294117647059</v>
      </c>
      <c r="Q6" s="65"/>
    </row>
    <row r="7" spans="1:134">
      <c r="A7" s="60"/>
      <c r="B7" s="61">
        <v>314.10000000000002</v>
      </c>
      <c r="C7" s="62" t="s">
        <v>9</v>
      </c>
      <c r="D7" s="63">
        <v>2101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si="2"/>
        <v>2101</v>
      </c>
      <c r="P7" s="64">
        <f t="shared" si="1"/>
        <v>24.71764705882353</v>
      </c>
      <c r="Q7" s="65"/>
    </row>
    <row r="8" spans="1:134">
      <c r="A8" s="60"/>
      <c r="B8" s="61">
        <v>314.8</v>
      </c>
      <c r="C8" s="62" t="s">
        <v>10</v>
      </c>
      <c r="D8" s="63">
        <v>471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2"/>
        <v>471</v>
      </c>
      <c r="P8" s="64">
        <f t="shared" si="1"/>
        <v>5.5411764705882351</v>
      </c>
      <c r="Q8" s="65"/>
    </row>
    <row r="9" spans="1:134">
      <c r="A9" s="60"/>
      <c r="B9" s="61">
        <v>315.10000000000002</v>
      </c>
      <c r="C9" s="62" t="s">
        <v>83</v>
      </c>
      <c r="D9" s="63">
        <v>463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2"/>
        <v>463</v>
      </c>
      <c r="P9" s="64">
        <f t="shared" si="1"/>
        <v>5.447058823529412</v>
      </c>
      <c r="Q9" s="65"/>
    </row>
    <row r="10" spans="1:134" ht="15.75">
      <c r="A10" s="66" t="s">
        <v>12</v>
      </c>
      <c r="B10" s="67"/>
      <c r="C10" s="68"/>
      <c r="D10" s="69">
        <f t="shared" ref="D10:N10" si="3">SUM(D11:D11)</f>
        <v>4714</v>
      </c>
      <c r="E10" s="69">
        <f t="shared" si="3"/>
        <v>0</v>
      </c>
      <c r="F10" s="69">
        <f t="shared" si="3"/>
        <v>0</v>
      </c>
      <c r="G10" s="69">
        <f t="shared" si="3"/>
        <v>0</v>
      </c>
      <c r="H10" s="69">
        <f t="shared" si="3"/>
        <v>0</v>
      </c>
      <c r="I10" s="69">
        <f t="shared" si="3"/>
        <v>0</v>
      </c>
      <c r="J10" s="69">
        <f t="shared" si="3"/>
        <v>0</v>
      </c>
      <c r="K10" s="69">
        <f t="shared" si="3"/>
        <v>0</v>
      </c>
      <c r="L10" s="69">
        <f t="shared" si="3"/>
        <v>0</v>
      </c>
      <c r="M10" s="69">
        <f t="shared" si="3"/>
        <v>0</v>
      </c>
      <c r="N10" s="69">
        <f t="shared" si="3"/>
        <v>0</v>
      </c>
      <c r="O10" s="70">
        <f>SUM(D10:N10)</f>
        <v>4714</v>
      </c>
      <c r="P10" s="71">
        <f t="shared" si="1"/>
        <v>55.458823529411767</v>
      </c>
      <c r="Q10" s="72"/>
    </row>
    <row r="11" spans="1:134">
      <c r="A11" s="60"/>
      <c r="B11" s="61">
        <v>323.10000000000002</v>
      </c>
      <c r="C11" s="62" t="s">
        <v>13</v>
      </c>
      <c r="D11" s="63">
        <v>4714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ref="O11" si="4">SUM(D11:N11)</f>
        <v>4714</v>
      </c>
      <c r="P11" s="64">
        <f t="shared" si="1"/>
        <v>55.458823529411767</v>
      </c>
      <c r="Q11" s="65"/>
    </row>
    <row r="12" spans="1:134" ht="15.75">
      <c r="A12" s="66" t="s">
        <v>85</v>
      </c>
      <c r="B12" s="67"/>
      <c r="C12" s="68"/>
      <c r="D12" s="69">
        <f t="shared" ref="D12:N12" si="5">SUM(D13:D17)</f>
        <v>55995</v>
      </c>
      <c r="E12" s="69">
        <f t="shared" si="5"/>
        <v>0</v>
      </c>
      <c r="F12" s="69">
        <f t="shared" si="5"/>
        <v>0</v>
      </c>
      <c r="G12" s="69">
        <f t="shared" si="5"/>
        <v>0</v>
      </c>
      <c r="H12" s="69">
        <f t="shared" si="5"/>
        <v>0</v>
      </c>
      <c r="I12" s="69">
        <f t="shared" si="5"/>
        <v>0</v>
      </c>
      <c r="J12" s="69">
        <f t="shared" si="5"/>
        <v>0</v>
      </c>
      <c r="K12" s="69">
        <f t="shared" si="5"/>
        <v>0</v>
      </c>
      <c r="L12" s="69">
        <f t="shared" si="5"/>
        <v>0</v>
      </c>
      <c r="M12" s="69">
        <f t="shared" si="5"/>
        <v>0</v>
      </c>
      <c r="N12" s="69">
        <f t="shared" si="5"/>
        <v>0</v>
      </c>
      <c r="O12" s="70">
        <f>SUM(D12:N12)</f>
        <v>55995</v>
      </c>
      <c r="P12" s="71">
        <f t="shared" si="1"/>
        <v>658.76470588235293</v>
      </c>
      <c r="Q12" s="72"/>
    </row>
    <row r="13" spans="1:134">
      <c r="A13" s="60"/>
      <c r="B13" s="61">
        <v>334.7</v>
      </c>
      <c r="C13" s="62" t="s">
        <v>91</v>
      </c>
      <c r="D13" s="63">
        <v>48000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ref="O13:O15" si="6">SUM(D13:N13)</f>
        <v>48000</v>
      </c>
      <c r="P13" s="64">
        <f t="shared" si="1"/>
        <v>564.70588235294122</v>
      </c>
      <c r="Q13" s="65"/>
    </row>
    <row r="14" spans="1:134">
      <c r="A14" s="60"/>
      <c r="B14" s="61">
        <v>335.125</v>
      </c>
      <c r="C14" s="62" t="s">
        <v>94</v>
      </c>
      <c r="D14" s="63">
        <v>1477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si="6"/>
        <v>1477</v>
      </c>
      <c r="P14" s="64">
        <f t="shared" si="1"/>
        <v>17.376470588235293</v>
      </c>
      <c r="Q14" s="65"/>
    </row>
    <row r="15" spans="1:134">
      <c r="A15" s="60"/>
      <c r="B15" s="61">
        <v>335.14</v>
      </c>
      <c r="C15" s="62" t="s">
        <v>55</v>
      </c>
      <c r="D15" s="63">
        <v>296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6"/>
        <v>296</v>
      </c>
      <c r="P15" s="64">
        <f t="shared" si="1"/>
        <v>3.4823529411764707</v>
      </c>
      <c r="Q15" s="65"/>
    </row>
    <row r="16" spans="1:134">
      <c r="A16" s="60"/>
      <c r="B16" s="61">
        <v>337.7</v>
      </c>
      <c r="C16" s="62" t="s">
        <v>20</v>
      </c>
      <c r="D16" s="63">
        <v>499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ref="O16:O17" si="7">SUM(D16:N16)</f>
        <v>499</v>
      </c>
      <c r="P16" s="64">
        <f t="shared" si="1"/>
        <v>5.8705882352941172</v>
      </c>
      <c r="Q16" s="65"/>
    </row>
    <row r="17" spans="1:120">
      <c r="A17" s="60"/>
      <c r="B17" s="61">
        <v>337.9</v>
      </c>
      <c r="C17" s="62" t="s">
        <v>66</v>
      </c>
      <c r="D17" s="63">
        <v>5723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si="7"/>
        <v>5723</v>
      </c>
      <c r="P17" s="64">
        <f t="shared" si="1"/>
        <v>67.329411764705881</v>
      </c>
      <c r="Q17" s="65"/>
    </row>
    <row r="18" spans="1:120" ht="15.75">
      <c r="A18" s="66" t="s">
        <v>25</v>
      </c>
      <c r="B18" s="67"/>
      <c r="C18" s="68"/>
      <c r="D18" s="69">
        <f t="shared" ref="D18:N18" si="8">SUM(D19:D19)</f>
        <v>14</v>
      </c>
      <c r="E18" s="69">
        <f t="shared" si="8"/>
        <v>0</v>
      </c>
      <c r="F18" s="69">
        <f t="shared" si="8"/>
        <v>0</v>
      </c>
      <c r="G18" s="69">
        <f t="shared" si="8"/>
        <v>0</v>
      </c>
      <c r="H18" s="69">
        <f t="shared" si="8"/>
        <v>0</v>
      </c>
      <c r="I18" s="69">
        <f t="shared" si="8"/>
        <v>0</v>
      </c>
      <c r="J18" s="69">
        <f t="shared" si="8"/>
        <v>0</v>
      </c>
      <c r="K18" s="69">
        <f t="shared" si="8"/>
        <v>0</v>
      </c>
      <c r="L18" s="69">
        <f t="shared" si="8"/>
        <v>0</v>
      </c>
      <c r="M18" s="69">
        <f t="shared" si="8"/>
        <v>0</v>
      </c>
      <c r="N18" s="69">
        <f t="shared" si="8"/>
        <v>0</v>
      </c>
      <c r="O18" s="69">
        <f>SUM(D18:N18)</f>
        <v>14</v>
      </c>
      <c r="P18" s="71">
        <f t="shared" si="1"/>
        <v>0.16470588235294117</v>
      </c>
      <c r="Q18" s="72"/>
    </row>
    <row r="19" spans="1:120">
      <c r="A19" s="60"/>
      <c r="B19" s="61">
        <v>341.9</v>
      </c>
      <c r="C19" s="62" t="s">
        <v>63</v>
      </c>
      <c r="D19" s="63">
        <v>14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 t="shared" ref="O19" si="9">SUM(D19:N19)</f>
        <v>14</v>
      </c>
      <c r="P19" s="64">
        <f t="shared" si="1"/>
        <v>0.16470588235294117</v>
      </c>
      <c r="Q19" s="65"/>
    </row>
    <row r="20" spans="1:120" ht="15.75">
      <c r="A20" s="66" t="s">
        <v>1</v>
      </c>
      <c r="B20" s="67"/>
      <c r="C20" s="68"/>
      <c r="D20" s="69">
        <f t="shared" ref="D20:N20" si="10">SUM(D21:D22)</f>
        <v>10671</v>
      </c>
      <c r="E20" s="69">
        <f t="shared" si="10"/>
        <v>0</v>
      </c>
      <c r="F20" s="69">
        <f t="shared" si="10"/>
        <v>0</v>
      </c>
      <c r="G20" s="69">
        <f t="shared" si="10"/>
        <v>0</v>
      </c>
      <c r="H20" s="69">
        <f t="shared" si="10"/>
        <v>0</v>
      </c>
      <c r="I20" s="69">
        <f t="shared" si="10"/>
        <v>0</v>
      </c>
      <c r="J20" s="69">
        <f t="shared" si="10"/>
        <v>0</v>
      </c>
      <c r="K20" s="69">
        <f t="shared" si="10"/>
        <v>0</v>
      </c>
      <c r="L20" s="69">
        <f t="shared" si="10"/>
        <v>0</v>
      </c>
      <c r="M20" s="69">
        <f t="shared" si="10"/>
        <v>0</v>
      </c>
      <c r="N20" s="69">
        <f t="shared" si="10"/>
        <v>0</v>
      </c>
      <c r="O20" s="69">
        <f>SUM(D20:N20)</f>
        <v>10671</v>
      </c>
      <c r="P20" s="71">
        <f t="shared" si="1"/>
        <v>125.54117647058824</v>
      </c>
      <c r="Q20" s="72"/>
    </row>
    <row r="21" spans="1:120">
      <c r="A21" s="60"/>
      <c r="B21" s="61">
        <v>361.1</v>
      </c>
      <c r="C21" s="62" t="s">
        <v>30</v>
      </c>
      <c r="D21" s="63">
        <v>2405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f>SUM(D21:N21)</f>
        <v>2405</v>
      </c>
      <c r="P21" s="64">
        <f t="shared" si="1"/>
        <v>28.294117647058822</v>
      </c>
      <c r="Q21" s="65"/>
    </row>
    <row r="22" spans="1:120" ht="15.75" thickBot="1">
      <c r="A22" s="60"/>
      <c r="B22" s="61">
        <v>362</v>
      </c>
      <c r="C22" s="62" t="s">
        <v>31</v>
      </c>
      <c r="D22" s="63">
        <v>8266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ref="O22" si="11">SUM(D22:N22)</f>
        <v>8266</v>
      </c>
      <c r="P22" s="64">
        <f t="shared" si="1"/>
        <v>97.247058823529414</v>
      </c>
      <c r="Q22" s="65"/>
    </row>
    <row r="23" spans="1:120" ht="16.5" thickBot="1">
      <c r="A23" s="73" t="s">
        <v>28</v>
      </c>
      <c r="B23" s="74"/>
      <c r="C23" s="75"/>
      <c r="D23" s="76">
        <f>SUM(D5,D10,D12,D18,D20)</f>
        <v>84948</v>
      </c>
      <c r="E23" s="76">
        <f t="shared" ref="E23:N23" si="12">SUM(E5,E10,E12,E18,E20)</f>
        <v>0</v>
      </c>
      <c r="F23" s="76">
        <f t="shared" si="12"/>
        <v>0</v>
      </c>
      <c r="G23" s="76">
        <f t="shared" si="12"/>
        <v>0</v>
      </c>
      <c r="H23" s="76">
        <f t="shared" si="12"/>
        <v>0</v>
      </c>
      <c r="I23" s="76">
        <f t="shared" si="12"/>
        <v>0</v>
      </c>
      <c r="J23" s="76">
        <f t="shared" si="12"/>
        <v>0</v>
      </c>
      <c r="K23" s="76">
        <f t="shared" si="12"/>
        <v>0</v>
      </c>
      <c r="L23" s="76">
        <f t="shared" si="12"/>
        <v>0</v>
      </c>
      <c r="M23" s="76">
        <f t="shared" si="12"/>
        <v>0</v>
      </c>
      <c r="N23" s="76">
        <f t="shared" si="12"/>
        <v>0</v>
      </c>
      <c r="O23" s="76">
        <f>SUM(D23:N23)</f>
        <v>84948</v>
      </c>
      <c r="P23" s="77">
        <f t="shared" si="1"/>
        <v>999.38823529411764</v>
      </c>
      <c r="Q23" s="58"/>
      <c r="R23" s="7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</row>
    <row r="24" spans="1:120">
      <c r="A24" s="79"/>
      <c r="B24" s="80"/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2"/>
    </row>
    <row r="25" spans="1:120">
      <c r="A25" s="83"/>
      <c r="B25" s="84"/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8" t="s">
        <v>95</v>
      </c>
      <c r="N25" s="88"/>
      <c r="O25" s="88"/>
      <c r="P25" s="86">
        <v>85</v>
      </c>
    </row>
    <row r="26" spans="1:120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</row>
    <row r="27" spans="1:120" ht="15.75" customHeight="1" thickBot="1">
      <c r="A27" s="92" t="s">
        <v>47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12386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12386</v>
      </c>
      <c r="O5" s="31">
        <f t="shared" ref="O5:O24" si="2">(N5/O$26)</f>
        <v>99.887096774193552</v>
      </c>
      <c r="P5" s="6"/>
    </row>
    <row r="6" spans="1:133">
      <c r="A6" s="12"/>
      <c r="B6" s="23">
        <v>312.60000000000002</v>
      </c>
      <c r="C6" s="19" t="s">
        <v>8</v>
      </c>
      <c r="D6" s="43">
        <v>9794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9794</v>
      </c>
      <c r="O6" s="44">
        <f t="shared" si="2"/>
        <v>78.983870967741936</v>
      </c>
      <c r="P6" s="9"/>
    </row>
    <row r="7" spans="1:133">
      <c r="A7" s="12"/>
      <c r="B7" s="23">
        <v>314.10000000000002</v>
      </c>
      <c r="C7" s="19" t="s">
        <v>9</v>
      </c>
      <c r="D7" s="43">
        <v>1431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1431</v>
      </c>
      <c r="O7" s="44">
        <f t="shared" si="2"/>
        <v>11.540322580645162</v>
      </c>
      <c r="P7" s="9"/>
    </row>
    <row r="8" spans="1:133">
      <c r="A8" s="12"/>
      <c r="B8" s="23">
        <v>314.8</v>
      </c>
      <c r="C8" s="19" t="s">
        <v>10</v>
      </c>
      <c r="D8" s="43">
        <v>321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321</v>
      </c>
      <c r="O8" s="44">
        <f t="shared" si="2"/>
        <v>2.588709677419355</v>
      </c>
      <c r="P8" s="9"/>
    </row>
    <row r="9" spans="1:133">
      <c r="A9" s="12"/>
      <c r="B9" s="23">
        <v>315</v>
      </c>
      <c r="C9" s="19" t="s">
        <v>53</v>
      </c>
      <c r="D9" s="43">
        <v>840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840</v>
      </c>
      <c r="O9" s="44">
        <f t="shared" si="2"/>
        <v>6.774193548387097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3977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3977</v>
      </c>
      <c r="O10" s="42">
        <f t="shared" si="2"/>
        <v>32.072580645161288</v>
      </c>
      <c r="P10" s="10"/>
    </row>
    <row r="11" spans="1:133">
      <c r="A11" s="12"/>
      <c r="B11" s="23">
        <v>323.10000000000002</v>
      </c>
      <c r="C11" s="19" t="s">
        <v>13</v>
      </c>
      <c r="D11" s="43">
        <v>3977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3977</v>
      </c>
      <c r="O11" s="44">
        <f t="shared" si="2"/>
        <v>32.072580645161288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SUM(D13:D17)</f>
        <v>25615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25615</v>
      </c>
      <c r="O12" s="42">
        <f t="shared" si="2"/>
        <v>206.57258064516128</v>
      </c>
      <c r="P12" s="10"/>
    </row>
    <row r="13" spans="1:133">
      <c r="A13" s="12"/>
      <c r="B13" s="23">
        <v>335.12</v>
      </c>
      <c r="C13" s="19" t="s">
        <v>54</v>
      </c>
      <c r="D13" s="43">
        <v>6732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6732</v>
      </c>
      <c r="O13" s="44">
        <f t="shared" si="2"/>
        <v>54.29032258064516</v>
      </c>
      <c r="P13" s="9"/>
    </row>
    <row r="14" spans="1:133">
      <c r="A14" s="12"/>
      <c r="B14" s="23">
        <v>335.14</v>
      </c>
      <c r="C14" s="19" t="s">
        <v>55</v>
      </c>
      <c r="D14" s="43">
        <v>204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</v>
      </c>
      <c r="O14" s="44">
        <f t="shared" si="2"/>
        <v>1.6451612903225807</v>
      </c>
      <c r="P14" s="9"/>
    </row>
    <row r="15" spans="1:133">
      <c r="A15" s="12"/>
      <c r="B15" s="23">
        <v>335.18</v>
      </c>
      <c r="C15" s="19" t="s">
        <v>56</v>
      </c>
      <c r="D15" s="43">
        <v>5655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5655</v>
      </c>
      <c r="O15" s="44">
        <f t="shared" si="2"/>
        <v>45.604838709677416</v>
      </c>
      <c r="P15" s="9"/>
    </row>
    <row r="16" spans="1:133">
      <c r="A16" s="12"/>
      <c r="B16" s="23">
        <v>337.2</v>
      </c>
      <c r="C16" s="19" t="s">
        <v>42</v>
      </c>
      <c r="D16" s="43">
        <v>12500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12500</v>
      </c>
      <c r="O16" s="44">
        <f t="shared" si="2"/>
        <v>100.80645161290323</v>
      </c>
      <c r="P16" s="9"/>
    </row>
    <row r="17" spans="1:119">
      <c r="A17" s="12"/>
      <c r="B17" s="23">
        <v>337.7</v>
      </c>
      <c r="C17" s="19" t="s">
        <v>20</v>
      </c>
      <c r="D17" s="43">
        <v>524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524</v>
      </c>
      <c r="O17" s="44">
        <f t="shared" si="2"/>
        <v>4.225806451612903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SUM(D19:D19)</f>
        <v>22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22</v>
      </c>
      <c r="O18" s="42">
        <f t="shared" si="2"/>
        <v>0.17741935483870969</v>
      </c>
      <c r="P18" s="10"/>
    </row>
    <row r="19" spans="1:119">
      <c r="A19" s="12"/>
      <c r="B19" s="23">
        <v>341.9</v>
      </c>
      <c r="C19" s="19" t="s">
        <v>63</v>
      </c>
      <c r="D19" s="43">
        <v>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</v>
      </c>
      <c r="O19" s="44">
        <f t="shared" si="2"/>
        <v>0.17741935483870969</v>
      </c>
      <c r="P19" s="9"/>
    </row>
    <row r="20" spans="1:119" ht="15.75">
      <c r="A20" s="27" t="s">
        <v>1</v>
      </c>
      <c r="B20" s="28"/>
      <c r="C20" s="29"/>
      <c r="D20" s="30">
        <f t="shared" ref="D20:M20" si="6">SUM(D21:D23)</f>
        <v>4779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4779</v>
      </c>
      <c r="O20" s="42">
        <f t="shared" si="2"/>
        <v>38.54032258064516</v>
      </c>
      <c r="P20" s="10"/>
    </row>
    <row r="21" spans="1:119">
      <c r="A21" s="12"/>
      <c r="B21" s="23">
        <v>361.1</v>
      </c>
      <c r="C21" s="19" t="s">
        <v>30</v>
      </c>
      <c r="D21" s="43">
        <v>220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220</v>
      </c>
      <c r="O21" s="44">
        <f t="shared" si="2"/>
        <v>1.7741935483870968</v>
      </c>
      <c r="P21" s="9"/>
    </row>
    <row r="22" spans="1:119">
      <c r="A22" s="12"/>
      <c r="B22" s="23">
        <v>362</v>
      </c>
      <c r="C22" s="19" t="s">
        <v>31</v>
      </c>
      <c r="D22" s="43">
        <v>4352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4352</v>
      </c>
      <c r="O22" s="44">
        <f t="shared" si="2"/>
        <v>35.096774193548384</v>
      </c>
      <c r="P22" s="9"/>
    </row>
    <row r="23" spans="1:119" ht="15.75" thickBot="1">
      <c r="A23" s="12"/>
      <c r="B23" s="23">
        <v>369.9</v>
      </c>
      <c r="C23" s="19" t="s">
        <v>45</v>
      </c>
      <c r="D23" s="43">
        <v>207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207</v>
      </c>
      <c r="O23" s="44">
        <f t="shared" si="2"/>
        <v>1.6693548387096775</v>
      </c>
      <c r="P23" s="9"/>
    </row>
    <row r="24" spans="1:119" ht="16.5" thickBot="1">
      <c r="A24" s="13" t="s">
        <v>28</v>
      </c>
      <c r="B24" s="21"/>
      <c r="C24" s="20"/>
      <c r="D24" s="14">
        <f>SUM(D5,D10,D12,D18,D20)</f>
        <v>46779</v>
      </c>
      <c r="E24" s="14">
        <f t="shared" ref="E24:M24" si="7">SUM(E5,E10,E12,E18,E20)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46779</v>
      </c>
      <c r="O24" s="36">
        <f t="shared" si="2"/>
        <v>377.25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64</v>
      </c>
      <c r="M26" s="112"/>
      <c r="N26" s="112"/>
      <c r="O26" s="40">
        <v>124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11660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11660</v>
      </c>
      <c r="O5" s="31">
        <f t="shared" ref="O5:O21" si="2">(N5/O$23)</f>
        <v>93.28</v>
      </c>
      <c r="P5" s="6"/>
    </row>
    <row r="6" spans="1:133">
      <c r="A6" s="12"/>
      <c r="B6" s="23">
        <v>312.60000000000002</v>
      </c>
      <c r="C6" s="19" t="s">
        <v>8</v>
      </c>
      <c r="D6" s="43">
        <v>8583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8583</v>
      </c>
      <c r="O6" s="44">
        <f t="shared" si="2"/>
        <v>68.664000000000001</v>
      </c>
      <c r="P6" s="9"/>
    </row>
    <row r="7" spans="1:133">
      <c r="A7" s="12"/>
      <c r="B7" s="23">
        <v>314.10000000000002</v>
      </c>
      <c r="C7" s="19" t="s">
        <v>9</v>
      </c>
      <c r="D7" s="43">
        <v>1804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1804</v>
      </c>
      <c r="O7" s="44">
        <f t="shared" si="2"/>
        <v>14.432</v>
      </c>
      <c r="P7" s="9"/>
    </row>
    <row r="8" spans="1:133">
      <c r="A8" s="12"/>
      <c r="B8" s="23">
        <v>314.8</v>
      </c>
      <c r="C8" s="19" t="s">
        <v>10</v>
      </c>
      <c r="D8" s="43">
        <v>113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113</v>
      </c>
      <c r="O8" s="44">
        <f t="shared" si="2"/>
        <v>0.90400000000000003</v>
      </c>
      <c r="P8" s="9"/>
    </row>
    <row r="9" spans="1:133">
      <c r="A9" s="12"/>
      <c r="B9" s="23">
        <v>315</v>
      </c>
      <c r="C9" s="19" t="s">
        <v>53</v>
      </c>
      <c r="D9" s="43">
        <v>1160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1160</v>
      </c>
      <c r="O9" s="44">
        <f t="shared" si="2"/>
        <v>9.2799999999999994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4152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4152</v>
      </c>
      <c r="O10" s="42">
        <f t="shared" si="2"/>
        <v>33.216000000000001</v>
      </c>
      <c r="P10" s="10"/>
    </row>
    <row r="11" spans="1:133">
      <c r="A11" s="12"/>
      <c r="B11" s="23">
        <v>323.10000000000002</v>
      </c>
      <c r="C11" s="19" t="s">
        <v>13</v>
      </c>
      <c r="D11" s="43">
        <v>4152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4152</v>
      </c>
      <c r="O11" s="44">
        <f t="shared" si="2"/>
        <v>33.216000000000001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25441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25441</v>
      </c>
      <c r="O12" s="42">
        <f t="shared" si="2"/>
        <v>203.52799999999999</v>
      </c>
      <c r="P12" s="10"/>
    </row>
    <row r="13" spans="1:133">
      <c r="A13" s="12"/>
      <c r="B13" s="23">
        <v>335.12</v>
      </c>
      <c r="C13" s="19" t="s">
        <v>54</v>
      </c>
      <c r="D13" s="43">
        <v>6087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6087</v>
      </c>
      <c r="O13" s="44">
        <f t="shared" si="2"/>
        <v>48.695999999999998</v>
      </c>
      <c r="P13" s="9"/>
    </row>
    <row r="14" spans="1:133">
      <c r="A14" s="12"/>
      <c r="B14" s="23">
        <v>335.14</v>
      </c>
      <c r="C14" s="19" t="s">
        <v>55</v>
      </c>
      <c r="D14" s="43">
        <v>205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205</v>
      </c>
      <c r="O14" s="44">
        <f t="shared" si="2"/>
        <v>1.64</v>
      </c>
      <c r="P14" s="9"/>
    </row>
    <row r="15" spans="1:133">
      <c r="A15" s="12"/>
      <c r="B15" s="23">
        <v>335.18</v>
      </c>
      <c r="C15" s="19" t="s">
        <v>56</v>
      </c>
      <c r="D15" s="43">
        <v>6649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6649</v>
      </c>
      <c r="O15" s="44">
        <f t="shared" si="2"/>
        <v>53.192</v>
      </c>
      <c r="P15" s="9"/>
    </row>
    <row r="16" spans="1:133">
      <c r="A16" s="12"/>
      <c r="B16" s="23">
        <v>337.2</v>
      </c>
      <c r="C16" s="19" t="s">
        <v>42</v>
      </c>
      <c r="D16" s="43">
        <v>12500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12500</v>
      </c>
      <c r="O16" s="44">
        <f t="shared" si="2"/>
        <v>100</v>
      </c>
      <c r="P16" s="9"/>
    </row>
    <row r="17" spans="1:119" ht="15.75">
      <c r="A17" s="27" t="s">
        <v>1</v>
      </c>
      <c r="B17" s="28"/>
      <c r="C17" s="29"/>
      <c r="D17" s="30">
        <f t="shared" ref="D17:M17" si="5">SUM(D18:D20)</f>
        <v>4979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4979</v>
      </c>
      <c r="O17" s="42">
        <f t="shared" si="2"/>
        <v>39.832000000000001</v>
      </c>
      <c r="P17" s="10"/>
    </row>
    <row r="18" spans="1:119">
      <c r="A18" s="12"/>
      <c r="B18" s="23">
        <v>361.1</v>
      </c>
      <c r="C18" s="19" t="s">
        <v>30</v>
      </c>
      <c r="D18" s="43">
        <v>404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404</v>
      </c>
      <c r="O18" s="44">
        <f t="shared" si="2"/>
        <v>3.2320000000000002</v>
      </c>
      <c r="P18" s="9"/>
    </row>
    <row r="19" spans="1:119">
      <c r="A19" s="12"/>
      <c r="B19" s="23">
        <v>362</v>
      </c>
      <c r="C19" s="19" t="s">
        <v>31</v>
      </c>
      <c r="D19" s="43">
        <v>4403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4403</v>
      </c>
      <c r="O19" s="44">
        <f t="shared" si="2"/>
        <v>35.223999999999997</v>
      </c>
      <c r="P19" s="9"/>
    </row>
    <row r="20" spans="1:119" ht="15.75" thickBot="1">
      <c r="A20" s="12"/>
      <c r="B20" s="23">
        <v>369.9</v>
      </c>
      <c r="C20" s="19" t="s">
        <v>45</v>
      </c>
      <c r="D20" s="43">
        <v>172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172</v>
      </c>
      <c r="O20" s="44">
        <f t="shared" si="2"/>
        <v>1.3759999999999999</v>
      </c>
      <c r="P20" s="9"/>
    </row>
    <row r="21" spans="1:119" ht="16.5" thickBot="1">
      <c r="A21" s="13" t="s">
        <v>28</v>
      </c>
      <c r="B21" s="21"/>
      <c r="C21" s="20"/>
      <c r="D21" s="14">
        <f>SUM(D5,D10,D12,D17)</f>
        <v>46232</v>
      </c>
      <c r="E21" s="14">
        <f t="shared" ref="E21:M21" si="6">SUM(E5,E10,E12,E17)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46232</v>
      </c>
      <c r="O21" s="36">
        <f t="shared" si="2"/>
        <v>369.85599999999999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112" t="s">
        <v>57</v>
      </c>
      <c r="M23" s="112"/>
      <c r="N23" s="112"/>
      <c r="O23" s="40">
        <v>125</v>
      </c>
    </row>
    <row r="24" spans="1:119">
      <c r="A24" s="113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</row>
    <row r="25" spans="1:119" ht="15.75" customHeight="1" thickBot="1">
      <c r="A25" s="114" t="s">
        <v>47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4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12589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12589</v>
      </c>
      <c r="O5" s="31">
        <f t="shared" ref="O5:O25" si="2">(N5/O$27)</f>
        <v>105.78991596638656</v>
      </c>
      <c r="P5" s="6"/>
    </row>
    <row r="6" spans="1:133">
      <c r="A6" s="12"/>
      <c r="B6" s="23">
        <v>312.60000000000002</v>
      </c>
      <c r="C6" s="19" t="s">
        <v>8</v>
      </c>
      <c r="D6" s="43">
        <v>9010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9010</v>
      </c>
      <c r="O6" s="44">
        <f t="shared" si="2"/>
        <v>75.714285714285708</v>
      </c>
      <c r="P6" s="9"/>
    </row>
    <row r="7" spans="1:133">
      <c r="A7" s="12"/>
      <c r="B7" s="23">
        <v>314.10000000000002</v>
      </c>
      <c r="C7" s="19" t="s">
        <v>9</v>
      </c>
      <c r="D7" s="43">
        <v>2637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2637</v>
      </c>
      <c r="O7" s="44">
        <f t="shared" si="2"/>
        <v>22.159663865546218</v>
      </c>
      <c r="P7" s="9"/>
    </row>
    <row r="8" spans="1:133">
      <c r="A8" s="12"/>
      <c r="B8" s="23">
        <v>314.8</v>
      </c>
      <c r="C8" s="19" t="s">
        <v>10</v>
      </c>
      <c r="D8" s="43">
        <v>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93</v>
      </c>
      <c r="O8" s="44">
        <f t="shared" si="2"/>
        <v>0.78151260504201681</v>
      </c>
      <c r="P8" s="9"/>
    </row>
    <row r="9" spans="1:133">
      <c r="A9" s="12"/>
      <c r="B9" s="23">
        <v>315</v>
      </c>
      <c r="C9" s="19" t="s">
        <v>11</v>
      </c>
      <c r="D9" s="43">
        <v>849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849</v>
      </c>
      <c r="O9" s="44">
        <f t="shared" si="2"/>
        <v>7.1344537815126055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3827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3827</v>
      </c>
      <c r="O10" s="42">
        <f t="shared" si="2"/>
        <v>32.159663865546221</v>
      </c>
      <c r="P10" s="10"/>
    </row>
    <row r="11" spans="1:133">
      <c r="A11" s="12"/>
      <c r="B11" s="23">
        <v>323.10000000000002</v>
      </c>
      <c r="C11" s="19" t="s">
        <v>13</v>
      </c>
      <c r="D11" s="43">
        <v>3827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3827</v>
      </c>
      <c r="O11" s="44">
        <f t="shared" si="2"/>
        <v>32.159663865546221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SUM(D13:D17)</f>
        <v>25148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25148</v>
      </c>
      <c r="O12" s="42">
        <f t="shared" si="2"/>
        <v>211.32773109243698</v>
      </c>
      <c r="P12" s="10"/>
    </row>
    <row r="13" spans="1:133">
      <c r="A13" s="12"/>
      <c r="B13" s="23">
        <v>335.12</v>
      </c>
      <c r="C13" s="19" t="s">
        <v>15</v>
      </c>
      <c r="D13" s="43">
        <v>6330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6330</v>
      </c>
      <c r="O13" s="44">
        <f t="shared" si="2"/>
        <v>53.193277310924373</v>
      </c>
      <c r="P13" s="9"/>
    </row>
    <row r="14" spans="1:133">
      <c r="A14" s="12"/>
      <c r="B14" s="23">
        <v>335.14</v>
      </c>
      <c r="C14" s="19" t="s">
        <v>16</v>
      </c>
      <c r="D14" s="43">
        <v>404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404</v>
      </c>
      <c r="O14" s="44">
        <f t="shared" si="2"/>
        <v>3.3949579831932772</v>
      </c>
      <c r="P14" s="9"/>
    </row>
    <row r="15" spans="1:133">
      <c r="A15" s="12"/>
      <c r="B15" s="23">
        <v>335.18</v>
      </c>
      <c r="C15" s="19" t="s">
        <v>17</v>
      </c>
      <c r="D15" s="43">
        <v>5377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5377</v>
      </c>
      <c r="O15" s="44">
        <f t="shared" si="2"/>
        <v>45.184873949579831</v>
      </c>
      <c r="P15" s="9"/>
    </row>
    <row r="16" spans="1:133">
      <c r="A16" s="12"/>
      <c r="B16" s="23">
        <v>337.2</v>
      </c>
      <c r="C16" s="19" t="s">
        <v>42</v>
      </c>
      <c r="D16" s="43">
        <v>12500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12500</v>
      </c>
      <c r="O16" s="44">
        <f t="shared" si="2"/>
        <v>105.04201680672269</v>
      </c>
      <c r="P16" s="9"/>
    </row>
    <row r="17" spans="1:119">
      <c r="A17" s="12"/>
      <c r="B17" s="23">
        <v>337.7</v>
      </c>
      <c r="C17" s="19" t="s">
        <v>20</v>
      </c>
      <c r="D17" s="43">
        <v>537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537</v>
      </c>
      <c r="O17" s="44">
        <f t="shared" si="2"/>
        <v>4.5126050420168067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SUM(D19:D19)</f>
        <v>22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22</v>
      </c>
      <c r="O18" s="42">
        <f t="shared" si="2"/>
        <v>0.18487394957983194</v>
      </c>
      <c r="P18" s="10"/>
    </row>
    <row r="19" spans="1:119">
      <c r="A19" s="12"/>
      <c r="B19" s="23">
        <v>341.9</v>
      </c>
      <c r="C19" s="19" t="s">
        <v>27</v>
      </c>
      <c r="D19" s="43">
        <v>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</v>
      </c>
      <c r="O19" s="44">
        <f t="shared" si="2"/>
        <v>0.18487394957983194</v>
      </c>
      <c r="P19" s="9"/>
    </row>
    <row r="20" spans="1:119" ht="15.75">
      <c r="A20" s="27" t="s">
        <v>1</v>
      </c>
      <c r="B20" s="28"/>
      <c r="C20" s="29"/>
      <c r="D20" s="30">
        <f t="shared" ref="D20:M20" si="6">SUM(D21:D24)</f>
        <v>9506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9506</v>
      </c>
      <c r="O20" s="42">
        <f t="shared" si="2"/>
        <v>79.882352941176464</v>
      </c>
      <c r="P20" s="10"/>
    </row>
    <row r="21" spans="1:119">
      <c r="A21" s="12"/>
      <c r="B21" s="23">
        <v>361.1</v>
      </c>
      <c r="C21" s="19" t="s">
        <v>30</v>
      </c>
      <c r="D21" s="43">
        <v>710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710</v>
      </c>
      <c r="O21" s="44">
        <f t="shared" si="2"/>
        <v>5.9663865546218489</v>
      </c>
      <c r="P21" s="9"/>
    </row>
    <row r="22" spans="1:119">
      <c r="A22" s="12"/>
      <c r="B22" s="23">
        <v>362</v>
      </c>
      <c r="C22" s="19" t="s">
        <v>31</v>
      </c>
      <c r="D22" s="43">
        <v>4375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4375</v>
      </c>
      <c r="O22" s="44">
        <f t="shared" si="2"/>
        <v>36.764705882352942</v>
      </c>
      <c r="P22" s="9"/>
    </row>
    <row r="23" spans="1:119">
      <c r="A23" s="12"/>
      <c r="B23" s="23">
        <v>366</v>
      </c>
      <c r="C23" s="19" t="s">
        <v>44</v>
      </c>
      <c r="D23" s="43">
        <v>3756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3756</v>
      </c>
      <c r="O23" s="44">
        <f t="shared" si="2"/>
        <v>31.563025210084035</v>
      </c>
      <c r="P23" s="9"/>
    </row>
    <row r="24" spans="1:119" ht="15.75" thickBot="1">
      <c r="A24" s="12"/>
      <c r="B24" s="23">
        <v>369.9</v>
      </c>
      <c r="C24" s="19" t="s">
        <v>45</v>
      </c>
      <c r="D24" s="43">
        <v>665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665</v>
      </c>
      <c r="O24" s="44">
        <f t="shared" si="2"/>
        <v>5.5882352941176467</v>
      </c>
      <c r="P24" s="9"/>
    </row>
    <row r="25" spans="1:119" ht="16.5" thickBot="1">
      <c r="A25" s="13" t="s">
        <v>28</v>
      </c>
      <c r="B25" s="21"/>
      <c r="C25" s="20"/>
      <c r="D25" s="14">
        <f>SUM(D5,D10,D12,D18,D20)</f>
        <v>51092</v>
      </c>
      <c r="E25" s="14">
        <f t="shared" ref="E25:M25" si="7">SUM(E5,E10,E12,E18,E20)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51092</v>
      </c>
      <c r="O25" s="36">
        <f t="shared" si="2"/>
        <v>429.34453781512605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2" t="s">
        <v>51</v>
      </c>
      <c r="M27" s="112"/>
      <c r="N27" s="112"/>
      <c r="O27" s="40">
        <v>119</v>
      </c>
    </row>
    <row r="28" spans="1:119">
      <c r="A28" s="113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1:119" ht="15.75" customHeight="1" thickBot="1">
      <c r="A29" s="114" t="s">
        <v>47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11169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11169</v>
      </c>
      <c r="O5" s="31">
        <f t="shared" ref="O5:O26" si="2">(N5/O$28)</f>
        <v>92.305785123966942</v>
      </c>
      <c r="P5" s="6"/>
    </row>
    <row r="6" spans="1:133">
      <c r="A6" s="12"/>
      <c r="B6" s="23">
        <v>312.60000000000002</v>
      </c>
      <c r="C6" s="19" t="s">
        <v>8</v>
      </c>
      <c r="D6" s="43">
        <v>7954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7954</v>
      </c>
      <c r="O6" s="44">
        <f t="shared" si="2"/>
        <v>65.735537190082638</v>
      </c>
      <c r="P6" s="9"/>
    </row>
    <row r="7" spans="1:133">
      <c r="A7" s="12"/>
      <c r="B7" s="23">
        <v>314.10000000000002</v>
      </c>
      <c r="C7" s="19" t="s">
        <v>9</v>
      </c>
      <c r="D7" s="43">
        <v>2429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2429</v>
      </c>
      <c r="O7" s="44">
        <f t="shared" si="2"/>
        <v>20.074380165289256</v>
      </c>
      <c r="P7" s="9"/>
    </row>
    <row r="8" spans="1:133">
      <c r="A8" s="12"/>
      <c r="B8" s="23">
        <v>314.8</v>
      </c>
      <c r="C8" s="19" t="s">
        <v>10</v>
      </c>
      <c r="D8" s="43">
        <v>166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166</v>
      </c>
      <c r="O8" s="44">
        <f t="shared" si="2"/>
        <v>1.3719008264462811</v>
      </c>
      <c r="P8" s="9"/>
    </row>
    <row r="9" spans="1:133">
      <c r="A9" s="12"/>
      <c r="B9" s="23">
        <v>315</v>
      </c>
      <c r="C9" s="19" t="s">
        <v>11</v>
      </c>
      <c r="D9" s="43">
        <v>620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620</v>
      </c>
      <c r="O9" s="44">
        <f t="shared" si="2"/>
        <v>5.1239669421487601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4626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4626</v>
      </c>
      <c r="O10" s="42">
        <f t="shared" si="2"/>
        <v>38.231404958677686</v>
      </c>
      <c r="P10" s="10"/>
    </row>
    <row r="11" spans="1:133">
      <c r="A11" s="12"/>
      <c r="B11" s="23">
        <v>323.10000000000002</v>
      </c>
      <c r="C11" s="19" t="s">
        <v>13</v>
      </c>
      <c r="D11" s="43">
        <v>4626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4626</v>
      </c>
      <c r="O11" s="44">
        <f t="shared" si="2"/>
        <v>38.231404958677686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SUM(D13:D18)</f>
        <v>23510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23510</v>
      </c>
      <c r="O12" s="42">
        <f t="shared" si="2"/>
        <v>194.29752066115702</v>
      </c>
      <c r="P12" s="10"/>
    </row>
    <row r="13" spans="1:133">
      <c r="A13" s="12"/>
      <c r="B13" s="23">
        <v>335.12</v>
      </c>
      <c r="C13" s="19" t="s">
        <v>15</v>
      </c>
      <c r="D13" s="43">
        <v>5918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5918</v>
      </c>
      <c r="O13" s="44">
        <f t="shared" si="2"/>
        <v>48.909090909090907</v>
      </c>
      <c r="P13" s="9"/>
    </row>
    <row r="14" spans="1:133">
      <c r="A14" s="12"/>
      <c r="B14" s="23">
        <v>335.14</v>
      </c>
      <c r="C14" s="19" t="s">
        <v>16</v>
      </c>
      <c r="D14" s="43">
        <v>191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191</v>
      </c>
      <c r="O14" s="44">
        <f t="shared" si="2"/>
        <v>1.5785123966942149</v>
      </c>
      <c r="P14" s="9"/>
    </row>
    <row r="15" spans="1:133">
      <c r="A15" s="12"/>
      <c r="B15" s="23">
        <v>335.18</v>
      </c>
      <c r="C15" s="19" t="s">
        <v>17</v>
      </c>
      <c r="D15" s="43">
        <v>4359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4359</v>
      </c>
      <c r="O15" s="44">
        <f t="shared" si="2"/>
        <v>36.02479338842975</v>
      </c>
      <c r="P15" s="9"/>
    </row>
    <row r="16" spans="1:133">
      <c r="A16" s="12"/>
      <c r="B16" s="23">
        <v>337.2</v>
      </c>
      <c r="C16" s="19" t="s">
        <v>42</v>
      </c>
      <c r="D16" s="43">
        <v>12500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12500</v>
      </c>
      <c r="O16" s="44">
        <f t="shared" si="2"/>
        <v>103.30578512396694</v>
      </c>
      <c r="P16" s="9"/>
    </row>
    <row r="17" spans="1:119">
      <c r="A17" s="12"/>
      <c r="B17" s="23">
        <v>337.7</v>
      </c>
      <c r="C17" s="19" t="s">
        <v>20</v>
      </c>
      <c r="D17" s="43">
        <v>449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449</v>
      </c>
      <c r="O17" s="44">
        <f t="shared" si="2"/>
        <v>3.7107438016528924</v>
      </c>
      <c r="P17" s="9"/>
    </row>
    <row r="18" spans="1:119">
      <c r="A18" s="12"/>
      <c r="B18" s="23">
        <v>338</v>
      </c>
      <c r="C18" s="19" t="s">
        <v>43</v>
      </c>
      <c r="D18" s="43">
        <v>93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93</v>
      </c>
      <c r="O18" s="44">
        <f t="shared" si="2"/>
        <v>0.76859504132231404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SUM(D20:D20)</f>
        <v>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7</v>
      </c>
      <c r="O19" s="42">
        <f t="shared" si="2"/>
        <v>5.7851239669421489E-2</v>
      </c>
      <c r="P19" s="10"/>
    </row>
    <row r="20" spans="1:119">
      <c r="A20" s="12"/>
      <c r="B20" s="23">
        <v>341.9</v>
      </c>
      <c r="C20" s="19" t="s">
        <v>27</v>
      </c>
      <c r="D20" s="43">
        <v>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</v>
      </c>
      <c r="O20" s="44">
        <f t="shared" si="2"/>
        <v>5.7851239669421489E-2</v>
      </c>
      <c r="P20" s="9"/>
    </row>
    <row r="21" spans="1:119" ht="15.75">
      <c r="A21" s="27" t="s">
        <v>1</v>
      </c>
      <c r="B21" s="28"/>
      <c r="C21" s="29"/>
      <c r="D21" s="30">
        <f t="shared" ref="D21:M21" si="6">SUM(D22:D25)</f>
        <v>8604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8604</v>
      </c>
      <c r="O21" s="42">
        <f t="shared" si="2"/>
        <v>71.107438016528931</v>
      </c>
      <c r="P21" s="10"/>
    </row>
    <row r="22" spans="1:119">
      <c r="A22" s="12"/>
      <c r="B22" s="23">
        <v>361.1</v>
      </c>
      <c r="C22" s="19" t="s">
        <v>30</v>
      </c>
      <c r="D22" s="43">
        <v>949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949</v>
      </c>
      <c r="O22" s="44">
        <f t="shared" si="2"/>
        <v>7.8429752066115705</v>
      </c>
      <c r="P22" s="9"/>
    </row>
    <row r="23" spans="1:119">
      <c r="A23" s="12"/>
      <c r="B23" s="23">
        <v>362</v>
      </c>
      <c r="C23" s="19" t="s">
        <v>31</v>
      </c>
      <c r="D23" s="43">
        <v>3710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3710</v>
      </c>
      <c r="O23" s="44">
        <f t="shared" si="2"/>
        <v>30.66115702479339</v>
      </c>
      <c r="P23" s="9"/>
    </row>
    <row r="24" spans="1:119">
      <c r="A24" s="12"/>
      <c r="B24" s="23">
        <v>366</v>
      </c>
      <c r="C24" s="19" t="s">
        <v>44</v>
      </c>
      <c r="D24" s="43">
        <v>3240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3240</v>
      </c>
      <c r="O24" s="44">
        <f t="shared" si="2"/>
        <v>26.776859504132233</v>
      </c>
      <c r="P24" s="9"/>
    </row>
    <row r="25" spans="1:119" ht="15.75" thickBot="1">
      <c r="A25" s="12"/>
      <c r="B25" s="23">
        <v>369.9</v>
      </c>
      <c r="C25" s="19" t="s">
        <v>45</v>
      </c>
      <c r="D25" s="43">
        <v>705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705</v>
      </c>
      <c r="O25" s="44">
        <f t="shared" si="2"/>
        <v>5.8264462809917354</v>
      </c>
      <c r="P25" s="9"/>
    </row>
    <row r="26" spans="1:119" ht="16.5" thickBot="1">
      <c r="A26" s="13" t="s">
        <v>28</v>
      </c>
      <c r="B26" s="21"/>
      <c r="C26" s="20"/>
      <c r="D26" s="14">
        <f>SUM(D5,D10,D12,D19,D21)</f>
        <v>47916</v>
      </c>
      <c r="E26" s="14">
        <f t="shared" ref="E26:M26" si="7">SUM(E5,E10,E12,E19,E21)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47916</v>
      </c>
      <c r="O26" s="36">
        <f t="shared" si="2"/>
        <v>396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2" t="s">
        <v>49</v>
      </c>
      <c r="M28" s="112"/>
      <c r="N28" s="112"/>
      <c r="O28" s="40">
        <v>121</v>
      </c>
    </row>
    <row r="29" spans="1:119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19" ht="15.75" customHeight="1" thickBot="1">
      <c r="A30" s="114" t="s">
        <v>47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11169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11169</v>
      </c>
      <c r="O5" s="31">
        <f t="shared" ref="O5:O26" si="2">(N5/O$28)</f>
        <v>92.305785123966942</v>
      </c>
      <c r="P5" s="6"/>
    </row>
    <row r="6" spans="1:133">
      <c r="A6" s="12"/>
      <c r="B6" s="23">
        <v>312.60000000000002</v>
      </c>
      <c r="C6" s="19" t="s">
        <v>8</v>
      </c>
      <c r="D6" s="43">
        <v>7954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7954</v>
      </c>
      <c r="O6" s="44">
        <f t="shared" si="2"/>
        <v>65.735537190082638</v>
      </c>
      <c r="P6" s="9"/>
    </row>
    <row r="7" spans="1:133">
      <c r="A7" s="12"/>
      <c r="B7" s="23">
        <v>314.10000000000002</v>
      </c>
      <c r="C7" s="19" t="s">
        <v>9</v>
      </c>
      <c r="D7" s="43">
        <v>2429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2429</v>
      </c>
      <c r="O7" s="44">
        <f t="shared" si="2"/>
        <v>20.074380165289256</v>
      </c>
      <c r="P7" s="9"/>
    </row>
    <row r="8" spans="1:133">
      <c r="A8" s="12"/>
      <c r="B8" s="23">
        <v>314.8</v>
      </c>
      <c r="C8" s="19" t="s">
        <v>10</v>
      </c>
      <c r="D8" s="43">
        <v>166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166</v>
      </c>
      <c r="O8" s="44">
        <f t="shared" si="2"/>
        <v>1.3719008264462811</v>
      </c>
      <c r="P8" s="9"/>
    </row>
    <row r="9" spans="1:133">
      <c r="A9" s="12"/>
      <c r="B9" s="23">
        <v>315</v>
      </c>
      <c r="C9" s="19" t="s">
        <v>11</v>
      </c>
      <c r="D9" s="43">
        <v>620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620</v>
      </c>
      <c r="O9" s="44">
        <f t="shared" si="2"/>
        <v>5.1239669421487601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4626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4626</v>
      </c>
      <c r="O10" s="42">
        <f t="shared" si="2"/>
        <v>38.231404958677686</v>
      </c>
      <c r="P10" s="10"/>
    </row>
    <row r="11" spans="1:133">
      <c r="A11" s="12"/>
      <c r="B11" s="23">
        <v>323.10000000000002</v>
      </c>
      <c r="C11" s="19" t="s">
        <v>13</v>
      </c>
      <c r="D11" s="43">
        <v>4626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4626</v>
      </c>
      <c r="O11" s="44">
        <f t="shared" si="2"/>
        <v>38.231404958677686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SUM(D13:D18)</f>
        <v>23510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23510</v>
      </c>
      <c r="O12" s="42">
        <f t="shared" si="2"/>
        <v>194.29752066115702</v>
      </c>
      <c r="P12" s="10"/>
    </row>
    <row r="13" spans="1:133">
      <c r="A13" s="12"/>
      <c r="B13" s="23">
        <v>335.12</v>
      </c>
      <c r="C13" s="19" t="s">
        <v>15</v>
      </c>
      <c r="D13" s="43">
        <v>5918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5918</v>
      </c>
      <c r="O13" s="44">
        <f t="shared" si="2"/>
        <v>48.909090909090907</v>
      </c>
      <c r="P13" s="9"/>
    </row>
    <row r="14" spans="1:133">
      <c r="A14" s="12"/>
      <c r="B14" s="23">
        <v>335.14</v>
      </c>
      <c r="C14" s="19" t="s">
        <v>16</v>
      </c>
      <c r="D14" s="43">
        <v>191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191</v>
      </c>
      <c r="O14" s="44">
        <f t="shared" si="2"/>
        <v>1.5785123966942149</v>
      </c>
      <c r="P14" s="9"/>
    </row>
    <row r="15" spans="1:133">
      <c r="A15" s="12"/>
      <c r="B15" s="23">
        <v>335.18</v>
      </c>
      <c r="C15" s="19" t="s">
        <v>17</v>
      </c>
      <c r="D15" s="43">
        <v>4359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4359</v>
      </c>
      <c r="O15" s="44">
        <f t="shared" si="2"/>
        <v>36.02479338842975</v>
      </c>
      <c r="P15" s="9"/>
    </row>
    <row r="16" spans="1:133">
      <c r="A16" s="12"/>
      <c r="B16" s="23">
        <v>337.2</v>
      </c>
      <c r="C16" s="19" t="s">
        <v>42</v>
      </c>
      <c r="D16" s="43">
        <v>12500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12500</v>
      </c>
      <c r="O16" s="44">
        <f t="shared" si="2"/>
        <v>103.30578512396694</v>
      </c>
      <c r="P16" s="9"/>
    </row>
    <row r="17" spans="1:119">
      <c r="A17" s="12"/>
      <c r="B17" s="23">
        <v>337.7</v>
      </c>
      <c r="C17" s="19" t="s">
        <v>20</v>
      </c>
      <c r="D17" s="43">
        <v>449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449</v>
      </c>
      <c r="O17" s="44">
        <f t="shared" si="2"/>
        <v>3.7107438016528924</v>
      </c>
      <c r="P17" s="9"/>
    </row>
    <row r="18" spans="1:119">
      <c r="A18" s="12"/>
      <c r="B18" s="23">
        <v>338</v>
      </c>
      <c r="C18" s="19" t="s">
        <v>43</v>
      </c>
      <c r="D18" s="43">
        <v>93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93</v>
      </c>
      <c r="O18" s="44">
        <f t="shared" si="2"/>
        <v>0.76859504132231404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SUM(D20:D20)</f>
        <v>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7</v>
      </c>
      <c r="O19" s="42">
        <f t="shared" si="2"/>
        <v>5.7851239669421489E-2</v>
      </c>
      <c r="P19" s="10"/>
    </row>
    <row r="20" spans="1:119">
      <c r="A20" s="12"/>
      <c r="B20" s="23">
        <v>341.9</v>
      </c>
      <c r="C20" s="19" t="s">
        <v>27</v>
      </c>
      <c r="D20" s="43">
        <v>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</v>
      </c>
      <c r="O20" s="44">
        <f t="shared" si="2"/>
        <v>5.7851239669421489E-2</v>
      </c>
      <c r="P20" s="9"/>
    </row>
    <row r="21" spans="1:119" ht="15.75">
      <c r="A21" s="27" t="s">
        <v>1</v>
      </c>
      <c r="B21" s="28"/>
      <c r="C21" s="29"/>
      <c r="D21" s="30">
        <f t="shared" ref="D21:M21" si="6">SUM(D22:D25)</f>
        <v>8604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8604</v>
      </c>
      <c r="O21" s="42">
        <f t="shared" si="2"/>
        <v>71.107438016528931</v>
      </c>
      <c r="P21" s="10"/>
    </row>
    <row r="22" spans="1:119">
      <c r="A22" s="12"/>
      <c r="B22" s="23">
        <v>361.1</v>
      </c>
      <c r="C22" s="19" t="s">
        <v>30</v>
      </c>
      <c r="D22" s="43">
        <v>949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949</v>
      </c>
      <c r="O22" s="44">
        <f t="shared" si="2"/>
        <v>7.8429752066115705</v>
      </c>
      <c r="P22" s="9"/>
    </row>
    <row r="23" spans="1:119">
      <c r="A23" s="12"/>
      <c r="B23" s="23">
        <v>362</v>
      </c>
      <c r="C23" s="19" t="s">
        <v>31</v>
      </c>
      <c r="D23" s="43">
        <v>3710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3710</v>
      </c>
      <c r="O23" s="44">
        <f t="shared" si="2"/>
        <v>30.66115702479339</v>
      </c>
      <c r="P23" s="9"/>
    </row>
    <row r="24" spans="1:119">
      <c r="A24" s="12"/>
      <c r="B24" s="23">
        <v>366</v>
      </c>
      <c r="C24" s="19" t="s">
        <v>44</v>
      </c>
      <c r="D24" s="43">
        <v>3240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3240</v>
      </c>
      <c r="O24" s="44">
        <f t="shared" si="2"/>
        <v>26.776859504132233</v>
      </c>
      <c r="P24" s="9"/>
    </row>
    <row r="25" spans="1:119" ht="15.75" thickBot="1">
      <c r="A25" s="12"/>
      <c r="B25" s="23">
        <v>369.9</v>
      </c>
      <c r="C25" s="19" t="s">
        <v>45</v>
      </c>
      <c r="D25" s="43">
        <v>705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705</v>
      </c>
      <c r="O25" s="44">
        <f t="shared" si="2"/>
        <v>5.8264462809917354</v>
      </c>
      <c r="P25" s="9"/>
    </row>
    <row r="26" spans="1:119" ht="16.5" thickBot="1">
      <c r="A26" s="13" t="s">
        <v>28</v>
      </c>
      <c r="B26" s="21"/>
      <c r="C26" s="20"/>
      <c r="D26" s="14">
        <f>SUM(D5,D10,D12,D19,D21)</f>
        <v>47916</v>
      </c>
      <c r="E26" s="14">
        <f t="shared" ref="E26:M26" si="7">SUM(E5,E10,E12,E19,E21)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47916</v>
      </c>
      <c r="O26" s="36">
        <f t="shared" si="2"/>
        <v>396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2" t="s">
        <v>46</v>
      </c>
      <c r="M28" s="112"/>
      <c r="N28" s="112"/>
      <c r="O28" s="40">
        <v>121</v>
      </c>
    </row>
    <row r="29" spans="1:119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19" ht="15.75" thickBot="1">
      <c r="A30" s="114" t="s">
        <v>47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</sheetData>
  <mergeCells count="10">
    <mergeCell ref="A30:O30"/>
    <mergeCell ref="L28:N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29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11195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11195</v>
      </c>
      <c r="O5" s="31">
        <f t="shared" ref="O5:O26" si="2">(N5/O$28)</f>
        <v>101.77272727272727</v>
      </c>
      <c r="P5" s="6"/>
    </row>
    <row r="6" spans="1:133">
      <c r="A6" s="12"/>
      <c r="B6" s="23">
        <v>312.60000000000002</v>
      </c>
      <c r="C6" s="19" t="s">
        <v>8</v>
      </c>
      <c r="D6" s="43">
        <v>8122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8122</v>
      </c>
      <c r="O6" s="44">
        <f t="shared" si="2"/>
        <v>73.836363636363643</v>
      </c>
      <c r="P6" s="9"/>
    </row>
    <row r="7" spans="1:133">
      <c r="A7" s="12"/>
      <c r="B7" s="23">
        <v>314.10000000000002</v>
      </c>
      <c r="C7" s="19" t="s">
        <v>9</v>
      </c>
      <c r="D7" s="43">
        <v>2080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2080</v>
      </c>
      <c r="O7" s="44">
        <f t="shared" si="2"/>
        <v>18.90909090909091</v>
      </c>
      <c r="P7" s="9"/>
    </row>
    <row r="8" spans="1:133">
      <c r="A8" s="12"/>
      <c r="B8" s="23">
        <v>314.8</v>
      </c>
      <c r="C8" s="19" t="s">
        <v>10</v>
      </c>
      <c r="D8" s="43">
        <v>144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144</v>
      </c>
      <c r="O8" s="44">
        <f t="shared" si="2"/>
        <v>1.3090909090909091</v>
      </c>
      <c r="P8" s="9"/>
    </row>
    <row r="9" spans="1:133">
      <c r="A9" s="12"/>
      <c r="B9" s="23">
        <v>315</v>
      </c>
      <c r="C9" s="19" t="s">
        <v>11</v>
      </c>
      <c r="D9" s="43">
        <v>849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849</v>
      </c>
      <c r="O9" s="44">
        <f t="shared" si="2"/>
        <v>7.7181818181818178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4078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4078</v>
      </c>
      <c r="O10" s="42">
        <f t="shared" si="2"/>
        <v>37.072727272727271</v>
      </c>
      <c r="P10" s="10"/>
    </row>
    <row r="11" spans="1:133">
      <c r="A11" s="12"/>
      <c r="B11" s="23">
        <v>323.10000000000002</v>
      </c>
      <c r="C11" s="19" t="s">
        <v>13</v>
      </c>
      <c r="D11" s="43">
        <v>4078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4078</v>
      </c>
      <c r="O11" s="44">
        <f t="shared" si="2"/>
        <v>37.072727272727271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SUM(D13:D18)</f>
        <v>26528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26528</v>
      </c>
      <c r="O12" s="42">
        <f t="shared" si="2"/>
        <v>241.16363636363636</v>
      </c>
      <c r="P12" s="10"/>
    </row>
    <row r="13" spans="1:133">
      <c r="A13" s="12"/>
      <c r="B13" s="23">
        <v>335.12</v>
      </c>
      <c r="C13" s="19" t="s">
        <v>15</v>
      </c>
      <c r="D13" s="43">
        <v>5718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5718</v>
      </c>
      <c r="O13" s="44">
        <f t="shared" si="2"/>
        <v>51.981818181818184</v>
      </c>
      <c r="P13" s="9"/>
    </row>
    <row r="14" spans="1:133">
      <c r="A14" s="12"/>
      <c r="B14" s="23">
        <v>335.14</v>
      </c>
      <c r="C14" s="19" t="s">
        <v>16</v>
      </c>
      <c r="D14" s="43">
        <v>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86</v>
      </c>
      <c r="O14" s="44">
        <f t="shared" si="2"/>
        <v>0.78181818181818186</v>
      </c>
      <c r="P14" s="9"/>
    </row>
    <row r="15" spans="1:133">
      <c r="A15" s="12"/>
      <c r="B15" s="23">
        <v>335.18</v>
      </c>
      <c r="C15" s="19" t="s">
        <v>17</v>
      </c>
      <c r="D15" s="43">
        <v>4548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4548</v>
      </c>
      <c r="O15" s="44">
        <f t="shared" si="2"/>
        <v>41.345454545454544</v>
      </c>
      <c r="P15" s="9"/>
    </row>
    <row r="16" spans="1:133">
      <c r="A16" s="12"/>
      <c r="B16" s="23">
        <v>335.49</v>
      </c>
      <c r="C16" s="19" t="s">
        <v>18</v>
      </c>
      <c r="D16" s="43">
        <v>3691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3691</v>
      </c>
      <c r="O16" s="44">
        <f t="shared" si="2"/>
        <v>33.554545454545455</v>
      </c>
      <c r="P16" s="9"/>
    </row>
    <row r="17" spans="1:119">
      <c r="A17" s="12"/>
      <c r="B17" s="23">
        <v>337.4</v>
      </c>
      <c r="C17" s="19" t="s">
        <v>19</v>
      </c>
      <c r="D17" s="43">
        <v>12000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12000</v>
      </c>
      <c r="O17" s="44">
        <f t="shared" si="2"/>
        <v>109.09090909090909</v>
      </c>
      <c r="P17" s="9"/>
    </row>
    <row r="18" spans="1:119">
      <c r="A18" s="12"/>
      <c r="B18" s="23">
        <v>337.7</v>
      </c>
      <c r="C18" s="19" t="s">
        <v>20</v>
      </c>
      <c r="D18" s="43">
        <v>485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485</v>
      </c>
      <c r="O18" s="44">
        <f t="shared" si="2"/>
        <v>4.4090909090909092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SUM(D20:D20)</f>
        <v>5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5</v>
      </c>
      <c r="O19" s="42">
        <f t="shared" si="2"/>
        <v>4.5454545454545456E-2</v>
      </c>
      <c r="P19" s="10"/>
    </row>
    <row r="20" spans="1:119">
      <c r="A20" s="12"/>
      <c r="B20" s="23">
        <v>341.9</v>
      </c>
      <c r="C20" s="19" t="s">
        <v>27</v>
      </c>
      <c r="D20" s="43">
        <v>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</v>
      </c>
      <c r="O20" s="44">
        <f t="shared" si="2"/>
        <v>4.5454545454545456E-2</v>
      </c>
      <c r="P20" s="9"/>
    </row>
    <row r="21" spans="1:119" ht="15.75">
      <c r="A21" s="27" t="s">
        <v>1</v>
      </c>
      <c r="B21" s="28"/>
      <c r="C21" s="29"/>
      <c r="D21" s="30">
        <f t="shared" ref="D21:M21" si="6">SUM(D22:D23)</f>
        <v>4446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4446</v>
      </c>
      <c r="O21" s="42">
        <f t="shared" si="2"/>
        <v>40.418181818181822</v>
      </c>
      <c r="P21" s="10"/>
    </row>
    <row r="22" spans="1:119">
      <c r="A22" s="12"/>
      <c r="B22" s="23">
        <v>361.1</v>
      </c>
      <c r="C22" s="19" t="s">
        <v>30</v>
      </c>
      <c r="D22" s="43">
        <v>2671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2671</v>
      </c>
      <c r="O22" s="44">
        <f t="shared" si="2"/>
        <v>24.281818181818181</v>
      </c>
      <c r="P22" s="9"/>
    </row>
    <row r="23" spans="1:119">
      <c r="A23" s="12"/>
      <c r="B23" s="23">
        <v>362</v>
      </c>
      <c r="C23" s="19" t="s">
        <v>31</v>
      </c>
      <c r="D23" s="43">
        <v>1775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1775</v>
      </c>
      <c r="O23" s="44">
        <f t="shared" si="2"/>
        <v>16.136363636363637</v>
      </c>
      <c r="P23" s="9"/>
    </row>
    <row r="24" spans="1:119" ht="15.75">
      <c r="A24" s="27" t="s">
        <v>26</v>
      </c>
      <c r="B24" s="28"/>
      <c r="C24" s="29"/>
      <c r="D24" s="30">
        <f t="shared" ref="D24:M24" si="7">SUM(D25:D25)</f>
        <v>1900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1900</v>
      </c>
      <c r="O24" s="42">
        <f t="shared" si="2"/>
        <v>17.272727272727273</v>
      </c>
      <c r="P24" s="9"/>
    </row>
    <row r="25" spans="1:119" ht="15.75" thickBot="1">
      <c r="A25" s="12"/>
      <c r="B25" s="23">
        <v>389.4</v>
      </c>
      <c r="C25" s="19" t="s">
        <v>32</v>
      </c>
      <c r="D25" s="43">
        <v>1900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1900</v>
      </c>
      <c r="O25" s="44">
        <f t="shared" si="2"/>
        <v>17.272727272727273</v>
      </c>
      <c r="P25" s="9"/>
    </row>
    <row r="26" spans="1:119" ht="16.5" thickBot="1">
      <c r="A26" s="13" t="s">
        <v>28</v>
      </c>
      <c r="B26" s="21"/>
      <c r="C26" s="20"/>
      <c r="D26" s="14">
        <f>SUM(D5,D10,D12,D19,D21,D24)</f>
        <v>48152</v>
      </c>
      <c r="E26" s="14">
        <f t="shared" ref="E26:M26" si="8">SUM(E5,E10,E12,E19,E21,E24)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48152</v>
      </c>
      <c r="O26" s="36">
        <f t="shared" si="2"/>
        <v>437.74545454545455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2" t="s">
        <v>39</v>
      </c>
      <c r="M28" s="112"/>
      <c r="N28" s="112"/>
      <c r="O28" s="40">
        <v>110</v>
      </c>
    </row>
    <row r="29" spans="1:119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19" ht="15.75" thickBot="1">
      <c r="A30" s="114" t="s">
        <v>47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12020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12020</v>
      </c>
      <c r="O5" s="31">
        <f t="shared" ref="O5:O24" si="2">(N5/O$26)</f>
        <v>108.28828828828829</v>
      </c>
      <c r="P5" s="6"/>
    </row>
    <row r="6" spans="1:133">
      <c r="A6" s="12"/>
      <c r="B6" s="23">
        <v>312.60000000000002</v>
      </c>
      <c r="C6" s="19" t="s">
        <v>8</v>
      </c>
      <c r="D6" s="43">
        <v>8658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8658</v>
      </c>
      <c r="O6" s="44">
        <f t="shared" si="2"/>
        <v>78</v>
      </c>
      <c r="P6" s="9"/>
    </row>
    <row r="7" spans="1:133">
      <c r="A7" s="12"/>
      <c r="B7" s="23">
        <v>314.10000000000002</v>
      </c>
      <c r="C7" s="19" t="s">
        <v>9</v>
      </c>
      <c r="D7" s="43">
        <v>2383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2383</v>
      </c>
      <c r="O7" s="44">
        <f t="shared" si="2"/>
        <v>21.468468468468469</v>
      </c>
      <c r="P7" s="9"/>
    </row>
    <row r="8" spans="1:133">
      <c r="A8" s="12"/>
      <c r="B8" s="23">
        <v>314.8</v>
      </c>
      <c r="C8" s="19" t="s">
        <v>10</v>
      </c>
      <c r="D8" s="43">
        <v>117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</v>
      </c>
      <c r="O8" s="44">
        <f t="shared" si="2"/>
        <v>1.0540540540540539</v>
      </c>
      <c r="P8" s="9"/>
    </row>
    <row r="9" spans="1:133">
      <c r="A9" s="12"/>
      <c r="B9" s="23">
        <v>315</v>
      </c>
      <c r="C9" s="19" t="s">
        <v>11</v>
      </c>
      <c r="D9" s="43">
        <v>862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862</v>
      </c>
      <c r="O9" s="44">
        <f t="shared" si="2"/>
        <v>7.7657657657657655</v>
      </c>
      <c r="P9" s="9"/>
    </row>
    <row r="10" spans="1:133" ht="15.75">
      <c r="A10" s="27" t="s">
        <v>59</v>
      </c>
      <c r="B10" s="28"/>
      <c r="C10" s="29"/>
      <c r="D10" s="30">
        <f t="shared" ref="D10:M10" si="3">SUM(D11:D11)</f>
        <v>3685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3685</v>
      </c>
      <c r="O10" s="42">
        <f t="shared" si="2"/>
        <v>33.198198198198199</v>
      </c>
      <c r="P10" s="10"/>
    </row>
    <row r="11" spans="1:133">
      <c r="A11" s="12"/>
      <c r="B11" s="23">
        <v>323.10000000000002</v>
      </c>
      <c r="C11" s="19" t="s">
        <v>13</v>
      </c>
      <c r="D11" s="43">
        <v>3685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3685</v>
      </c>
      <c r="O11" s="44">
        <f t="shared" si="2"/>
        <v>33.198198198198199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SUM(D13:D18)</f>
        <v>16024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16024</v>
      </c>
      <c r="O12" s="42">
        <f t="shared" si="2"/>
        <v>144.36036036036037</v>
      </c>
      <c r="P12" s="10"/>
    </row>
    <row r="13" spans="1:133">
      <c r="A13" s="12"/>
      <c r="B13" s="23">
        <v>335.12</v>
      </c>
      <c r="C13" s="19" t="s">
        <v>15</v>
      </c>
      <c r="D13" s="43">
        <v>6324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6324</v>
      </c>
      <c r="O13" s="44">
        <f t="shared" si="2"/>
        <v>56.972972972972975</v>
      </c>
      <c r="P13" s="9"/>
    </row>
    <row r="14" spans="1:133">
      <c r="A14" s="12"/>
      <c r="B14" s="23">
        <v>335.14</v>
      </c>
      <c r="C14" s="19" t="s">
        <v>16</v>
      </c>
      <c r="D14" s="43">
        <v>287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287</v>
      </c>
      <c r="O14" s="44">
        <f t="shared" si="2"/>
        <v>2.5855855855855854</v>
      </c>
      <c r="P14" s="9"/>
    </row>
    <row r="15" spans="1:133">
      <c r="A15" s="12"/>
      <c r="B15" s="23">
        <v>335.18</v>
      </c>
      <c r="C15" s="19" t="s">
        <v>17</v>
      </c>
      <c r="D15" s="43">
        <v>5175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5175</v>
      </c>
      <c r="O15" s="44">
        <f t="shared" si="2"/>
        <v>46.621621621621621</v>
      </c>
      <c r="P15" s="9"/>
    </row>
    <row r="16" spans="1:133">
      <c r="A16" s="12"/>
      <c r="B16" s="23">
        <v>335.49</v>
      </c>
      <c r="C16" s="19" t="s">
        <v>18</v>
      </c>
      <c r="D16" s="43">
        <v>3500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3500</v>
      </c>
      <c r="O16" s="44">
        <f t="shared" si="2"/>
        <v>31.531531531531531</v>
      </c>
      <c r="P16" s="9"/>
    </row>
    <row r="17" spans="1:119">
      <c r="A17" s="12"/>
      <c r="B17" s="23">
        <v>337.1</v>
      </c>
      <c r="C17" s="19" t="s">
        <v>60</v>
      </c>
      <c r="D17" s="43">
        <v>227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227</v>
      </c>
      <c r="O17" s="44">
        <f t="shared" si="2"/>
        <v>2.045045045045045</v>
      </c>
      <c r="P17" s="9"/>
    </row>
    <row r="18" spans="1:119">
      <c r="A18" s="12"/>
      <c r="B18" s="23">
        <v>337.7</v>
      </c>
      <c r="C18" s="19" t="s">
        <v>20</v>
      </c>
      <c r="D18" s="43">
        <v>511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511</v>
      </c>
      <c r="O18" s="44">
        <f t="shared" si="2"/>
        <v>4.6036036036036032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SUM(D20:D20)</f>
        <v>5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5</v>
      </c>
      <c r="O19" s="42">
        <f t="shared" si="2"/>
        <v>4.5045045045045043E-2</v>
      </c>
      <c r="P19" s="10"/>
    </row>
    <row r="20" spans="1:119">
      <c r="A20" s="12"/>
      <c r="B20" s="23">
        <v>341.9</v>
      </c>
      <c r="C20" s="19" t="s">
        <v>27</v>
      </c>
      <c r="D20" s="43">
        <v>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</v>
      </c>
      <c r="O20" s="44">
        <f t="shared" si="2"/>
        <v>4.5045045045045043E-2</v>
      </c>
      <c r="P20" s="9"/>
    </row>
    <row r="21" spans="1:119" ht="15.75">
      <c r="A21" s="27" t="s">
        <v>1</v>
      </c>
      <c r="B21" s="28"/>
      <c r="C21" s="29"/>
      <c r="D21" s="30">
        <f t="shared" ref="D21:M21" si="6">SUM(D22:D23)</f>
        <v>5930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5930</v>
      </c>
      <c r="O21" s="42">
        <f t="shared" si="2"/>
        <v>53.423423423423422</v>
      </c>
      <c r="P21" s="10"/>
    </row>
    <row r="22" spans="1:119">
      <c r="A22" s="12"/>
      <c r="B22" s="23">
        <v>361.1</v>
      </c>
      <c r="C22" s="19" t="s">
        <v>30</v>
      </c>
      <c r="D22" s="43">
        <v>4226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4226</v>
      </c>
      <c r="O22" s="44">
        <f t="shared" si="2"/>
        <v>38.072072072072075</v>
      </c>
      <c r="P22" s="9"/>
    </row>
    <row r="23" spans="1:119" ht="15.75" thickBot="1">
      <c r="A23" s="12"/>
      <c r="B23" s="23">
        <v>362</v>
      </c>
      <c r="C23" s="19" t="s">
        <v>31</v>
      </c>
      <c r="D23" s="43">
        <v>1704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1704</v>
      </c>
      <c r="O23" s="44">
        <f t="shared" si="2"/>
        <v>15.351351351351351</v>
      </c>
      <c r="P23" s="9"/>
    </row>
    <row r="24" spans="1:119" ht="16.5" thickBot="1">
      <c r="A24" s="13" t="s">
        <v>28</v>
      </c>
      <c r="B24" s="21"/>
      <c r="C24" s="20"/>
      <c r="D24" s="14">
        <f>SUM(D5,D10,D12,D19,D21)</f>
        <v>37664</v>
      </c>
      <c r="E24" s="14">
        <f t="shared" ref="E24:M24" si="7">SUM(E5,E10,E12,E19,E21)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37664</v>
      </c>
      <c r="O24" s="36">
        <f t="shared" si="2"/>
        <v>339.31531531531533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61</v>
      </c>
      <c r="M26" s="112"/>
      <c r="N26" s="112"/>
      <c r="O26" s="40">
        <v>111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89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3"/>
      <c r="M3" s="124"/>
      <c r="N3" s="34"/>
      <c r="O3" s="35"/>
      <c r="P3" s="125" t="s">
        <v>79</v>
      </c>
      <c r="Q3" s="11"/>
      <c r="R3"/>
    </row>
    <row r="4" spans="1:134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80</v>
      </c>
      <c r="N4" s="33" t="s">
        <v>7</v>
      </c>
      <c r="O4" s="33" t="s">
        <v>81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82</v>
      </c>
      <c r="B5" s="24"/>
      <c r="C5" s="24"/>
      <c r="D5" s="25">
        <f t="shared" ref="D5:N5" si="0">SUM(D6:D9)</f>
        <v>21271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21271</v>
      </c>
      <c r="P5" s="31">
        <f t="shared" ref="P5:P24" si="1">(O5/P$26)</f>
        <v>253.22619047619048</v>
      </c>
      <c r="Q5" s="6"/>
    </row>
    <row r="6" spans="1:134">
      <c r="A6" s="12"/>
      <c r="B6" s="23">
        <v>312.41000000000003</v>
      </c>
      <c r="C6" s="19" t="s">
        <v>90</v>
      </c>
      <c r="D6" s="43">
        <v>18022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18022</v>
      </c>
      <c r="P6" s="44">
        <f t="shared" si="1"/>
        <v>214.54761904761904</v>
      </c>
      <c r="Q6" s="9"/>
    </row>
    <row r="7" spans="1:134">
      <c r="A7" s="12"/>
      <c r="B7" s="23">
        <v>314.10000000000002</v>
      </c>
      <c r="C7" s="19" t="s">
        <v>9</v>
      </c>
      <c r="D7" s="43">
        <v>2519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2519</v>
      </c>
      <c r="P7" s="44">
        <f t="shared" si="1"/>
        <v>29.988095238095237</v>
      </c>
      <c r="Q7" s="9"/>
    </row>
    <row r="8" spans="1:134">
      <c r="A8" s="12"/>
      <c r="B8" s="23">
        <v>314.8</v>
      </c>
      <c r="C8" s="19" t="s">
        <v>10</v>
      </c>
      <c r="D8" s="43">
        <v>198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198</v>
      </c>
      <c r="P8" s="44">
        <f t="shared" si="1"/>
        <v>2.3571428571428572</v>
      </c>
      <c r="Q8" s="9"/>
    </row>
    <row r="9" spans="1:134">
      <c r="A9" s="12"/>
      <c r="B9" s="23">
        <v>315.10000000000002</v>
      </c>
      <c r="C9" s="19" t="s">
        <v>83</v>
      </c>
      <c r="D9" s="43">
        <v>532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532</v>
      </c>
      <c r="P9" s="44">
        <f t="shared" si="1"/>
        <v>6.333333333333333</v>
      </c>
      <c r="Q9" s="9"/>
    </row>
    <row r="10" spans="1:134" ht="15.75">
      <c r="A10" s="27" t="s">
        <v>12</v>
      </c>
      <c r="B10" s="28"/>
      <c r="C10" s="29"/>
      <c r="D10" s="30">
        <f t="shared" ref="D10:N10" si="3">SUM(D11:D11)</f>
        <v>3714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>SUM(D10:N10)</f>
        <v>3714</v>
      </c>
      <c r="P10" s="42">
        <f t="shared" si="1"/>
        <v>44.214285714285715</v>
      </c>
      <c r="Q10" s="10"/>
    </row>
    <row r="11" spans="1:134">
      <c r="A11" s="12"/>
      <c r="B11" s="23">
        <v>323.10000000000002</v>
      </c>
      <c r="C11" s="19" t="s">
        <v>13</v>
      </c>
      <c r="D11" s="43">
        <v>3714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3714</v>
      </c>
      <c r="P11" s="44">
        <f t="shared" si="1"/>
        <v>44.214285714285715</v>
      </c>
      <c r="Q11" s="9"/>
    </row>
    <row r="12" spans="1:134" ht="15.75">
      <c r="A12" s="27" t="s">
        <v>85</v>
      </c>
      <c r="B12" s="28"/>
      <c r="C12" s="29"/>
      <c r="D12" s="30">
        <f t="shared" ref="D12:N12" si="5">SUM(D13:D18)</f>
        <v>92294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0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5"/>
        <v>0</v>
      </c>
      <c r="O12" s="41">
        <f>SUM(D12:N12)</f>
        <v>92294</v>
      </c>
      <c r="P12" s="42">
        <f t="shared" si="1"/>
        <v>1098.7380952380952</v>
      </c>
      <c r="Q12" s="10"/>
    </row>
    <row r="13" spans="1:134">
      <c r="A13" s="12"/>
      <c r="B13" s="23">
        <v>334.7</v>
      </c>
      <c r="C13" s="19" t="s">
        <v>91</v>
      </c>
      <c r="D13" s="43">
        <v>15000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6" si="6">SUM(D13:N13)</f>
        <v>15000</v>
      </c>
      <c r="P13" s="44">
        <f t="shared" si="1"/>
        <v>178.57142857142858</v>
      </c>
      <c r="Q13" s="9"/>
    </row>
    <row r="14" spans="1:134">
      <c r="A14" s="12"/>
      <c r="B14" s="23">
        <v>335.14</v>
      </c>
      <c r="C14" s="19" t="s">
        <v>55</v>
      </c>
      <c r="D14" s="43">
        <v>375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375</v>
      </c>
      <c r="P14" s="44">
        <f t="shared" si="1"/>
        <v>4.4642857142857144</v>
      </c>
      <c r="Q14" s="9"/>
    </row>
    <row r="15" spans="1:134">
      <c r="A15" s="12"/>
      <c r="B15" s="23">
        <v>335.18</v>
      </c>
      <c r="C15" s="19" t="s">
        <v>86</v>
      </c>
      <c r="D15" s="43">
        <v>8455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8455</v>
      </c>
      <c r="P15" s="44">
        <f t="shared" si="1"/>
        <v>100.6547619047619</v>
      </c>
      <c r="Q15" s="9"/>
    </row>
    <row r="16" spans="1:134">
      <c r="A16" s="12"/>
      <c r="B16" s="23">
        <v>335.19</v>
      </c>
      <c r="C16" s="19" t="s">
        <v>87</v>
      </c>
      <c r="D16" s="43">
        <v>10316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10316</v>
      </c>
      <c r="P16" s="44">
        <f t="shared" si="1"/>
        <v>122.80952380952381</v>
      </c>
      <c r="Q16" s="9"/>
    </row>
    <row r="17" spans="1:120">
      <c r="A17" s="12"/>
      <c r="B17" s="23">
        <v>337.7</v>
      </c>
      <c r="C17" s="19" t="s">
        <v>20</v>
      </c>
      <c r="D17" s="43">
        <v>550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18" si="7">SUM(D17:N17)</f>
        <v>550</v>
      </c>
      <c r="P17" s="44">
        <f t="shared" si="1"/>
        <v>6.5476190476190474</v>
      </c>
      <c r="Q17" s="9"/>
    </row>
    <row r="18" spans="1:120">
      <c r="A18" s="12"/>
      <c r="B18" s="23">
        <v>337.9</v>
      </c>
      <c r="C18" s="19" t="s">
        <v>66</v>
      </c>
      <c r="D18" s="43">
        <v>57598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7"/>
        <v>57598</v>
      </c>
      <c r="P18" s="44">
        <f t="shared" si="1"/>
        <v>685.69047619047615</v>
      </c>
      <c r="Q18" s="9"/>
    </row>
    <row r="19" spans="1:120" ht="15.75">
      <c r="A19" s="27" t="s">
        <v>25</v>
      </c>
      <c r="B19" s="28"/>
      <c r="C19" s="29"/>
      <c r="D19" s="30">
        <f t="shared" ref="D19:N19" si="8">SUM(D20:D20)</f>
        <v>14</v>
      </c>
      <c r="E19" s="30">
        <f t="shared" si="8"/>
        <v>0</v>
      </c>
      <c r="F19" s="30">
        <f t="shared" si="8"/>
        <v>0</v>
      </c>
      <c r="G19" s="30">
        <f t="shared" si="8"/>
        <v>0</v>
      </c>
      <c r="H19" s="30">
        <f t="shared" si="8"/>
        <v>0</v>
      </c>
      <c r="I19" s="30">
        <f t="shared" si="8"/>
        <v>0</v>
      </c>
      <c r="J19" s="30">
        <f t="shared" si="8"/>
        <v>0</v>
      </c>
      <c r="K19" s="30">
        <f t="shared" si="8"/>
        <v>0</v>
      </c>
      <c r="L19" s="30">
        <f t="shared" si="8"/>
        <v>0</v>
      </c>
      <c r="M19" s="30">
        <f t="shared" si="8"/>
        <v>0</v>
      </c>
      <c r="N19" s="30">
        <f t="shared" si="8"/>
        <v>0</v>
      </c>
      <c r="O19" s="30">
        <f>SUM(D19:N19)</f>
        <v>14</v>
      </c>
      <c r="P19" s="42">
        <f t="shared" si="1"/>
        <v>0.16666666666666666</v>
      </c>
      <c r="Q19" s="10"/>
    </row>
    <row r="20" spans="1:120">
      <c r="A20" s="12"/>
      <c r="B20" s="23">
        <v>341.9</v>
      </c>
      <c r="C20" s="19" t="s">
        <v>63</v>
      </c>
      <c r="D20" s="43">
        <v>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" si="9">SUM(D20:N20)</f>
        <v>14</v>
      </c>
      <c r="P20" s="44">
        <f t="shared" si="1"/>
        <v>0.16666666666666666</v>
      </c>
      <c r="Q20" s="9"/>
    </row>
    <row r="21" spans="1:120" ht="15.75">
      <c r="A21" s="27" t="s">
        <v>1</v>
      </c>
      <c r="B21" s="28"/>
      <c r="C21" s="29"/>
      <c r="D21" s="30">
        <f t="shared" ref="D21:N21" si="10">SUM(D22:D23)</f>
        <v>6294</v>
      </c>
      <c r="E21" s="30">
        <f t="shared" si="10"/>
        <v>0</v>
      </c>
      <c r="F21" s="30">
        <f t="shared" si="10"/>
        <v>0</v>
      </c>
      <c r="G21" s="30">
        <f t="shared" si="10"/>
        <v>0</v>
      </c>
      <c r="H21" s="30">
        <f t="shared" si="10"/>
        <v>0</v>
      </c>
      <c r="I21" s="30">
        <f t="shared" si="10"/>
        <v>0</v>
      </c>
      <c r="J21" s="30">
        <f t="shared" si="10"/>
        <v>0</v>
      </c>
      <c r="K21" s="30">
        <f t="shared" si="10"/>
        <v>0</v>
      </c>
      <c r="L21" s="30">
        <f t="shared" si="10"/>
        <v>0</v>
      </c>
      <c r="M21" s="30">
        <f t="shared" si="10"/>
        <v>0</v>
      </c>
      <c r="N21" s="30">
        <f t="shared" si="10"/>
        <v>0</v>
      </c>
      <c r="O21" s="30">
        <f>SUM(D21:N21)</f>
        <v>6294</v>
      </c>
      <c r="P21" s="42">
        <f t="shared" si="1"/>
        <v>74.928571428571431</v>
      </c>
      <c r="Q21" s="10"/>
    </row>
    <row r="22" spans="1:120">
      <c r="A22" s="12"/>
      <c r="B22" s="23">
        <v>361.1</v>
      </c>
      <c r="C22" s="19" t="s">
        <v>30</v>
      </c>
      <c r="D22" s="43">
        <v>194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>SUM(D22:N22)</f>
        <v>194</v>
      </c>
      <c r="P22" s="44">
        <f t="shared" si="1"/>
        <v>2.3095238095238093</v>
      </c>
      <c r="Q22" s="9"/>
    </row>
    <row r="23" spans="1:120" ht="15.75" thickBot="1">
      <c r="A23" s="12"/>
      <c r="B23" s="23">
        <v>362</v>
      </c>
      <c r="C23" s="19" t="s">
        <v>31</v>
      </c>
      <c r="D23" s="43">
        <v>6100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ref="O23" si="11">SUM(D23:N23)</f>
        <v>6100</v>
      </c>
      <c r="P23" s="44">
        <f t="shared" si="1"/>
        <v>72.61904761904762</v>
      </c>
      <c r="Q23" s="9"/>
    </row>
    <row r="24" spans="1:120" ht="16.5" thickBot="1">
      <c r="A24" s="13" t="s">
        <v>28</v>
      </c>
      <c r="B24" s="21"/>
      <c r="C24" s="20"/>
      <c r="D24" s="14">
        <f>SUM(D5,D10,D12,D19,D21)</f>
        <v>123587</v>
      </c>
      <c r="E24" s="14">
        <f t="shared" ref="E24:N24" si="12">SUM(E5,E10,E12,E19,E21)</f>
        <v>0</v>
      </c>
      <c r="F24" s="14">
        <f t="shared" si="12"/>
        <v>0</v>
      </c>
      <c r="G24" s="14">
        <f t="shared" si="12"/>
        <v>0</v>
      </c>
      <c r="H24" s="14">
        <f t="shared" si="12"/>
        <v>0</v>
      </c>
      <c r="I24" s="14">
        <f t="shared" si="12"/>
        <v>0</v>
      </c>
      <c r="J24" s="14">
        <f t="shared" si="12"/>
        <v>0</v>
      </c>
      <c r="K24" s="14">
        <f t="shared" si="12"/>
        <v>0</v>
      </c>
      <c r="L24" s="14">
        <f t="shared" si="12"/>
        <v>0</v>
      </c>
      <c r="M24" s="14">
        <f t="shared" si="12"/>
        <v>0</v>
      </c>
      <c r="N24" s="14">
        <f t="shared" si="12"/>
        <v>0</v>
      </c>
      <c r="O24" s="14">
        <f>SUM(D24:N24)</f>
        <v>123587</v>
      </c>
      <c r="P24" s="36">
        <f t="shared" si="1"/>
        <v>1471.2738095238096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112" t="s">
        <v>92</v>
      </c>
      <c r="N26" s="112"/>
      <c r="O26" s="112"/>
      <c r="P26" s="40">
        <v>84</v>
      </c>
    </row>
    <row r="27" spans="1:120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1"/>
    </row>
    <row r="28" spans="1:120" ht="15.75" customHeight="1" thickBot="1">
      <c r="A28" s="114" t="s">
        <v>47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4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78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3"/>
      <c r="M3" s="124"/>
      <c r="N3" s="34"/>
      <c r="O3" s="35"/>
      <c r="P3" s="125" t="s">
        <v>79</v>
      </c>
      <c r="Q3" s="11"/>
      <c r="R3"/>
    </row>
    <row r="4" spans="1:134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80</v>
      </c>
      <c r="N4" s="33" t="s">
        <v>7</v>
      </c>
      <c r="O4" s="33" t="s">
        <v>81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82</v>
      </c>
      <c r="B5" s="24"/>
      <c r="C5" s="24"/>
      <c r="D5" s="25">
        <f t="shared" ref="D5:N5" si="0">SUM(D6:D9)</f>
        <v>15918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3" si="1">SUM(D5:N5)</f>
        <v>15918</v>
      </c>
      <c r="P5" s="31">
        <f t="shared" ref="P5:P23" si="2">(O5/P$25)</f>
        <v>194.1219512195122</v>
      </c>
      <c r="Q5" s="6"/>
    </row>
    <row r="6" spans="1:134">
      <c r="A6" s="12"/>
      <c r="B6" s="23">
        <v>314.10000000000002</v>
      </c>
      <c r="C6" s="19" t="s">
        <v>9</v>
      </c>
      <c r="D6" s="43">
        <v>1683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1683</v>
      </c>
      <c r="P6" s="44">
        <f t="shared" si="2"/>
        <v>20.524390243902438</v>
      </c>
      <c r="Q6" s="9"/>
    </row>
    <row r="7" spans="1:134">
      <c r="A7" s="12"/>
      <c r="B7" s="23">
        <v>314.8</v>
      </c>
      <c r="C7" s="19" t="s">
        <v>10</v>
      </c>
      <c r="D7" s="43">
        <v>105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105</v>
      </c>
      <c r="P7" s="44">
        <f t="shared" si="2"/>
        <v>1.2804878048780488</v>
      </c>
      <c r="Q7" s="9"/>
    </row>
    <row r="8" spans="1:134">
      <c r="A8" s="12"/>
      <c r="B8" s="23">
        <v>315.10000000000002</v>
      </c>
      <c r="C8" s="19" t="s">
        <v>83</v>
      </c>
      <c r="D8" s="43">
        <v>566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566</v>
      </c>
      <c r="P8" s="44">
        <f t="shared" si="2"/>
        <v>6.9024390243902438</v>
      </c>
      <c r="Q8" s="9"/>
    </row>
    <row r="9" spans="1:134">
      <c r="A9" s="12"/>
      <c r="B9" s="23">
        <v>319.89999999999998</v>
      </c>
      <c r="C9" s="19" t="s">
        <v>84</v>
      </c>
      <c r="D9" s="43">
        <v>13564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13564</v>
      </c>
      <c r="P9" s="44">
        <f t="shared" si="2"/>
        <v>165.41463414634146</v>
      </c>
      <c r="Q9" s="9"/>
    </row>
    <row r="10" spans="1:134" ht="15.75">
      <c r="A10" s="27" t="s">
        <v>12</v>
      </c>
      <c r="B10" s="28"/>
      <c r="C10" s="29"/>
      <c r="D10" s="30">
        <f t="shared" ref="D10:N10" si="3">SUM(D11:D11)</f>
        <v>3887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 t="shared" si="1"/>
        <v>3887</v>
      </c>
      <c r="P10" s="42">
        <f t="shared" si="2"/>
        <v>47.402439024390247</v>
      </c>
      <c r="Q10" s="10"/>
    </row>
    <row r="11" spans="1:134">
      <c r="A11" s="12"/>
      <c r="B11" s="23">
        <v>323.10000000000002</v>
      </c>
      <c r="C11" s="19" t="s">
        <v>13</v>
      </c>
      <c r="D11" s="43">
        <v>3887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3887</v>
      </c>
      <c r="P11" s="44">
        <f t="shared" si="2"/>
        <v>47.402439024390247</v>
      </c>
      <c r="Q11" s="9"/>
    </row>
    <row r="12" spans="1:134" ht="15.75">
      <c r="A12" s="27" t="s">
        <v>85</v>
      </c>
      <c r="B12" s="28"/>
      <c r="C12" s="29"/>
      <c r="D12" s="30">
        <f t="shared" ref="D12:N12" si="4">SUM(D13:D17)</f>
        <v>28109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30">
        <f t="shared" si="4"/>
        <v>0</v>
      </c>
      <c r="O12" s="41">
        <f t="shared" si="1"/>
        <v>28109</v>
      </c>
      <c r="P12" s="42">
        <f t="shared" si="2"/>
        <v>342.79268292682929</v>
      </c>
      <c r="Q12" s="10"/>
    </row>
    <row r="13" spans="1:134">
      <c r="A13" s="12"/>
      <c r="B13" s="23">
        <v>335.14</v>
      </c>
      <c r="C13" s="19" t="s">
        <v>55</v>
      </c>
      <c r="D13" s="43">
        <v>125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125</v>
      </c>
      <c r="P13" s="44">
        <f t="shared" si="2"/>
        <v>1.524390243902439</v>
      </c>
      <c r="Q13" s="9"/>
    </row>
    <row r="14" spans="1:134">
      <c r="A14" s="12"/>
      <c r="B14" s="23">
        <v>335.18</v>
      </c>
      <c r="C14" s="19" t="s">
        <v>86</v>
      </c>
      <c r="D14" s="43">
        <v>7044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7044</v>
      </c>
      <c r="P14" s="44">
        <f t="shared" si="2"/>
        <v>85.902439024390247</v>
      </c>
      <c r="Q14" s="9"/>
    </row>
    <row r="15" spans="1:134">
      <c r="A15" s="12"/>
      <c r="B15" s="23">
        <v>335.19</v>
      </c>
      <c r="C15" s="19" t="s">
        <v>87</v>
      </c>
      <c r="D15" s="43">
        <v>8606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8606</v>
      </c>
      <c r="P15" s="44">
        <f t="shared" si="2"/>
        <v>104.95121951219512</v>
      </c>
      <c r="Q15" s="9"/>
    </row>
    <row r="16" spans="1:134">
      <c r="A16" s="12"/>
      <c r="B16" s="23">
        <v>337.7</v>
      </c>
      <c r="C16" s="19" t="s">
        <v>20</v>
      </c>
      <c r="D16" s="43">
        <v>512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512</v>
      </c>
      <c r="P16" s="44">
        <f t="shared" si="2"/>
        <v>6.2439024390243905</v>
      </c>
      <c r="Q16" s="9"/>
    </row>
    <row r="17" spans="1:120">
      <c r="A17" s="12"/>
      <c r="B17" s="23">
        <v>337.9</v>
      </c>
      <c r="C17" s="19" t="s">
        <v>66</v>
      </c>
      <c r="D17" s="43">
        <v>11822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11822</v>
      </c>
      <c r="P17" s="44">
        <f t="shared" si="2"/>
        <v>144.17073170731706</v>
      </c>
      <c r="Q17" s="9"/>
    </row>
    <row r="18" spans="1:120" ht="15.75">
      <c r="A18" s="27" t="s">
        <v>25</v>
      </c>
      <c r="B18" s="28"/>
      <c r="C18" s="29"/>
      <c r="D18" s="30">
        <f t="shared" ref="D18:N18" si="5">SUM(D19:D19)</f>
        <v>14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30">
        <f t="shared" si="1"/>
        <v>14</v>
      </c>
      <c r="P18" s="42">
        <f t="shared" si="2"/>
        <v>0.17073170731707318</v>
      </c>
      <c r="Q18" s="10"/>
    </row>
    <row r="19" spans="1:120">
      <c r="A19" s="12"/>
      <c r="B19" s="23">
        <v>341.9</v>
      </c>
      <c r="C19" s="19" t="s">
        <v>63</v>
      </c>
      <c r="D19" s="43">
        <v>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14</v>
      </c>
      <c r="P19" s="44">
        <f t="shared" si="2"/>
        <v>0.17073170731707318</v>
      </c>
      <c r="Q19" s="9"/>
    </row>
    <row r="20" spans="1:120" ht="15.75">
      <c r="A20" s="27" t="s">
        <v>1</v>
      </c>
      <c r="B20" s="28"/>
      <c r="C20" s="29"/>
      <c r="D20" s="30">
        <f t="shared" ref="D20:N20" si="6">SUM(D21:D22)</f>
        <v>1992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6"/>
        <v>0</v>
      </c>
      <c r="O20" s="30">
        <f t="shared" si="1"/>
        <v>1992</v>
      </c>
      <c r="P20" s="42">
        <f t="shared" si="2"/>
        <v>24.292682926829269</v>
      </c>
      <c r="Q20" s="10"/>
    </row>
    <row r="21" spans="1:120">
      <c r="A21" s="12"/>
      <c r="B21" s="23">
        <v>361.1</v>
      </c>
      <c r="C21" s="19" t="s">
        <v>30</v>
      </c>
      <c r="D21" s="43">
        <v>442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442</v>
      </c>
      <c r="P21" s="44">
        <f t="shared" si="2"/>
        <v>5.3902439024390247</v>
      </c>
      <c r="Q21" s="9"/>
    </row>
    <row r="22" spans="1:120" ht="15.75" thickBot="1">
      <c r="A22" s="12"/>
      <c r="B22" s="23">
        <v>362</v>
      </c>
      <c r="C22" s="19" t="s">
        <v>31</v>
      </c>
      <c r="D22" s="43">
        <v>1550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1550</v>
      </c>
      <c r="P22" s="44">
        <f t="shared" si="2"/>
        <v>18.902439024390244</v>
      </c>
      <c r="Q22" s="9"/>
    </row>
    <row r="23" spans="1:120" ht="16.5" thickBot="1">
      <c r="A23" s="13" t="s">
        <v>28</v>
      </c>
      <c r="B23" s="21"/>
      <c r="C23" s="20"/>
      <c r="D23" s="14">
        <f>SUM(D5,D10,D12,D18,D20)</f>
        <v>49920</v>
      </c>
      <c r="E23" s="14">
        <f t="shared" ref="E23:N23" si="7">SUM(E5,E10,E12,E18,E20)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7"/>
        <v>0</v>
      </c>
      <c r="O23" s="14">
        <f t="shared" si="1"/>
        <v>49920</v>
      </c>
      <c r="P23" s="36">
        <f t="shared" si="2"/>
        <v>608.78048780487802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112" t="s">
        <v>88</v>
      </c>
      <c r="N25" s="112"/>
      <c r="O25" s="112"/>
      <c r="P25" s="40">
        <v>82</v>
      </c>
    </row>
    <row r="26" spans="1:120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</row>
    <row r="27" spans="1:120" ht="15.75" customHeight="1" thickBot="1">
      <c r="A27" s="114" t="s">
        <v>47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16934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16934</v>
      </c>
      <c r="O5" s="31">
        <f t="shared" ref="O5:O22" si="2">(N5/O$24)</f>
        <v>141.11666666666667</v>
      </c>
      <c r="P5" s="6"/>
    </row>
    <row r="6" spans="1:133">
      <c r="A6" s="12"/>
      <c r="B6" s="23">
        <v>312.60000000000002</v>
      </c>
      <c r="C6" s="19" t="s">
        <v>8</v>
      </c>
      <c r="D6" s="43">
        <v>14483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14483</v>
      </c>
      <c r="O6" s="44">
        <f t="shared" si="2"/>
        <v>120.69166666666666</v>
      </c>
      <c r="P6" s="9"/>
    </row>
    <row r="7" spans="1:133">
      <c r="A7" s="12"/>
      <c r="B7" s="23">
        <v>314.10000000000002</v>
      </c>
      <c r="C7" s="19" t="s">
        <v>9</v>
      </c>
      <c r="D7" s="43">
        <v>1839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1839</v>
      </c>
      <c r="O7" s="44">
        <f t="shared" si="2"/>
        <v>15.324999999999999</v>
      </c>
      <c r="P7" s="9"/>
    </row>
    <row r="8" spans="1:133">
      <c r="A8" s="12"/>
      <c r="B8" s="23">
        <v>314.8</v>
      </c>
      <c r="C8" s="19" t="s">
        <v>10</v>
      </c>
      <c r="D8" s="43">
        <v>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</v>
      </c>
      <c r="O8" s="44">
        <f t="shared" si="2"/>
        <v>0.6166666666666667</v>
      </c>
      <c r="P8" s="9"/>
    </row>
    <row r="9" spans="1:133">
      <c r="A9" s="12"/>
      <c r="B9" s="23">
        <v>315</v>
      </c>
      <c r="C9" s="19" t="s">
        <v>53</v>
      </c>
      <c r="D9" s="43">
        <v>538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538</v>
      </c>
      <c r="O9" s="44">
        <f t="shared" si="2"/>
        <v>4.4833333333333334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4235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4235</v>
      </c>
      <c r="O10" s="42">
        <f t="shared" si="2"/>
        <v>35.291666666666664</v>
      </c>
      <c r="P10" s="10"/>
    </row>
    <row r="11" spans="1:133">
      <c r="A11" s="12"/>
      <c r="B11" s="23">
        <v>323.10000000000002</v>
      </c>
      <c r="C11" s="19" t="s">
        <v>13</v>
      </c>
      <c r="D11" s="43">
        <v>4235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4235</v>
      </c>
      <c r="O11" s="44">
        <f t="shared" si="2"/>
        <v>35.291666666666664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SUM(D13:D16)</f>
        <v>14238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14238</v>
      </c>
      <c r="O12" s="42">
        <f t="shared" si="2"/>
        <v>118.65</v>
      </c>
      <c r="P12" s="10"/>
    </row>
    <row r="13" spans="1:133">
      <c r="A13" s="12"/>
      <c r="B13" s="23">
        <v>335.12</v>
      </c>
      <c r="C13" s="19" t="s">
        <v>54</v>
      </c>
      <c r="D13" s="43">
        <v>7716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7716</v>
      </c>
      <c r="O13" s="44">
        <f t="shared" si="2"/>
        <v>64.3</v>
      </c>
      <c r="P13" s="9"/>
    </row>
    <row r="14" spans="1:133">
      <c r="A14" s="12"/>
      <c r="B14" s="23">
        <v>335.14</v>
      </c>
      <c r="C14" s="19" t="s">
        <v>55</v>
      </c>
      <c r="D14" s="43">
        <v>137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137</v>
      </c>
      <c r="O14" s="44">
        <f t="shared" si="2"/>
        <v>1.1416666666666666</v>
      </c>
      <c r="P14" s="9"/>
    </row>
    <row r="15" spans="1:133">
      <c r="A15" s="12"/>
      <c r="B15" s="23">
        <v>335.18</v>
      </c>
      <c r="C15" s="19" t="s">
        <v>56</v>
      </c>
      <c r="D15" s="43">
        <v>5835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5835</v>
      </c>
      <c r="O15" s="44">
        <f t="shared" si="2"/>
        <v>48.625</v>
      </c>
      <c r="P15" s="9"/>
    </row>
    <row r="16" spans="1:133">
      <c r="A16" s="12"/>
      <c r="B16" s="23">
        <v>337.7</v>
      </c>
      <c r="C16" s="19" t="s">
        <v>20</v>
      </c>
      <c r="D16" s="43">
        <v>550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550</v>
      </c>
      <c r="O16" s="44">
        <f t="shared" si="2"/>
        <v>4.583333333333333</v>
      </c>
      <c r="P16" s="9"/>
    </row>
    <row r="17" spans="1:119" ht="15.75">
      <c r="A17" s="27" t="s">
        <v>25</v>
      </c>
      <c r="B17" s="28"/>
      <c r="C17" s="29"/>
      <c r="D17" s="30">
        <f t="shared" ref="D17:M17" si="5">SUM(D18:D18)</f>
        <v>22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22</v>
      </c>
      <c r="O17" s="42">
        <f t="shared" si="2"/>
        <v>0.18333333333333332</v>
      </c>
      <c r="P17" s="10"/>
    </row>
    <row r="18" spans="1:119">
      <c r="A18" s="12"/>
      <c r="B18" s="23">
        <v>341.9</v>
      </c>
      <c r="C18" s="19" t="s">
        <v>63</v>
      </c>
      <c r="D18" s="43">
        <v>22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</v>
      </c>
      <c r="O18" s="44">
        <f t="shared" si="2"/>
        <v>0.18333333333333332</v>
      </c>
      <c r="P18" s="9"/>
    </row>
    <row r="19" spans="1:119" ht="15.75">
      <c r="A19" s="27" t="s">
        <v>1</v>
      </c>
      <c r="B19" s="28"/>
      <c r="C19" s="29"/>
      <c r="D19" s="30">
        <f t="shared" ref="D19:M19" si="6">SUM(D20:D21)</f>
        <v>2351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2351</v>
      </c>
      <c r="O19" s="42">
        <f t="shared" si="2"/>
        <v>19.591666666666665</v>
      </c>
      <c r="P19" s="10"/>
    </row>
    <row r="20" spans="1:119">
      <c r="A20" s="12"/>
      <c r="B20" s="23">
        <v>361.1</v>
      </c>
      <c r="C20" s="19" t="s">
        <v>30</v>
      </c>
      <c r="D20" s="43">
        <v>1001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1001</v>
      </c>
      <c r="O20" s="44">
        <f t="shared" si="2"/>
        <v>8.3416666666666668</v>
      </c>
      <c r="P20" s="9"/>
    </row>
    <row r="21" spans="1:119" ht="15.75" thickBot="1">
      <c r="A21" s="12"/>
      <c r="B21" s="23">
        <v>362</v>
      </c>
      <c r="C21" s="19" t="s">
        <v>31</v>
      </c>
      <c r="D21" s="43">
        <v>1350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1350</v>
      </c>
      <c r="O21" s="44">
        <f t="shared" si="2"/>
        <v>11.25</v>
      </c>
      <c r="P21" s="9"/>
    </row>
    <row r="22" spans="1:119" ht="16.5" thickBot="1">
      <c r="A22" s="13" t="s">
        <v>28</v>
      </c>
      <c r="B22" s="21"/>
      <c r="C22" s="20"/>
      <c r="D22" s="14">
        <f>SUM(D5,D10,D12,D17,D19)</f>
        <v>37780</v>
      </c>
      <c r="E22" s="14">
        <f t="shared" ref="E22:M22" si="7">SUM(E5,E10,E12,E17,E19)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37780</v>
      </c>
      <c r="O22" s="36">
        <f t="shared" si="2"/>
        <v>314.83333333333331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77</v>
      </c>
      <c r="M24" s="112"/>
      <c r="N24" s="112"/>
      <c r="O24" s="40">
        <v>120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47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15487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15487</v>
      </c>
      <c r="O5" s="31">
        <f t="shared" ref="O5:O24" si="2">(N5/O$26)</f>
        <v>138.27678571428572</v>
      </c>
      <c r="P5" s="6"/>
    </row>
    <row r="6" spans="1:133">
      <c r="A6" s="12"/>
      <c r="B6" s="23">
        <v>312.60000000000002</v>
      </c>
      <c r="C6" s="19" t="s">
        <v>8</v>
      </c>
      <c r="D6" s="43">
        <v>13344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13344</v>
      </c>
      <c r="O6" s="44">
        <f t="shared" si="2"/>
        <v>119.14285714285714</v>
      </c>
      <c r="P6" s="9"/>
    </row>
    <row r="7" spans="1:133">
      <c r="A7" s="12"/>
      <c r="B7" s="23">
        <v>314.10000000000002</v>
      </c>
      <c r="C7" s="19" t="s">
        <v>9</v>
      </c>
      <c r="D7" s="43">
        <v>1548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1548</v>
      </c>
      <c r="O7" s="44">
        <f t="shared" si="2"/>
        <v>13.821428571428571</v>
      </c>
      <c r="P7" s="9"/>
    </row>
    <row r="8" spans="1:133">
      <c r="A8" s="12"/>
      <c r="B8" s="23">
        <v>314.8</v>
      </c>
      <c r="C8" s="19" t="s">
        <v>10</v>
      </c>
      <c r="D8" s="43">
        <v>121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121</v>
      </c>
      <c r="O8" s="44">
        <f t="shared" si="2"/>
        <v>1.0803571428571428</v>
      </c>
      <c r="P8" s="9"/>
    </row>
    <row r="9" spans="1:133">
      <c r="A9" s="12"/>
      <c r="B9" s="23">
        <v>315</v>
      </c>
      <c r="C9" s="19" t="s">
        <v>53</v>
      </c>
      <c r="D9" s="43">
        <v>474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474</v>
      </c>
      <c r="O9" s="44">
        <f t="shared" si="2"/>
        <v>4.2321428571428568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2694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2694</v>
      </c>
      <c r="O10" s="42">
        <f t="shared" si="2"/>
        <v>24.053571428571427</v>
      </c>
      <c r="P10" s="10"/>
    </row>
    <row r="11" spans="1:133">
      <c r="A11" s="12"/>
      <c r="B11" s="23">
        <v>323.10000000000002</v>
      </c>
      <c r="C11" s="19" t="s">
        <v>13</v>
      </c>
      <c r="D11" s="43">
        <v>2694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2694</v>
      </c>
      <c r="O11" s="44">
        <f t="shared" si="2"/>
        <v>24.053571428571427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SUM(D13:D17)</f>
        <v>31968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31968</v>
      </c>
      <c r="O12" s="42">
        <f t="shared" si="2"/>
        <v>285.42857142857144</v>
      </c>
      <c r="P12" s="10"/>
    </row>
    <row r="13" spans="1:133">
      <c r="A13" s="12"/>
      <c r="B13" s="23">
        <v>335.12</v>
      </c>
      <c r="C13" s="19" t="s">
        <v>54</v>
      </c>
      <c r="D13" s="43">
        <v>8265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8265</v>
      </c>
      <c r="O13" s="44">
        <f t="shared" si="2"/>
        <v>73.794642857142861</v>
      </c>
      <c r="P13" s="9"/>
    </row>
    <row r="14" spans="1:133">
      <c r="A14" s="12"/>
      <c r="B14" s="23">
        <v>335.14</v>
      </c>
      <c r="C14" s="19" t="s">
        <v>55</v>
      </c>
      <c r="D14" s="43">
        <v>246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246</v>
      </c>
      <c r="O14" s="44">
        <f t="shared" si="2"/>
        <v>2.1964285714285716</v>
      </c>
      <c r="P14" s="9"/>
    </row>
    <row r="15" spans="1:133">
      <c r="A15" s="12"/>
      <c r="B15" s="23">
        <v>335.18</v>
      </c>
      <c r="C15" s="19" t="s">
        <v>56</v>
      </c>
      <c r="D15" s="43">
        <v>7286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7286</v>
      </c>
      <c r="O15" s="44">
        <f t="shared" si="2"/>
        <v>65.053571428571431</v>
      </c>
      <c r="P15" s="9"/>
    </row>
    <row r="16" spans="1:133">
      <c r="A16" s="12"/>
      <c r="B16" s="23">
        <v>337.7</v>
      </c>
      <c r="C16" s="19" t="s">
        <v>20</v>
      </c>
      <c r="D16" s="43">
        <v>531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531</v>
      </c>
      <c r="O16" s="44">
        <f t="shared" si="2"/>
        <v>4.7410714285714288</v>
      </c>
      <c r="P16" s="9"/>
    </row>
    <row r="17" spans="1:119">
      <c r="A17" s="12"/>
      <c r="B17" s="23">
        <v>337.9</v>
      </c>
      <c r="C17" s="19" t="s">
        <v>66</v>
      </c>
      <c r="D17" s="43">
        <v>15640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15640</v>
      </c>
      <c r="O17" s="44">
        <f t="shared" si="2"/>
        <v>139.64285714285714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SUM(D19:D19)</f>
        <v>14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14</v>
      </c>
      <c r="O18" s="42">
        <f t="shared" si="2"/>
        <v>0.125</v>
      </c>
      <c r="P18" s="10"/>
    </row>
    <row r="19" spans="1:119">
      <c r="A19" s="12"/>
      <c r="B19" s="23">
        <v>341.9</v>
      </c>
      <c r="C19" s="19" t="s">
        <v>63</v>
      </c>
      <c r="D19" s="43">
        <v>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</v>
      </c>
      <c r="O19" s="44">
        <f t="shared" si="2"/>
        <v>0.125</v>
      </c>
      <c r="P19" s="9"/>
    </row>
    <row r="20" spans="1:119" ht="15.75">
      <c r="A20" s="27" t="s">
        <v>1</v>
      </c>
      <c r="B20" s="28"/>
      <c r="C20" s="29"/>
      <c r="D20" s="30">
        <f t="shared" ref="D20:M20" si="6">SUM(D21:D23)</f>
        <v>46467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46467</v>
      </c>
      <c r="O20" s="42">
        <f t="shared" si="2"/>
        <v>414.88392857142856</v>
      </c>
      <c r="P20" s="10"/>
    </row>
    <row r="21" spans="1:119">
      <c r="A21" s="12"/>
      <c r="B21" s="23">
        <v>361.1</v>
      </c>
      <c r="C21" s="19" t="s">
        <v>30</v>
      </c>
      <c r="D21" s="43">
        <v>1119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1119</v>
      </c>
      <c r="O21" s="44">
        <f t="shared" si="2"/>
        <v>9.9910714285714288</v>
      </c>
      <c r="P21" s="9"/>
    </row>
    <row r="22" spans="1:119">
      <c r="A22" s="12"/>
      <c r="B22" s="23">
        <v>362</v>
      </c>
      <c r="C22" s="19" t="s">
        <v>31</v>
      </c>
      <c r="D22" s="43">
        <v>2475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2475</v>
      </c>
      <c r="O22" s="44">
        <f t="shared" si="2"/>
        <v>22.098214285714285</v>
      </c>
      <c r="P22" s="9"/>
    </row>
    <row r="23" spans="1:119" ht="15.75" thickBot="1">
      <c r="A23" s="12"/>
      <c r="B23" s="23">
        <v>369.9</v>
      </c>
      <c r="C23" s="19" t="s">
        <v>45</v>
      </c>
      <c r="D23" s="43">
        <v>42873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42873</v>
      </c>
      <c r="O23" s="44">
        <f t="shared" si="2"/>
        <v>382.79464285714283</v>
      </c>
      <c r="P23" s="9"/>
    </row>
    <row r="24" spans="1:119" ht="16.5" thickBot="1">
      <c r="A24" s="13" t="s">
        <v>28</v>
      </c>
      <c r="B24" s="21"/>
      <c r="C24" s="20"/>
      <c r="D24" s="14">
        <f>SUM(D5,D10,D12,D18,D20)</f>
        <v>96630</v>
      </c>
      <c r="E24" s="14">
        <f t="shared" ref="E24:M24" si="7">SUM(E5,E10,E12,E18,E20)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96630</v>
      </c>
      <c r="O24" s="36">
        <f t="shared" si="2"/>
        <v>862.76785714285711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75</v>
      </c>
      <c r="M26" s="112"/>
      <c r="N26" s="112"/>
      <c r="O26" s="40">
        <v>112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14697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14697</v>
      </c>
      <c r="O5" s="31">
        <f t="shared" ref="O5:O24" si="2">(N5/O$26)</f>
        <v>117.57599999999999</v>
      </c>
      <c r="P5" s="6"/>
    </row>
    <row r="6" spans="1:133">
      <c r="A6" s="12"/>
      <c r="B6" s="23">
        <v>312.60000000000002</v>
      </c>
      <c r="C6" s="19" t="s">
        <v>8</v>
      </c>
      <c r="D6" s="43">
        <v>12108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12108</v>
      </c>
      <c r="O6" s="44">
        <f t="shared" si="2"/>
        <v>96.864000000000004</v>
      </c>
      <c r="P6" s="9"/>
    </row>
    <row r="7" spans="1:133">
      <c r="A7" s="12"/>
      <c r="B7" s="23">
        <v>314.10000000000002</v>
      </c>
      <c r="C7" s="19" t="s">
        <v>9</v>
      </c>
      <c r="D7" s="43">
        <v>1801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1801</v>
      </c>
      <c r="O7" s="44">
        <f t="shared" si="2"/>
        <v>14.407999999999999</v>
      </c>
      <c r="P7" s="9"/>
    </row>
    <row r="8" spans="1:133">
      <c r="A8" s="12"/>
      <c r="B8" s="23">
        <v>314.8</v>
      </c>
      <c r="C8" s="19" t="s">
        <v>10</v>
      </c>
      <c r="D8" s="43">
        <v>154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154</v>
      </c>
      <c r="O8" s="44">
        <f t="shared" si="2"/>
        <v>1.232</v>
      </c>
      <c r="P8" s="9"/>
    </row>
    <row r="9" spans="1:133">
      <c r="A9" s="12"/>
      <c r="B9" s="23">
        <v>315</v>
      </c>
      <c r="C9" s="19" t="s">
        <v>53</v>
      </c>
      <c r="D9" s="43">
        <v>634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634</v>
      </c>
      <c r="O9" s="44">
        <f t="shared" si="2"/>
        <v>5.0720000000000001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4069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4069</v>
      </c>
      <c r="O10" s="42">
        <f t="shared" si="2"/>
        <v>32.552</v>
      </c>
      <c r="P10" s="10"/>
    </row>
    <row r="11" spans="1:133">
      <c r="A11" s="12"/>
      <c r="B11" s="23">
        <v>323.10000000000002</v>
      </c>
      <c r="C11" s="19" t="s">
        <v>13</v>
      </c>
      <c r="D11" s="43">
        <v>4069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4069</v>
      </c>
      <c r="O11" s="44">
        <f t="shared" si="2"/>
        <v>32.552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SUM(D13:D17)</f>
        <v>38963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38963</v>
      </c>
      <c r="O12" s="42">
        <f t="shared" si="2"/>
        <v>311.70400000000001</v>
      </c>
      <c r="P12" s="10"/>
    </row>
    <row r="13" spans="1:133">
      <c r="A13" s="12"/>
      <c r="B13" s="23">
        <v>335.12</v>
      </c>
      <c r="C13" s="19" t="s">
        <v>54</v>
      </c>
      <c r="D13" s="43">
        <v>8325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8325</v>
      </c>
      <c r="O13" s="44">
        <f t="shared" si="2"/>
        <v>66.599999999999994</v>
      </c>
      <c r="P13" s="9"/>
    </row>
    <row r="14" spans="1:133">
      <c r="A14" s="12"/>
      <c r="B14" s="23">
        <v>335.14</v>
      </c>
      <c r="C14" s="19" t="s">
        <v>55</v>
      </c>
      <c r="D14" s="43">
        <v>184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184</v>
      </c>
      <c r="O14" s="44">
        <f t="shared" si="2"/>
        <v>1.472</v>
      </c>
      <c r="P14" s="9"/>
    </row>
    <row r="15" spans="1:133">
      <c r="A15" s="12"/>
      <c r="B15" s="23">
        <v>335.18</v>
      </c>
      <c r="C15" s="19" t="s">
        <v>56</v>
      </c>
      <c r="D15" s="43">
        <v>6432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6432</v>
      </c>
      <c r="O15" s="44">
        <f t="shared" si="2"/>
        <v>51.456000000000003</v>
      </c>
      <c r="P15" s="9"/>
    </row>
    <row r="16" spans="1:133">
      <c r="A16" s="12"/>
      <c r="B16" s="23">
        <v>337.7</v>
      </c>
      <c r="C16" s="19" t="s">
        <v>20</v>
      </c>
      <c r="D16" s="43">
        <v>562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562</v>
      </c>
      <c r="O16" s="44">
        <f t="shared" si="2"/>
        <v>4.4960000000000004</v>
      </c>
      <c r="P16" s="9"/>
    </row>
    <row r="17" spans="1:119">
      <c r="A17" s="12"/>
      <c r="B17" s="23">
        <v>337.9</v>
      </c>
      <c r="C17" s="19" t="s">
        <v>66</v>
      </c>
      <c r="D17" s="43">
        <v>23460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23460</v>
      </c>
      <c r="O17" s="44">
        <f t="shared" si="2"/>
        <v>187.68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SUM(D19:D19)</f>
        <v>14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14</v>
      </c>
      <c r="O18" s="42">
        <f t="shared" si="2"/>
        <v>0.112</v>
      </c>
      <c r="P18" s="10"/>
    </row>
    <row r="19" spans="1:119">
      <c r="A19" s="12"/>
      <c r="B19" s="23">
        <v>341.9</v>
      </c>
      <c r="C19" s="19" t="s">
        <v>63</v>
      </c>
      <c r="D19" s="43">
        <v>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</v>
      </c>
      <c r="O19" s="44">
        <f t="shared" si="2"/>
        <v>0.112</v>
      </c>
      <c r="P19" s="9"/>
    </row>
    <row r="20" spans="1:119" ht="15.75">
      <c r="A20" s="27" t="s">
        <v>1</v>
      </c>
      <c r="B20" s="28"/>
      <c r="C20" s="29"/>
      <c r="D20" s="30">
        <f t="shared" ref="D20:M20" si="6">SUM(D21:D23)</f>
        <v>6347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6347</v>
      </c>
      <c r="O20" s="42">
        <f t="shared" si="2"/>
        <v>50.776000000000003</v>
      </c>
      <c r="P20" s="10"/>
    </row>
    <row r="21" spans="1:119">
      <c r="A21" s="12"/>
      <c r="B21" s="23">
        <v>361.1</v>
      </c>
      <c r="C21" s="19" t="s">
        <v>30</v>
      </c>
      <c r="D21" s="43">
        <v>497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497</v>
      </c>
      <c r="O21" s="44">
        <f t="shared" si="2"/>
        <v>3.976</v>
      </c>
      <c r="P21" s="9"/>
    </row>
    <row r="22" spans="1:119">
      <c r="A22" s="12"/>
      <c r="B22" s="23">
        <v>362</v>
      </c>
      <c r="C22" s="19" t="s">
        <v>31</v>
      </c>
      <c r="D22" s="43">
        <v>5650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5650</v>
      </c>
      <c r="O22" s="44">
        <f t="shared" si="2"/>
        <v>45.2</v>
      </c>
      <c r="P22" s="9"/>
    </row>
    <row r="23" spans="1:119" ht="15.75" thickBot="1">
      <c r="A23" s="12"/>
      <c r="B23" s="23">
        <v>369.9</v>
      </c>
      <c r="C23" s="19" t="s">
        <v>45</v>
      </c>
      <c r="D23" s="43">
        <v>200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200</v>
      </c>
      <c r="O23" s="44">
        <f t="shared" si="2"/>
        <v>1.6</v>
      </c>
      <c r="P23" s="9"/>
    </row>
    <row r="24" spans="1:119" ht="16.5" thickBot="1">
      <c r="A24" s="13" t="s">
        <v>28</v>
      </c>
      <c r="B24" s="21"/>
      <c r="C24" s="20"/>
      <c r="D24" s="14">
        <f>SUM(D5,D10,D12,D18,D20)</f>
        <v>64090</v>
      </c>
      <c r="E24" s="14">
        <f t="shared" ref="E24:M24" si="7">SUM(E5,E10,E12,E18,E20)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64090</v>
      </c>
      <c r="O24" s="36">
        <f t="shared" si="2"/>
        <v>512.72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73</v>
      </c>
      <c r="M26" s="112"/>
      <c r="N26" s="112"/>
      <c r="O26" s="40">
        <v>125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14178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14178</v>
      </c>
      <c r="O5" s="31">
        <f t="shared" ref="O5:O24" si="2">(N5/O$26)</f>
        <v>117.17355371900827</v>
      </c>
      <c r="P5" s="6"/>
    </row>
    <row r="6" spans="1:133">
      <c r="A6" s="12"/>
      <c r="B6" s="23">
        <v>312.60000000000002</v>
      </c>
      <c r="C6" s="19" t="s">
        <v>8</v>
      </c>
      <c r="D6" s="43">
        <v>11722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11722</v>
      </c>
      <c r="O6" s="44">
        <f t="shared" si="2"/>
        <v>96.876033057851245</v>
      </c>
      <c r="P6" s="9"/>
    </row>
    <row r="7" spans="1:133">
      <c r="A7" s="12"/>
      <c r="B7" s="23">
        <v>314.10000000000002</v>
      </c>
      <c r="C7" s="19" t="s">
        <v>9</v>
      </c>
      <c r="D7" s="43">
        <v>1608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1608</v>
      </c>
      <c r="O7" s="44">
        <f t="shared" si="2"/>
        <v>13.289256198347108</v>
      </c>
      <c r="P7" s="9"/>
    </row>
    <row r="8" spans="1:133">
      <c r="A8" s="12"/>
      <c r="B8" s="23">
        <v>314.8</v>
      </c>
      <c r="C8" s="19" t="s">
        <v>10</v>
      </c>
      <c r="D8" s="43">
        <v>119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119</v>
      </c>
      <c r="O8" s="44">
        <f t="shared" si="2"/>
        <v>0.98347107438016534</v>
      </c>
      <c r="P8" s="9"/>
    </row>
    <row r="9" spans="1:133">
      <c r="A9" s="12"/>
      <c r="B9" s="23">
        <v>315</v>
      </c>
      <c r="C9" s="19" t="s">
        <v>53</v>
      </c>
      <c r="D9" s="43">
        <v>729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729</v>
      </c>
      <c r="O9" s="44">
        <f t="shared" si="2"/>
        <v>6.0247933884297522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3967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3967</v>
      </c>
      <c r="O10" s="42">
        <f t="shared" si="2"/>
        <v>32.785123966942152</v>
      </c>
      <c r="P10" s="10"/>
    </row>
    <row r="11" spans="1:133">
      <c r="A11" s="12"/>
      <c r="B11" s="23">
        <v>323.10000000000002</v>
      </c>
      <c r="C11" s="19" t="s">
        <v>13</v>
      </c>
      <c r="D11" s="43">
        <v>3967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3967</v>
      </c>
      <c r="O11" s="44">
        <f t="shared" si="2"/>
        <v>32.785123966942152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SUM(D13:D17)</f>
        <v>28795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28795</v>
      </c>
      <c r="O12" s="42">
        <f t="shared" si="2"/>
        <v>237.97520661157026</v>
      </c>
      <c r="P12" s="10"/>
    </row>
    <row r="13" spans="1:133">
      <c r="A13" s="12"/>
      <c r="B13" s="23">
        <v>335.12</v>
      </c>
      <c r="C13" s="19" t="s">
        <v>54</v>
      </c>
      <c r="D13" s="43">
        <v>6126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6126</v>
      </c>
      <c r="O13" s="44">
        <f t="shared" si="2"/>
        <v>50.628099173553721</v>
      </c>
      <c r="P13" s="9"/>
    </row>
    <row r="14" spans="1:133">
      <c r="A14" s="12"/>
      <c r="B14" s="23">
        <v>335.14</v>
      </c>
      <c r="C14" s="19" t="s">
        <v>55</v>
      </c>
      <c r="D14" s="43">
        <v>118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</v>
      </c>
      <c r="O14" s="44">
        <f t="shared" si="2"/>
        <v>0.97520661157024791</v>
      </c>
      <c r="P14" s="9"/>
    </row>
    <row r="15" spans="1:133">
      <c r="A15" s="12"/>
      <c r="B15" s="23">
        <v>335.18</v>
      </c>
      <c r="C15" s="19" t="s">
        <v>56</v>
      </c>
      <c r="D15" s="43">
        <v>5714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5714</v>
      </c>
      <c r="O15" s="44">
        <f t="shared" si="2"/>
        <v>47.223140495867767</v>
      </c>
      <c r="P15" s="9"/>
    </row>
    <row r="16" spans="1:133">
      <c r="A16" s="12"/>
      <c r="B16" s="23">
        <v>337.7</v>
      </c>
      <c r="C16" s="19" t="s">
        <v>20</v>
      </c>
      <c r="D16" s="43">
        <v>562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562</v>
      </c>
      <c r="O16" s="44">
        <f t="shared" si="2"/>
        <v>4.6446280991735538</v>
      </c>
      <c r="P16" s="9"/>
    </row>
    <row r="17" spans="1:119">
      <c r="A17" s="12"/>
      <c r="B17" s="23">
        <v>337.9</v>
      </c>
      <c r="C17" s="19" t="s">
        <v>66</v>
      </c>
      <c r="D17" s="43">
        <v>16275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16275</v>
      </c>
      <c r="O17" s="44">
        <f t="shared" si="2"/>
        <v>134.50413223140495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SUM(D19:D19)</f>
        <v>7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7</v>
      </c>
      <c r="O18" s="42">
        <f t="shared" si="2"/>
        <v>5.7851239669421489E-2</v>
      </c>
      <c r="P18" s="10"/>
    </row>
    <row r="19" spans="1:119">
      <c r="A19" s="12"/>
      <c r="B19" s="23">
        <v>341.9</v>
      </c>
      <c r="C19" s="19" t="s">
        <v>63</v>
      </c>
      <c r="D19" s="43">
        <v>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</v>
      </c>
      <c r="O19" s="44">
        <f t="shared" si="2"/>
        <v>5.7851239669421489E-2</v>
      </c>
      <c r="P19" s="9"/>
    </row>
    <row r="20" spans="1:119" ht="15.75">
      <c r="A20" s="27" t="s">
        <v>1</v>
      </c>
      <c r="B20" s="28"/>
      <c r="C20" s="29"/>
      <c r="D20" s="30">
        <f t="shared" ref="D20:M20" si="6">SUM(D21:D23)</f>
        <v>3884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3884</v>
      </c>
      <c r="O20" s="42">
        <f t="shared" si="2"/>
        <v>32.099173553719005</v>
      </c>
      <c r="P20" s="10"/>
    </row>
    <row r="21" spans="1:119">
      <c r="A21" s="12"/>
      <c r="B21" s="23">
        <v>361.1</v>
      </c>
      <c r="C21" s="19" t="s">
        <v>30</v>
      </c>
      <c r="D21" s="43">
        <v>203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203</v>
      </c>
      <c r="O21" s="44">
        <f t="shared" si="2"/>
        <v>1.6776859504132231</v>
      </c>
      <c r="P21" s="9"/>
    </row>
    <row r="22" spans="1:119">
      <c r="A22" s="12"/>
      <c r="B22" s="23">
        <v>362</v>
      </c>
      <c r="C22" s="19" t="s">
        <v>31</v>
      </c>
      <c r="D22" s="43">
        <v>2375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2375</v>
      </c>
      <c r="O22" s="44">
        <f t="shared" si="2"/>
        <v>19.628099173553718</v>
      </c>
      <c r="P22" s="9"/>
    </row>
    <row r="23" spans="1:119" ht="15.75" thickBot="1">
      <c r="A23" s="12"/>
      <c r="B23" s="23">
        <v>369.9</v>
      </c>
      <c r="C23" s="19" t="s">
        <v>45</v>
      </c>
      <c r="D23" s="43">
        <v>1306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1306</v>
      </c>
      <c r="O23" s="44">
        <f t="shared" si="2"/>
        <v>10.793388429752065</v>
      </c>
      <c r="P23" s="9"/>
    </row>
    <row r="24" spans="1:119" ht="16.5" thickBot="1">
      <c r="A24" s="13" t="s">
        <v>28</v>
      </c>
      <c r="B24" s="21"/>
      <c r="C24" s="20"/>
      <c r="D24" s="14">
        <f>SUM(D5,D10,D12,D18,D20)</f>
        <v>50831</v>
      </c>
      <c r="E24" s="14">
        <f t="shared" ref="E24:M24" si="7">SUM(E5,E10,E12,E18,E20)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50831</v>
      </c>
      <c r="O24" s="36">
        <f t="shared" si="2"/>
        <v>420.09090909090907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71</v>
      </c>
      <c r="M26" s="112"/>
      <c r="N26" s="112"/>
      <c r="O26" s="40">
        <v>121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14147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14147</v>
      </c>
      <c r="O5" s="31">
        <f t="shared" ref="O5:O24" si="2">(N5/O$26)</f>
        <v>110.5234375</v>
      </c>
      <c r="P5" s="6"/>
    </row>
    <row r="6" spans="1:133">
      <c r="A6" s="12"/>
      <c r="B6" s="23">
        <v>312.60000000000002</v>
      </c>
      <c r="C6" s="19" t="s">
        <v>8</v>
      </c>
      <c r="D6" s="43">
        <v>11897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11897</v>
      </c>
      <c r="O6" s="44">
        <f t="shared" si="2"/>
        <v>92.9453125</v>
      </c>
      <c r="P6" s="9"/>
    </row>
    <row r="7" spans="1:133">
      <c r="A7" s="12"/>
      <c r="B7" s="23">
        <v>314.10000000000002</v>
      </c>
      <c r="C7" s="19" t="s">
        <v>9</v>
      </c>
      <c r="D7" s="43">
        <v>1427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1427</v>
      </c>
      <c r="O7" s="44">
        <f t="shared" si="2"/>
        <v>11.1484375</v>
      </c>
      <c r="P7" s="9"/>
    </row>
    <row r="8" spans="1:133">
      <c r="A8" s="12"/>
      <c r="B8" s="23">
        <v>314.8</v>
      </c>
      <c r="C8" s="19" t="s">
        <v>10</v>
      </c>
      <c r="D8" s="43">
        <v>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76</v>
      </c>
      <c r="O8" s="44">
        <f t="shared" si="2"/>
        <v>0.59375</v>
      </c>
      <c r="P8" s="9"/>
    </row>
    <row r="9" spans="1:133">
      <c r="A9" s="12"/>
      <c r="B9" s="23">
        <v>315</v>
      </c>
      <c r="C9" s="19" t="s">
        <v>53</v>
      </c>
      <c r="D9" s="43">
        <v>747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747</v>
      </c>
      <c r="O9" s="44">
        <f t="shared" si="2"/>
        <v>5.8359375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3752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3752</v>
      </c>
      <c r="O10" s="42">
        <f t="shared" si="2"/>
        <v>29.3125</v>
      </c>
      <c r="P10" s="10"/>
    </row>
    <row r="11" spans="1:133">
      <c r="A11" s="12"/>
      <c r="B11" s="23">
        <v>323.10000000000002</v>
      </c>
      <c r="C11" s="19" t="s">
        <v>13</v>
      </c>
      <c r="D11" s="43">
        <v>3752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3752</v>
      </c>
      <c r="O11" s="44">
        <f t="shared" si="2"/>
        <v>29.3125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SUM(D13:D17)</f>
        <v>62859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62859</v>
      </c>
      <c r="O12" s="42">
        <f t="shared" si="2"/>
        <v>491.0859375</v>
      </c>
      <c r="P12" s="10"/>
    </row>
    <row r="13" spans="1:133">
      <c r="A13" s="12"/>
      <c r="B13" s="23">
        <v>335.12</v>
      </c>
      <c r="C13" s="19" t="s">
        <v>54</v>
      </c>
      <c r="D13" s="43">
        <v>6979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6979</v>
      </c>
      <c r="O13" s="44">
        <f t="shared" si="2"/>
        <v>54.5234375</v>
      </c>
      <c r="P13" s="9"/>
    </row>
    <row r="14" spans="1:133">
      <c r="A14" s="12"/>
      <c r="B14" s="23">
        <v>335.14</v>
      </c>
      <c r="C14" s="19" t="s">
        <v>55</v>
      </c>
      <c r="D14" s="43">
        <v>118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</v>
      </c>
      <c r="O14" s="44">
        <f t="shared" si="2"/>
        <v>0.921875</v>
      </c>
      <c r="P14" s="9"/>
    </row>
    <row r="15" spans="1:133">
      <c r="A15" s="12"/>
      <c r="B15" s="23">
        <v>335.18</v>
      </c>
      <c r="C15" s="19" t="s">
        <v>56</v>
      </c>
      <c r="D15" s="43">
        <v>6008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6008</v>
      </c>
      <c r="O15" s="44">
        <f t="shared" si="2"/>
        <v>46.9375</v>
      </c>
      <c r="P15" s="9"/>
    </row>
    <row r="16" spans="1:133">
      <c r="A16" s="12"/>
      <c r="B16" s="23">
        <v>337.7</v>
      </c>
      <c r="C16" s="19" t="s">
        <v>20</v>
      </c>
      <c r="D16" s="43">
        <v>629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629</v>
      </c>
      <c r="O16" s="44">
        <f t="shared" si="2"/>
        <v>4.9140625</v>
      </c>
      <c r="P16" s="9"/>
    </row>
    <row r="17" spans="1:119">
      <c r="A17" s="12"/>
      <c r="B17" s="23">
        <v>337.9</v>
      </c>
      <c r="C17" s="19" t="s">
        <v>66</v>
      </c>
      <c r="D17" s="43">
        <v>49125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49125</v>
      </c>
      <c r="O17" s="44">
        <f t="shared" si="2"/>
        <v>383.7890625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SUM(D19:D19)</f>
        <v>22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22</v>
      </c>
      <c r="O18" s="42">
        <f t="shared" si="2"/>
        <v>0.171875</v>
      </c>
      <c r="P18" s="10"/>
    </row>
    <row r="19" spans="1:119">
      <c r="A19" s="12"/>
      <c r="B19" s="23">
        <v>341.9</v>
      </c>
      <c r="C19" s="19" t="s">
        <v>63</v>
      </c>
      <c r="D19" s="43">
        <v>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</v>
      </c>
      <c r="O19" s="44">
        <f t="shared" si="2"/>
        <v>0.171875</v>
      </c>
      <c r="P19" s="9"/>
    </row>
    <row r="20" spans="1:119" ht="15.75">
      <c r="A20" s="27" t="s">
        <v>1</v>
      </c>
      <c r="B20" s="28"/>
      <c r="C20" s="29"/>
      <c r="D20" s="30">
        <f t="shared" ref="D20:M20" si="6">SUM(D21:D23)</f>
        <v>3691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3691</v>
      </c>
      <c r="O20" s="42">
        <f t="shared" si="2"/>
        <v>28.8359375</v>
      </c>
      <c r="P20" s="10"/>
    </row>
    <row r="21" spans="1:119">
      <c r="A21" s="12"/>
      <c r="B21" s="23">
        <v>361.1</v>
      </c>
      <c r="C21" s="19" t="s">
        <v>30</v>
      </c>
      <c r="D21" s="43">
        <v>226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226</v>
      </c>
      <c r="O21" s="44">
        <f t="shared" si="2"/>
        <v>1.765625</v>
      </c>
      <c r="P21" s="9"/>
    </row>
    <row r="22" spans="1:119">
      <c r="A22" s="12"/>
      <c r="B22" s="23">
        <v>362</v>
      </c>
      <c r="C22" s="19" t="s">
        <v>31</v>
      </c>
      <c r="D22" s="43">
        <v>3195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3195</v>
      </c>
      <c r="O22" s="44">
        <f t="shared" si="2"/>
        <v>24.9609375</v>
      </c>
      <c r="P22" s="9"/>
    </row>
    <row r="23" spans="1:119" ht="15.75" thickBot="1">
      <c r="A23" s="12"/>
      <c r="B23" s="23">
        <v>369.9</v>
      </c>
      <c r="C23" s="19" t="s">
        <v>45</v>
      </c>
      <c r="D23" s="43">
        <v>270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270</v>
      </c>
      <c r="O23" s="44">
        <f t="shared" si="2"/>
        <v>2.109375</v>
      </c>
      <c r="P23" s="9"/>
    </row>
    <row r="24" spans="1:119" ht="16.5" thickBot="1">
      <c r="A24" s="13" t="s">
        <v>28</v>
      </c>
      <c r="B24" s="21"/>
      <c r="C24" s="20"/>
      <c r="D24" s="14">
        <f>SUM(D5,D10,D12,D18,D20)</f>
        <v>84471</v>
      </c>
      <c r="E24" s="14">
        <f t="shared" ref="E24:M24" si="7">SUM(E5,E10,E12,E18,E20)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84471</v>
      </c>
      <c r="O24" s="36">
        <f t="shared" si="2"/>
        <v>659.9296875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69</v>
      </c>
      <c r="M26" s="112"/>
      <c r="N26" s="112"/>
      <c r="O26" s="40">
        <v>128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33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38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34</v>
      </c>
      <c r="F4" s="32" t="s">
        <v>35</v>
      </c>
      <c r="G4" s="32" t="s">
        <v>36</v>
      </c>
      <c r="H4" s="32" t="s">
        <v>3</v>
      </c>
      <c r="I4" s="32" t="s">
        <v>4</v>
      </c>
      <c r="J4" s="33" t="s">
        <v>37</v>
      </c>
      <c r="K4" s="33" t="s">
        <v>5</v>
      </c>
      <c r="L4" s="33" t="s">
        <v>6</v>
      </c>
      <c r="M4" s="33" t="s">
        <v>7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12267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12267</v>
      </c>
      <c r="O5" s="31">
        <f t="shared" ref="O5:O23" si="2">(N5/O$25)</f>
        <v>95.8359375</v>
      </c>
      <c r="P5" s="6"/>
    </row>
    <row r="6" spans="1:133">
      <c r="A6" s="12"/>
      <c r="B6" s="23">
        <v>312.60000000000002</v>
      </c>
      <c r="C6" s="19" t="s">
        <v>8</v>
      </c>
      <c r="D6" s="43">
        <v>9858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9858</v>
      </c>
      <c r="O6" s="44">
        <f t="shared" si="2"/>
        <v>77.015625</v>
      </c>
      <c r="P6" s="9"/>
    </row>
    <row r="7" spans="1:133">
      <c r="A7" s="12"/>
      <c r="B7" s="23">
        <v>314.10000000000002</v>
      </c>
      <c r="C7" s="19" t="s">
        <v>9</v>
      </c>
      <c r="D7" s="43">
        <v>1535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1535</v>
      </c>
      <c r="O7" s="44">
        <f t="shared" si="2"/>
        <v>11.9921875</v>
      </c>
      <c r="P7" s="9"/>
    </row>
    <row r="8" spans="1:133">
      <c r="A8" s="12"/>
      <c r="B8" s="23">
        <v>314.8</v>
      </c>
      <c r="C8" s="19" t="s">
        <v>10</v>
      </c>
      <c r="D8" s="43">
        <v>144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144</v>
      </c>
      <c r="O8" s="44">
        <f t="shared" si="2"/>
        <v>1.125</v>
      </c>
      <c r="P8" s="9"/>
    </row>
    <row r="9" spans="1:133">
      <c r="A9" s="12"/>
      <c r="B9" s="23">
        <v>315</v>
      </c>
      <c r="C9" s="19" t="s">
        <v>53</v>
      </c>
      <c r="D9" s="43">
        <v>730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730</v>
      </c>
      <c r="O9" s="44">
        <f t="shared" si="2"/>
        <v>5.703125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3837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3837</v>
      </c>
      <c r="O10" s="42">
        <f t="shared" si="2"/>
        <v>29.9765625</v>
      </c>
      <c r="P10" s="10"/>
    </row>
    <row r="11" spans="1:133">
      <c r="A11" s="12"/>
      <c r="B11" s="23">
        <v>323.10000000000002</v>
      </c>
      <c r="C11" s="19" t="s">
        <v>13</v>
      </c>
      <c r="D11" s="43">
        <v>3837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3837</v>
      </c>
      <c r="O11" s="44">
        <f t="shared" si="2"/>
        <v>29.9765625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SUM(D13:D18)</f>
        <v>41005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41005</v>
      </c>
      <c r="O12" s="42">
        <f t="shared" si="2"/>
        <v>320.3515625</v>
      </c>
      <c r="P12" s="10"/>
    </row>
    <row r="13" spans="1:133">
      <c r="A13" s="12"/>
      <c r="B13" s="23">
        <v>335.12</v>
      </c>
      <c r="C13" s="19" t="s">
        <v>54</v>
      </c>
      <c r="D13" s="43">
        <v>6597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6597</v>
      </c>
      <c r="O13" s="44">
        <f t="shared" si="2"/>
        <v>51.5390625</v>
      </c>
      <c r="P13" s="9"/>
    </row>
    <row r="14" spans="1:133">
      <c r="A14" s="12"/>
      <c r="B14" s="23">
        <v>335.14</v>
      </c>
      <c r="C14" s="19" t="s">
        <v>55</v>
      </c>
      <c r="D14" s="43">
        <v>157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</v>
      </c>
      <c r="O14" s="44">
        <f t="shared" si="2"/>
        <v>1.2265625</v>
      </c>
      <c r="P14" s="9"/>
    </row>
    <row r="15" spans="1:133">
      <c r="A15" s="12"/>
      <c r="B15" s="23">
        <v>335.18</v>
      </c>
      <c r="C15" s="19" t="s">
        <v>56</v>
      </c>
      <c r="D15" s="43">
        <v>5208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5208</v>
      </c>
      <c r="O15" s="44">
        <f t="shared" si="2"/>
        <v>40.6875</v>
      </c>
      <c r="P15" s="9"/>
    </row>
    <row r="16" spans="1:133">
      <c r="A16" s="12"/>
      <c r="B16" s="23">
        <v>337.2</v>
      </c>
      <c r="C16" s="19" t="s">
        <v>42</v>
      </c>
      <c r="D16" s="43">
        <v>12500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12500</v>
      </c>
      <c r="O16" s="44">
        <f t="shared" si="2"/>
        <v>97.65625</v>
      </c>
      <c r="P16" s="9"/>
    </row>
    <row r="17" spans="1:119">
      <c r="A17" s="12"/>
      <c r="B17" s="23">
        <v>337.7</v>
      </c>
      <c r="C17" s="19" t="s">
        <v>20</v>
      </c>
      <c r="D17" s="43">
        <v>543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543</v>
      </c>
      <c r="O17" s="44">
        <f t="shared" si="2"/>
        <v>4.2421875</v>
      </c>
      <c r="P17" s="9"/>
    </row>
    <row r="18" spans="1:119">
      <c r="A18" s="12"/>
      <c r="B18" s="23">
        <v>337.9</v>
      </c>
      <c r="C18" s="19" t="s">
        <v>66</v>
      </c>
      <c r="D18" s="43">
        <v>16000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16000</v>
      </c>
      <c r="O18" s="44">
        <f t="shared" si="2"/>
        <v>125</v>
      </c>
      <c r="P18" s="9"/>
    </row>
    <row r="19" spans="1:119" ht="15.75">
      <c r="A19" s="27" t="s">
        <v>1</v>
      </c>
      <c r="B19" s="28"/>
      <c r="C19" s="29"/>
      <c r="D19" s="30">
        <f t="shared" ref="D19:M19" si="5">SUM(D20:D22)</f>
        <v>3754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3754</v>
      </c>
      <c r="O19" s="42">
        <f t="shared" si="2"/>
        <v>29.328125</v>
      </c>
      <c r="P19" s="10"/>
    </row>
    <row r="20" spans="1:119">
      <c r="A20" s="12"/>
      <c r="B20" s="23">
        <v>361.1</v>
      </c>
      <c r="C20" s="19" t="s">
        <v>30</v>
      </c>
      <c r="D20" s="43">
        <v>163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163</v>
      </c>
      <c r="O20" s="44">
        <f t="shared" si="2"/>
        <v>1.2734375</v>
      </c>
      <c r="P20" s="9"/>
    </row>
    <row r="21" spans="1:119">
      <c r="A21" s="12"/>
      <c r="B21" s="23">
        <v>362</v>
      </c>
      <c r="C21" s="19" t="s">
        <v>31</v>
      </c>
      <c r="D21" s="43">
        <v>3260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3260</v>
      </c>
      <c r="O21" s="44">
        <f t="shared" si="2"/>
        <v>25.46875</v>
      </c>
      <c r="P21" s="9"/>
    </row>
    <row r="22" spans="1:119" ht="15.75" thickBot="1">
      <c r="A22" s="12"/>
      <c r="B22" s="23">
        <v>369.9</v>
      </c>
      <c r="C22" s="19" t="s">
        <v>45</v>
      </c>
      <c r="D22" s="43">
        <v>331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331</v>
      </c>
      <c r="O22" s="44">
        <f t="shared" si="2"/>
        <v>2.5859375</v>
      </c>
      <c r="P22" s="9"/>
    </row>
    <row r="23" spans="1:119" ht="16.5" thickBot="1">
      <c r="A23" s="13" t="s">
        <v>28</v>
      </c>
      <c r="B23" s="21"/>
      <c r="C23" s="20"/>
      <c r="D23" s="14">
        <f>SUM(D5,D10,D12,D19)</f>
        <v>60863</v>
      </c>
      <c r="E23" s="14">
        <f t="shared" ref="E23:M23" si="6">SUM(E5,E10,E12,E19)</f>
        <v>0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1"/>
        <v>60863</v>
      </c>
      <c r="O23" s="36">
        <f t="shared" si="2"/>
        <v>475.4921875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67</v>
      </c>
      <c r="M25" s="112"/>
      <c r="N25" s="112"/>
      <c r="O25" s="40">
        <v>128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47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2025-02-05T21:02:18Z</cp:lastPrinted>
  <dcterms:created xsi:type="dcterms:W3CDTF">2000-08-31T21:26:31Z</dcterms:created>
  <dcterms:modified xsi:type="dcterms:W3CDTF">2025-02-05T21:35:31Z</dcterms:modified>
</cp:coreProperties>
</file>