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2" documentId="11_C966811090ED22F2210A98BE5472DD5868718532" xr6:coauthVersionLast="47" xr6:coauthVersionMax="47" xr10:uidLastSave="{2B529B32-C252-4B26-B3E7-242DB78FEFC9}"/>
  <bookViews>
    <workbookView xWindow="-108" yWindow="-108" windowWidth="23256" windowHeight="13896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1" r:id="rId17"/>
  </sheets>
  <definedNames>
    <definedName name="_xlnm.Print_Area" localSheetId="16">'2007'!$A$1:$O$23</definedName>
    <definedName name="_xlnm.Print_Area" localSheetId="15">'2008'!$A$1:$O$21</definedName>
    <definedName name="_xlnm.Print_Area" localSheetId="14">'2009'!$A$1:$O$21</definedName>
    <definedName name="_xlnm.Print_Area" localSheetId="13">'2010'!$A$1:$O$22</definedName>
    <definedName name="_xlnm.Print_Area" localSheetId="12">'2011'!$A$1:$O$22</definedName>
    <definedName name="_xlnm.Print_Area" localSheetId="11">'2012'!$A$1:$O$26</definedName>
    <definedName name="_xlnm.Print_Area" localSheetId="10">'2013'!$A$1:$O$23</definedName>
    <definedName name="_xlnm.Print_Area" localSheetId="9">'2014'!$A$1:$O$23</definedName>
    <definedName name="_xlnm.Print_Area" localSheetId="8">'2015'!$A$1:$O$20</definedName>
    <definedName name="_xlnm.Print_Area" localSheetId="7">'2016'!$A$1:$O$21</definedName>
    <definedName name="_xlnm.Print_Area" localSheetId="6">'2017'!$A$1:$O$22</definedName>
    <definedName name="_xlnm.Print_Area" localSheetId="5">'2018'!$A$1:$O$22</definedName>
    <definedName name="_xlnm.Print_Area" localSheetId="4">'2019'!$A$1:$O$21</definedName>
    <definedName name="_xlnm.Print_Area" localSheetId="3">'2020'!$A$1:$O$22</definedName>
    <definedName name="_xlnm.Print_Area" localSheetId="2">'2021'!$A$1:$P$21</definedName>
    <definedName name="_xlnm.Print_Area" localSheetId="1">'2022'!$A$1:$P$16</definedName>
    <definedName name="_xlnm.Print_Area" localSheetId="0">'2023'!$A$1:$P$21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9" l="1"/>
  <c r="F17" i="49"/>
  <c r="G17" i="49"/>
  <c r="H17" i="49"/>
  <c r="I17" i="49"/>
  <c r="J17" i="49"/>
  <c r="K17" i="49"/>
  <c r="L17" i="49"/>
  <c r="M17" i="49"/>
  <c r="N17" i="49"/>
  <c r="D17" i="49"/>
  <c r="O16" i="49" l="1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3" i="49" l="1"/>
  <c r="P13" i="49" s="1"/>
  <c r="O11" i="49"/>
  <c r="P11" i="49" s="1"/>
  <c r="O9" i="49"/>
  <c r="P9" i="49" s="1"/>
  <c r="O5" i="49"/>
  <c r="P5" i="49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M12" i="48" s="1"/>
  <c r="L5" i="48"/>
  <c r="K5" i="48"/>
  <c r="J5" i="48"/>
  <c r="I5" i="48"/>
  <c r="H5" i="48"/>
  <c r="G5" i="48"/>
  <c r="G12" i="48" s="1"/>
  <c r="F5" i="48"/>
  <c r="F12" i="48" s="1"/>
  <c r="E5" i="48"/>
  <c r="E12" i="48" s="1"/>
  <c r="D5" i="48"/>
  <c r="D12" i="48" s="1"/>
  <c r="O17" i="49" l="1"/>
  <c r="P17" i="49" s="1"/>
  <c r="H12" i="48"/>
  <c r="I12" i="48"/>
  <c r="J12" i="48"/>
  <c r="K12" i="48"/>
  <c r="L12" i="48"/>
  <c r="N12" i="48"/>
  <c r="O10" i="48"/>
  <c r="P10" i="48" s="1"/>
  <c r="O8" i="48"/>
  <c r="P8" i="48" s="1"/>
  <c r="O5" i="48"/>
  <c r="P5" i="48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/>
  <c r="N11" i="47"/>
  <c r="M11" i="47"/>
  <c r="L11" i="47"/>
  <c r="K11" i="47"/>
  <c r="J11" i="47"/>
  <c r="I11" i="47"/>
  <c r="H11" i="47"/>
  <c r="G11" i="47"/>
  <c r="F11" i="47"/>
  <c r="F17" i="47" s="1"/>
  <c r="E11" i="47"/>
  <c r="D11" i="47"/>
  <c r="O10" i="47"/>
  <c r="P10" i="47" s="1"/>
  <c r="N9" i="47"/>
  <c r="M9" i="47"/>
  <c r="L9" i="47"/>
  <c r="K9" i="47"/>
  <c r="J9" i="47"/>
  <c r="I9" i="47"/>
  <c r="H9" i="47"/>
  <c r="G9" i="47"/>
  <c r="F9" i="47"/>
  <c r="E9" i="47"/>
  <c r="E17" i="47" s="1"/>
  <c r="D9" i="47"/>
  <c r="O8" i="47"/>
  <c r="P8" i="47" s="1"/>
  <c r="O7" i="47"/>
  <c r="P7" i="47" s="1"/>
  <c r="O6" i="47"/>
  <c r="P6" i="47"/>
  <c r="N5" i="47"/>
  <c r="N17" i="47" s="1"/>
  <c r="M5" i="47"/>
  <c r="L5" i="47"/>
  <c r="L17" i="47" s="1"/>
  <c r="K5" i="47"/>
  <c r="K17" i="47" s="1"/>
  <c r="J5" i="47"/>
  <c r="J17" i="47" s="1"/>
  <c r="I5" i="47"/>
  <c r="I17" i="47" s="1"/>
  <c r="H5" i="47"/>
  <c r="H17" i="47" s="1"/>
  <c r="G5" i="47"/>
  <c r="F5" i="47"/>
  <c r="E5" i="47"/>
  <c r="D5" i="47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4" i="46" s="1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N12" i="46" s="1"/>
  <c r="O12" i="46" s="1"/>
  <c r="D12" i="46"/>
  <c r="N11" i="46"/>
  <c r="O11" i="46" s="1"/>
  <c r="M10" i="46"/>
  <c r="L10" i="46"/>
  <c r="K10" i="46"/>
  <c r="J10" i="46"/>
  <c r="I10" i="46"/>
  <c r="H10" i="46"/>
  <c r="G10" i="46"/>
  <c r="F10" i="46"/>
  <c r="F18" i="46" s="1"/>
  <c r="E10" i="46"/>
  <c r="D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G18" i="46" s="1"/>
  <c r="F5" i="46"/>
  <c r="E5" i="46"/>
  <c r="D5" i="46"/>
  <c r="I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M12" i="45"/>
  <c r="L12" i="45"/>
  <c r="K12" i="45"/>
  <c r="J12" i="45"/>
  <c r="I12" i="45"/>
  <c r="H12" i="45"/>
  <c r="H17" i="45" s="1"/>
  <c r="G12" i="45"/>
  <c r="F12" i="45"/>
  <c r="E12" i="45"/>
  <c r="D12" i="45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/>
  <c r="N7" i="45"/>
  <c r="O7" i="45" s="1"/>
  <c r="N6" i="45"/>
  <c r="O6" i="45" s="1"/>
  <c r="M5" i="45"/>
  <c r="L5" i="45"/>
  <c r="L17" i="45" s="1"/>
  <c r="K5" i="45"/>
  <c r="K17" i="45" s="1"/>
  <c r="J5" i="45"/>
  <c r="I5" i="45"/>
  <c r="H5" i="45"/>
  <c r="G5" i="45"/>
  <c r="F5" i="45"/>
  <c r="E5" i="45"/>
  <c r="D5" i="45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M10" i="44"/>
  <c r="L10" i="44"/>
  <c r="K10" i="44"/>
  <c r="J10" i="44"/>
  <c r="I10" i="44"/>
  <c r="H10" i="44"/>
  <c r="G10" i="44"/>
  <c r="F10" i="44"/>
  <c r="N10" i="44" s="1"/>
  <c r="O10" i="44" s="1"/>
  <c r="E10" i="44"/>
  <c r="D10" i="44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D18" i="44" s="1"/>
  <c r="F18" i="43"/>
  <c r="G18" i="43"/>
  <c r="N17" i="43"/>
  <c r="O17" i="43" s="1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4" i="43" s="1"/>
  <c r="O14" i="43" s="1"/>
  <c r="N13" i="43"/>
  <c r="O13" i="43" s="1"/>
  <c r="M12" i="43"/>
  <c r="L12" i="43"/>
  <c r="K12" i="43"/>
  <c r="J12" i="43"/>
  <c r="I12" i="43"/>
  <c r="H12" i="43"/>
  <c r="N12" i="43" s="1"/>
  <c r="O12" i="43" s="1"/>
  <c r="G12" i="43"/>
  <c r="F12" i="43"/>
  <c r="E12" i="43"/>
  <c r="D12" i="43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10" i="43" s="1"/>
  <c r="O10" i="43" s="1"/>
  <c r="N9" i="43"/>
  <c r="O9" i="43" s="1"/>
  <c r="N8" i="43"/>
  <c r="O8" i="43" s="1"/>
  <c r="N7" i="43"/>
  <c r="O7" i="43" s="1"/>
  <c r="N6" i="43"/>
  <c r="O6" i="43" s="1"/>
  <c r="M5" i="43"/>
  <c r="M18" i="43" s="1"/>
  <c r="L5" i="43"/>
  <c r="K5" i="43"/>
  <c r="J5" i="43"/>
  <c r="I5" i="43"/>
  <c r="H5" i="43"/>
  <c r="G5" i="43"/>
  <c r="F5" i="43"/>
  <c r="E5" i="43"/>
  <c r="D5" i="43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M10" i="42"/>
  <c r="L10" i="42"/>
  <c r="L17" i="42" s="1"/>
  <c r="K10" i="42"/>
  <c r="J10" i="42"/>
  <c r="J17" i="42" s="1"/>
  <c r="I10" i="42"/>
  <c r="H10" i="42"/>
  <c r="G10" i="42"/>
  <c r="F10" i="42"/>
  <c r="E10" i="42"/>
  <c r="D10" i="42"/>
  <c r="N9" i="42"/>
  <c r="O9" i="42" s="1"/>
  <c r="N8" i="42"/>
  <c r="O8" i="42" s="1"/>
  <c r="N7" i="42"/>
  <c r="O7" i="42" s="1"/>
  <c r="N6" i="42"/>
  <c r="O6" i="42" s="1"/>
  <c r="M5" i="42"/>
  <c r="L5" i="42"/>
  <c r="K5" i="42"/>
  <c r="K17" i="42" s="1"/>
  <c r="J5" i="42"/>
  <c r="I5" i="42"/>
  <c r="H5" i="42"/>
  <c r="G5" i="42"/>
  <c r="F5" i="42"/>
  <c r="F17" i="42" s="1"/>
  <c r="E5" i="42"/>
  <c r="E17" i="42" s="1"/>
  <c r="D5" i="42"/>
  <c r="D17" i="42" s="1"/>
  <c r="N18" i="41"/>
  <c r="O18" i="4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6" i="41" s="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2" i="41" s="1"/>
  <c r="O12" i="41" s="1"/>
  <c r="N11" i="41"/>
  <c r="O11" i="41" s="1"/>
  <c r="M10" i="41"/>
  <c r="L10" i="41"/>
  <c r="N10" i="41" s="1"/>
  <c r="O10" i="41" s="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H19" i="41" s="1"/>
  <c r="G5" i="41"/>
  <c r="F5" i="41"/>
  <c r="F19" i="41" s="1"/>
  <c r="E5" i="41"/>
  <c r="E19" i="41" s="1"/>
  <c r="D5" i="4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M11" i="40"/>
  <c r="L11" i="40"/>
  <c r="K11" i="40"/>
  <c r="J11" i="40"/>
  <c r="N11" i="40" s="1"/>
  <c r="O11" i="40" s="1"/>
  <c r="I11" i="40"/>
  <c r="H11" i="40"/>
  <c r="G11" i="40"/>
  <c r="F11" i="40"/>
  <c r="E11" i="40"/>
  <c r="D11" i="40"/>
  <c r="N10" i="40"/>
  <c r="O10" i="40" s="1"/>
  <c r="M9" i="40"/>
  <c r="L9" i="40"/>
  <c r="K9" i="40"/>
  <c r="J9" i="40"/>
  <c r="I9" i="40"/>
  <c r="H9" i="40"/>
  <c r="G9" i="40"/>
  <c r="F9" i="40"/>
  <c r="E9" i="40"/>
  <c r="D9" i="40"/>
  <c r="N8" i="40"/>
  <c r="O8" i="40" s="1"/>
  <c r="N7" i="40"/>
  <c r="O7" i="40" s="1"/>
  <c r="N6" i="40"/>
  <c r="O6" i="40" s="1"/>
  <c r="M5" i="40"/>
  <c r="M16" i="40" s="1"/>
  <c r="L5" i="40"/>
  <c r="K5" i="40"/>
  <c r="K16" i="40" s="1"/>
  <c r="J5" i="40"/>
  <c r="I5" i="40"/>
  <c r="H5" i="40"/>
  <c r="G5" i="40"/>
  <c r="F5" i="40"/>
  <c r="E5" i="40"/>
  <c r="D5" i="40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6" i="39" s="1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10" i="39" s="1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18" i="38"/>
  <c r="O18" i="38" s="1"/>
  <c r="N17" i="38"/>
  <c r="O17" i="38" s="1"/>
  <c r="M16" i="38"/>
  <c r="L16" i="38"/>
  <c r="K16" i="38"/>
  <c r="J16" i="38"/>
  <c r="I16" i="38"/>
  <c r="I19" i="38" s="1"/>
  <c r="H16" i="38"/>
  <c r="G16" i="38"/>
  <c r="F16" i="38"/>
  <c r="E16" i="38"/>
  <c r="D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M10" i="38"/>
  <c r="M19" i="38" s="1"/>
  <c r="L10" i="38"/>
  <c r="K10" i="38"/>
  <c r="K19" i="38" s="1"/>
  <c r="J10" i="38"/>
  <c r="I10" i="38"/>
  <c r="H10" i="38"/>
  <c r="G10" i="38"/>
  <c r="G19" i="38" s="1"/>
  <c r="F10" i="38"/>
  <c r="E10" i="38"/>
  <c r="D10" i="38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E19" i="38"/>
  <c r="D5" i="38"/>
  <c r="N5" i="38" s="1"/>
  <c r="O5" i="38" s="1"/>
  <c r="D19" i="38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M10" i="37"/>
  <c r="L10" i="37"/>
  <c r="K10" i="37"/>
  <c r="J10" i="37"/>
  <c r="I10" i="37"/>
  <c r="H10" i="37"/>
  <c r="G10" i="37"/>
  <c r="F10" i="37"/>
  <c r="E10" i="37"/>
  <c r="E17" i="37" s="1"/>
  <c r="D10" i="37"/>
  <c r="N9" i="37"/>
  <c r="O9" i="37" s="1"/>
  <c r="N8" i="37"/>
  <c r="O8" i="37" s="1"/>
  <c r="N7" i="37"/>
  <c r="O7" i="37" s="1"/>
  <c r="N6" i="37"/>
  <c r="O6" i="37" s="1"/>
  <c r="M5" i="37"/>
  <c r="M17" i="37" s="1"/>
  <c r="L5" i="37"/>
  <c r="L17" i="37" s="1"/>
  <c r="K5" i="37"/>
  <c r="K17" i="37" s="1"/>
  <c r="J5" i="37"/>
  <c r="J17" i="37" s="1"/>
  <c r="I5" i="37"/>
  <c r="H5" i="37"/>
  <c r="G5" i="37"/>
  <c r="F5" i="37"/>
  <c r="F17" i="37" s="1"/>
  <c r="E5" i="37"/>
  <c r="D5" i="37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F22" i="36" s="1"/>
  <c r="E18" i="36"/>
  <c r="D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M14" i="36"/>
  <c r="L14" i="36"/>
  <c r="K14" i="36"/>
  <c r="J14" i="36"/>
  <c r="I14" i="36"/>
  <c r="H14" i="36"/>
  <c r="H22" i="36" s="1"/>
  <c r="G14" i="36"/>
  <c r="F14" i="36"/>
  <c r="E14" i="36"/>
  <c r="D14" i="36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J22" i="36" s="1"/>
  <c r="I5" i="36"/>
  <c r="H5" i="36"/>
  <c r="G5" i="36"/>
  <c r="G22" i="36" s="1"/>
  <c r="F5" i="36"/>
  <c r="E5" i="36"/>
  <c r="E22" i="36" s="1"/>
  <c r="D5" i="36"/>
  <c r="N17" i="35"/>
  <c r="O17" i="35" s="1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D14" i="35"/>
  <c r="D18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N12" i="35" s="1"/>
  <c r="O12" i="35" s="1"/>
  <c r="E12" i="35"/>
  <c r="D12" i="35"/>
  <c r="N11" i="35"/>
  <c r="O11" i="35" s="1"/>
  <c r="M10" i="35"/>
  <c r="L10" i="35"/>
  <c r="K10" i="35"/>
  <c r="J10" i="35"/>
  <c r="I10" i="35"/>
  <c r="H10" i="35"/>
  <c r="H18" i="35" s="1"/>
  <c r="G10" i="35"/>
  <c r="F10" i="35"/>
  <c r="E10" i="35"/>
  <c r="D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E18" i="35" s="1"/>
  <c r="D5" i="35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M12" i="34"/>
  <c r="L12" i="34"/>
  <c r="K12" i="34"/>
  <c r="K18" i="34" s="1"/>
  <c r="J12" i="34"/>
  <c r="I12" i="34"/>
  <c r="H12" i="34"/>
  <c r="G12" i="34"/>
  <c r="F12" i="34"/>
  <c r="E12" i="34"/>
  <c r="E18" i="34" s="1"/>
  <c r="D12" i="34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D18" i="34" s="1"/>
  <c r="N9" i="34"/>
  <c r="O9" i="34" s="1"/>
  <c r="N8" i="34"/>
  <c r="O8" i="34" s="1"/>
  <c r="N7" i="34"/>
  <c r="O7" i="34" s="1"/>
  <c r="N6" i="34"/>
  <c r="O6" i="34" s="1"/>
  <c r="M5" i="34"/>
  <c r="L5" i="34"/>
  <c r="L18" i="34" s="1"/>
  <c r="K5" i="34"/>
  <c r="J5" i="34"/>
  <c r="I5" i="34"/>
  <c r="H5" i="34"/>
  <c r="H18" i="34" s="1"/>
  <c r="G5" i="34"/>
  <c r="F5" i="34"/>
  <c r="E5" i="34"/>
  <c r="D5" i="34"/>
  <c r="E13" i="33"/>
  <c r="F13" i="33"/>
  <c r="G13" i="33"/>
  <c r="H13" i="33"/>
  <c r="I13" i="33"/>
  <c r="I17" i="33" s="1"/>
  <c r="J13" i="33"/>
  <c r="K13" i="33"/>
  <c r="L13" i="33"/>
  <c r="M13" i="33"/>
  <c r="E11" i="33"/>
  <c r="E17" i="33" s="1"/>
  <c r="F11" i="33"/>
  <c r="G11" i="33"/>
  <c r="H11" i="33"/>
  <c r="I11" i="33"/>
  <c r="J11" i="33"/>
  <c r="K11" i="33"/>
  <c r="L11" i="33"/>
  <c r="M11" i="33"/>
  <c r="E5" i="33"/>
  <c r="F5" i="33"/>
  <c r="G5" i="33"/>
  <c r="G17" i="33" s="1"/>
  <c r="H5" i="33"/>
  <c r="I5" i="33"/>
  <c r="J5" i="33"/>
  <c r="J17" i="33"/>
  <c r="K5" i="33"/>
  <c r="L5" i="33"/>
  <c r="L17" i="33" s="1"/>
  <c r="M5" i="33"/>
  <c r="M17" i="33" s="1"/>
  <c r="D13" i="33"/>
  <c r="N13" i="33" s="1"/>
  <c r="O13" i="33" s="1"/>
  <c r="D11" i="33"/>
  <c r="D5" i="33"/>
  <c r="N14" i="33"/>
  <c r="O14" i="33" s="1"/>
  <c r="N15" i="33"/>
  <c r="O15" i="33" s="1"/>
  <c r="N16" i="33"/>
  <c r="N12" i="33"/>
  <c r="O12" i="33" s="1"/>
  <c r="O16" i="33"/>
  <c r="N7" i="33"/>
  <c r="O7" i="33" s="1"/>
  <c r="N8" i="33"/>
  <c r="O8" i="33" s="1"/>
  <c r="N9" i="33"/>
  <c r="O9" i="33" s="1"/>
  <c r="N10" i="33"/>
  <c r="O10" i="33" s="1"/>
  <c r="N6" i="33"/>
  <c r="O6" i="33"/>
  <c r="N14" i="41"/>
  <c r="O14" i="41" s="1"/>
  <c r="N10" i="45"/>
  <c r="O10" i="45" s="1"/>
  <c r="J19" i="38" l="1"/>
  <c r="N10" i="42"/>
  <c r="O10" i="42" s="1"/>
  <c r="E18" i="46"/>
  <c r="O13" i="47"/>
  <c r="P13" i="47" s="1"/>
  <c r="N12" i="34"/>
  <c r="O12" i="34" s="1"/>
  <c r="K17" i="33"/>
  <c r="M18" i="34"/>
  <c r="N5" i="35"/>
  <c r="O5" i="35" s="1"/>
  <c r="N10" i="38"/>
  <c r="O10" i="38" s="1"/>
  <c r="G17" i="42"/>
  <c r="N17" i="42" s="1"/>
  <c r="O17" i="42" s="1"/>
  <c r="N14" i="44"/>
  <c r="O14" i="44" s="1"/>
  <c r="M17" i="45"/>
  <c r="G19" i="41"/>
  <c r="E18" i="44"/>
  <c r="N18" i="44" s="1"/>
  <c r="O18" i="44" s="1"/>
  <c r="F18" i="35"/>
  <c r="N18" i="35" s="1"/>
  <c r="O18" i="35" s="1"/>
  <c r="K22" i="36"/>
  <c r="N18" i="36"/>
  <c r="O18" i="36" s="1"/>
  <c r="J19" i="41"/>
  <c r="I17" i="42"/>
  <c r="F18" i="44"/>
  <c r="D18" i="46"/>
  <c r="M17" i="47"/>
  <c r="N14" i="39"/>
  <c r="O14" i="39" s="1"/>
  <c r="K19" i="41"/>
  <c r="G18" i="44"/>
  <c r="L19" i="41"/>
  <c r="H18" i="44"/>
  <c r="N12" i="45"/>
  <c r="O12" i="45" s="1"/>
  <c r="D17" i="37"/>
  <c r="N17" i="37" s="1"/>
  <c r="O17" i="37" s="1"/>
  <c r="D19" i="39"/>
  <c r="N19" i="39" s="1"/>
  <c r="O19" i="39" s="1"/>
  <c r="M19" i="41"/>
  <c r="I18" i="44"/>
  <c r="O11" i="47"/>
  <c r="P11" i="47" s="1"/>
  <c r="H17" i="33"/>
  <c r="O5" i="47"/>
  <c r="P5" i="47" s="1"/>
  <c r="I18" i="35"/>
  <c r="N14" i="38"/>
  <c r="O14" i="38" s="1"/>
  <c r="N5" i="39"/>
  <c r="O5" i="39" s="1"/>
  <c r="N9" i="40"/>
  <c r="O9" i="40" s="1"/>
  <c r="M17" i="42"/>
  <c r="J18" i="44"/>
  <c r="H18" i="46"/>
  <c r="J18" i="35"/>
  <c r="N14" i="40"/>
  <c r="O14" i="40" s="1"/>
  <c r="K18" i="44"/>
  <c r="I18" i="46"/>
  <c r="F17" i="33"/>
  <c r="N14" i="34"/>
  <c r="O14" i="34" s="1"/>
  <c r="L18" i="44"/>
  <c r="N14" i="42"/>
  <c r="O14" i="42" s="1"/>
  <c r="N10" i="35"/>
  <c r="O10" i="35" s="1"/>
  <c r="G18" i="35"/>
  <c r="I19" i="41"/>
  <c r="N5" i="36"/>
  <c r="O5" i="36" s="1"/>
  <c r="L22" i="36"/>
  <c r="N12" i="37"/>
  <c r="O12" i="37" s="1"/>
  <c r="K18" i="35"/>
  <c r="N5" i="44"/>
  <c r="O5" i="44" s="1"/>
  <c r="L18" i="46"/>
  <c r="L19" i="38"/>
  <c r="D17" i="45"/>
  <c r="M18" i="46"/>
  <c r="G17" i="47"/>
  <c r="N12" i="44"/>
  <c r="O12" i="44" s="1"/>
  <c r="N10" i="34"/>
  <c r="O10" i="34" s="1"/>
  <c r="N14" i="37"/>
  <c r="O14" i="37" s="1"/>
  <c r="I19" i="39"/>
  <c r="G16" i="40"/>
  <c r="J19" i="39"/>
  <c r="H16" i="40"/>
  <c r="H18" i="43"/>
  <c r="N5" i="45"/>
  <c r="O5" i="45" s="1"/>
  <c r="J17" i="45"/>
  <c r="H17" i="42"/>
  <c r="E19" i="39"/>
  <c r="E18" i="43"/>
  <c r="M18" i="35"/>
  <c r="H19" i="39"/>
  <c r="F18" i="34"/>
  <c r="N5" i="42"/>
  <c r="O5" i="42" s="1"/>
  <c r="D22" i="36"/>
  <c r="N16" i="36"/>
  <c r="O16" i="36" s="1"/>
  <c r="K19" i="39"/>
  <c r="I16" i="40"/>
  <c r="I18" i="43"/>
  <c r="F17" i="45"/>
  <c r="D17" i="47"/>
  <c r="O17" i="47" s="1"/>
  <c r="P17" i="47" s="1"/>
  <c r="D16" i="40"/>
  <c r="N16" i="40" s="1"/>
  <c r="O16" i="40" s="1"/>
  <c r="N12" i="42"/>
  <c r="O12" i="42" s="1"/>
  <c r="L18" i="35"/>
  <c r="E16" i="40"/>
  <c r="N5" i="41"/>
  <c r="O5" i="41" s="1"/>
  <c r="N14" i="36"/>
  <c r="O14" i="36" s="1"/>
  <c r="G17" i="37"/>
  <c r="L19" i="39"/>
  <c r="J16" i="40"/>
  <c r="J18" i="43"/>
  <c r="G17" i="45"/>
  <c r="N17" i="45" s="1"/>
  <c r="O17" i="45" s="1"/>
  <c r="O9" i="47"/>
  <c r="P9" i="47" s="1"/>
  <c r="F19" i="39"/>
  <c r="J18" i="46"/>
  <c r="I18" i="34"/>
  <c r="N10" i="36"/>
  <c r="O10" i="36" s="1"/>
  <c r="H17" i="37"/>
  <c r="N16" i="38"/>
  <c r="O16" i="38" s="1"/>
  <c r="M19" i="39"/>
  <c r="G19" i="39"/>
  <c r="K18" i="43"/>
  <c r="N14" i="45"/>
  <c r="O14" i="45" s="1"/>
  <c r="M22" i="36"/>
  <c r="D18" i="43"/>
  <c r="N18" i="43" s="1"/>
  <c r="O18" i="43" s="1"/>
  <c r="N5" i="46"/>
  <c r="O5" i="46" s="1"/>
  <c r="F16" i="40"/>
  <c r="N5" i="33"/>
  <c r="O5" i="33" s="1"/>
  <c r="J18" i="34"/>
  <c r="I17" i="37"/>
  <c r="L16" i="40"/>
  <c r="D19" i="41"/>
  <c r="N19" i="41" s="1"/>
  <c r="O19" i="41" s="1"/>
  <c r="L18" i="43"/>
  <c r="O12" i="48"/>
  <c r="P12" i="48" s="1"/>
  <c r="N10" i="46"/>
  <c r="O10" i="46" s="1"/>
  <c r="I22" i="36"/>
  <c r="N22" i="36" s="1"/>
  <c r="O22" i="36" s="1"/>
  <c r="N10" i="37"/>
  <c r="O10" i="37" s="1"/>
  <c r="F19" i="38"/>
  <c r="M18" i="44"/>
  <c r="D17" i="33"/>
  <c r="N17" i="33" s="1"/>
  <c r="O17" i="33" s="1"/>
  <c r="N5" i="34"/>
  <c r="O5" i="34" s="1"/>
  <c r="N5" i="43"/>
  <c r="O5" i="43" s="1"/>
  <c r="N5" i="37"/>
  <c r="O5" i="37" s="1"/>
  <c r="E17" i="45"/>
  <c r="N5" i="40"/>
  <c r="O5" i="40" s="1"/>
  <c r="H19" i="38"/>
  <c r="N12" i="38"/>
  <c r="O12" i="38" s="1"/>
  <c r="K18" i="46"/>
  <c r="G18" i="34"/>
  <c r="N11" i="33"/>
  <c r="O11" i="33" s="1"/>
  <c r="N12" i="39"/>
  <c r="O12" i="39" s="1"/>
  <c r="N19" i="38" l="1"/>
  <c r="O19" i="38" s="1"/>
  <c r="N18" i="34"/>
  <c r="O18" i="34" s="1"/>
  <c r="N18" i="46"/>
  <c r="O18" i="46" s="1"/>
</calcChain>
</file>

<file path=xl/sharedStrings.xml><?xml version="1.0" encoding="utf-8"?>
<sst xmlns="http://schemas.openxmlformats.org/spreadsheetml/2006/main" count="574" uniqueCount="81">
  <si>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</si>
  <si>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</si>
  <si>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</si>
  <si>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</si>
  <si>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</si>
  <si>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</si>
  <si>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</si>
  <si>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</si>
  <si>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</si>
  <si>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</si>
  <si>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</si>
  <si>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</si>
  <si>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</si>
  <si>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</si>
  <si>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</si>
  <si>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</si>
  <si>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</si>
  <si>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</si>
  <si>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</si>
  <si>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</si>
  <si>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</si>
  <si>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</si>
  <si>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Comprehensive Planning</t>
  </si>
  <si>
    <t>Other General Government Services</t>
  </si>
  <si>
    <t>Transportation</t>
  </si>
  <si>
    <t>Road and Street Facilities</t>
  </si>
  <si>
    <t>Culture / Recreation</t>
  </si>
  <si>
    <t>Parks and Recreation</t>
  </si>
  <si>
    <t>Cultural Services</t>
  </si>
  <si>
    <t>Special Events</t>
  </si>
  <si>
    <t>2009 Municipal Population:</t>
  </si>
  <si>
    <t>Bascom Expenditures Reported by Account Code and Fund Type</t>
  </si>
  <si>
    <t>Local Fiscal Year Ended September 30, 2010</t>
  </si>
  <si>
    <t>Public Safety</t>
  </si>
  <si>
    <t>Fire Control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</si>
  <si>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</si>
  <si>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</si>
  <si>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</si>
  <si>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</si>
  <si>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</si>
  <si>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Physical Environment</t>
  </si>
  <si>
    <t>Garbage / Solid Waste Control Services</t>
  </si>
  <si>
    <t>Human Services</t>
  </si>
  <si>
    <t>Other Human Services</t>
  </si>
  <si>
    <t>2012 Municipal Population:</t>
  </si>
  <si>
    <t>Local Fiscal Year Ended September 30, 2008</t>
  </si>
  <si>
    <t>Public Assistance Services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</si>
  <si>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</si>
  <si>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</si>
  <si>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</si>
  <si>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</si>
  <si>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</si>
  <si>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</si>
  <si>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</si>
  <si>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</si>
  <si>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2014 Municipal Population:</t>
  </si>
  <si>
    <t>Local Fiscal Year Ended September 30, 2015</t>
  </si>
  <si>
    <t>Water</t>
  </si>
  <si>
    <t>2015 Municipal Population:</t>
  </si>
  <si>
    <t>Local Fiscal Year Ended September 30, 2007</t>
  </si>
  <si>
    <t>Other Public Safety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</si>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</sst>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4" fontId="2" fillId="2" borderId="20" xfId="0" applyNumberFormat="1" applyFont="1" applyFill="1" applyBorder="1" applyAlignment="1" applyProtection="1">
      <alignment vertical="center"/>
    </xf>
    <xf numFmtId="1" fontId="4" fillId="0" borderId="21" xfId="0" applyNumberFormat="1" applyFont="1" applyBorder="1" applyAlignment="1" applyProtection="1">
      <alignment horizontal="center" vertical="center"/>
    </xf>
    <xf numFmtId="42" fontId="2" fillId="2" borderId="21" xfId="0" applyNumberFormat="1" applyFont="1" applyFill="1" applyBorder="1" applyAlignment="1" applyProtection="1">
      <alignment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0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1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0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1" xfId="0" applyNumberFormat="1" applyFont="1" applyFill="1" applyBorder="1" applyAlignment="1" applyProtection="1">
      <alignment vertical="center"/>
    </xf>
    <xf numFmtId="44" fontId="13" fillId="2" borderId="20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0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1" xfId="0" applyNumberFormat="1" applyFont="1" applyFill="1" applyBorder="1" applyAlignment="1">
      <alignment vertical="center"/>
    </xf>
    <xf numFmtId="44" fontId="2" fillId="2" borderId="20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37" fontId="4" fillId="0" borderId="18" xfId="0" applyNumberFormat="1" applyFont="1" applyBorder="1" applyAlignment="1">
      <alignment horizontal="right" vertical="center"/>
    </xf>
    <xf numFmtId="41" fontId="4" fillId="0" borderId="19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37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23364-F58E-424C-8D10-CC7552430E54}">
  <sheetPr>
    <pageSetUpPr fitToPage="1"/>
  </sheetPr>
  <dimension ref="A1:ED21"/>
  <sheetViews>
    <sheetView tabSelected="1" workbookViewId="0">
      <selection sqref="A1:P1"/>
    </sheetView>
  </sheetViews>
  <sheetFormatPr defaultColWidth="9.81640625" defaultRowHeight="15"/>
  <cols>
    <col min="1" max="1" width="1.81640625" style="163" customWidth="1"/>
    <col min="2" max="2" width="6.81640625" style="163" customWidth="1"/>
    <col min="3" max="3" width="55.81640625" style="163" customWidth="1"/>
    <col min="4" max="5" width="16.81640625" style="194" customWidth="1"/>
    <col min="6" max="7" width="15.81640625" style="194" customWidth="1"/>
    <col min="8" max="8" width="13.81640625" style="194" customWidth="1"/>
    <col min="9" max="10" width="15.81640625" style="194" customWidth="1"/>
    <col min="11" max="14" width="13.81640625" style="194" customWidth="1"/>
    <col min="15" max="15" width="16.81640625" style="194" customWidth="1"/>
    <col min="16" max="16" width="13.81640625" style="163" customWidth="1"/>
    <col min="17" max="18" width="9.81640625" style="163"/>
  </cols>
  <sheetData>
    <row r="1" spans="1:134" ht="28.2">
      <c r="A1" s="138" t="s">
        <v>31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40"/>
      <c r="Q1" s="141"/>
      <c r="R1"/>
    </row>
    <row r="2" spans="1:134" ht="23.4" thickBot="1">
      <c r="A2" s="142" t="s">
        <v>79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4"/>
      <c r="Q2" s="141"/>
      <c r="R2"/>
    </row>
    <row r="3" spans="1:134" ht="18" customHeight="1">
      <c r="A3" s="145" t="s">
        <v>12</v>
      </c>
      <c r="B3" s="104"/>
      <c r="C3" s="105"/>
      <c r="D3" s="146" t="s">
        <v>6</v>
      </c>
      <c r="E3" s="147"/>
      <c r="F3" s="147"/>
      <c r="G3" s="147"/>
      <c r="H3" s="148"/>
      <c r="I3" s="146" t="s">
        <v>7</v>
      </c>
      <c r="J3" s="148"/>
      <c r="K3" s="146" t="s">
        <v>9</v>
      </c>
      <c r="L3" s="147"/>
      <c r="M3" s="148"/>
      <c r="N3" s="149"/>
      <c r="O3" s="150"/>
      <c r="P3" s="151" t="s">
        <v>73</v>
      </c>
      <c r="Q3" s="152"/>
      <c r="R3"/>
    </row>
    <row r="4" spans="1:134" ht="32.25" customHeight="1" thickBot="1">
      <c r="A4" s="106"/>
      <c r="B4" s="107"/>
      <c r="C4" s="108"/>
      <c r="D4" s="153" t="s">
        <v>0</v>
      </c>
      <c r="E4" s="153" t="s">
        <v>13</v>
      </c>
      <c r="F4" s="153" t="s">
        <v>14</v>
      </c>
      <c r="G4" s="153" t="s">
        <v>15</v>
      </c>
      <c r="H4" s="153" t="s">
        <v>1</v>
      </c>
      <c r="I4" s="153" t="s">
        <v>2</v>
      </c>
      <c r="J4" s="154" t="s">
        <v>16</v>
      </c>
      <c r="K4" s="154" t="s">
        <v>3</v>
      </c>
      <c r="L4" s="154" t="s">
        <v>4</v>
      </c>
      <c r="M4" s="154" t="s">
        <v>74</v>
      </c>
      <c r="N4" s="154" t="s">
        <v>5</v>
      </c>
      <c r="O4" s="154" t="s">
        <v>75</v>
      </c>
      <c r="P4" s="113"/>
      <c r="Q4" s="155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</row>
    <row r="5" spans="1:134" ht="15.6">
      <c r="A5" s="157" t="s">
        <v>18</v>
      </c>
      <c r="B5" s="158"/>
      <c r="C5" s="158"/>
      <c r="D5" s="159">
        <f>SUM(D6:D8)</f>
        <v>58619</v>
      </c>
      <c r="E5" s="159">
        <f>SUM(E6:E8)</f>
        <v>0</v>
      </c>
      <c r="F5" s="159">
        <f>SUM(F6:F8)</f>
        <v>0</v>
      </c>
      <c r="G5" s="159">
        <f>SUM(G6:G8)</f>
        <v>0</v>
      </c>
      <c r="H5" s="159">
        <f>SUM(H6:H8)</f>
        <v>0</v>
      </c>
      <c r="I5" s="159">
        <f>SUM(I6:I8)</f>
        <v>0</v>
      </c>
      <c r="J5" s="159">
        <f>SUM(J6:J8)</f>
        <v>0</v>
      </c>
      <c r="K5" s="159">
        <f>SUM(K6:K8)</f>
        <v>0</v>
      </c>
      <c r="L5" s="159">
        <f>SUM(L6:L8)</f>
        <v>0</v>
      </c>
      <c r="M5" s="159">
        <f>SUM(M6:M8)</f>
        <v>0</v>
      </c>
      <c r="N5" s="159">
        <f>SUM(N6:N8)</f>
        <v>0</v>
      </c>
      <c r="O5" s="160">
        <f>SUM(D5:N5)</f>
        <v>58619</v>
      </c>
      <c r="P5" s="161">
        <f>(O5/P$19)</f>
        <v>689.63529411764705</v>
      </c>
      <c r="Q5" s="162"/>
    </row>
    <row r="6" spans="1:134">
      <c r="A6" s="164"/>
      <c r="B6" s="165">
        <v>513</v>
      </c>
      <c r="C6" s="166" t="s">
        <v>20</v>
      </c>
      <c r="D6" s="167">
        <v>30498</v>
      </c>
      <c r="E6" s="167">
        <v>0</v>
      </c>
      <c r="F6" s="167">
        <v>0</v>
      </c>
      <c r="G6" s="167">
        <v>0</v>
      </c>
      <c r="H6" s="167">
        <v>0</v>
      </c>
      <c r="I6" s="167">
        <v>0</v>
      </c>
      <c r="J6" s="167">
        <v>0</v>
      </c>
      <c r="K6" s="167">
        <v>0</v>
      </c>
      <c r="L6" s="167">
        <v>0</v>
      </c>
      <c r="M6" s="167">
        <v>0</v>
      </c>
      <c r="N6" s="167">
        <v>0</v>
      </c>
      <c r="O6" s="167">
        <f t="shared" ref="O6:O8" si="0">SUM(D6:N6)</f>
        <v>30498</v>
      </c>
      <c r="P6" s="168">
        <f>(O6/P$19)</f>
        <v>358.8</v>
      </c>
      <c r="Q6" s="169"/>
    </row>
    <row r="7" spans="1:134">
      <c r="A7" s="164"/>
      <c r="B7" s="165">
        <v>515</v>
      </c>
      <c r="C7" s="166" t="s">
        <v>22</v>
      </c>
      <c r="D7" s="167">
        <v>1330</v>
      </c>
      <c r="E7" s="167">
        <v>0</v>
      </c>
      <c r="F7" s="167">
        <v>0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67">
        <v>0</v>
      </c>
      <c r="M7" s="167">
        <v>0</v>
      </c>
      <c r="N7" s="167">
        <v>0</v>
      </c>
      <c r="O7" s="167">
        <f t="shared" si="0"/>
        <v>1330</v>
      </c>
      <c r="P7" s="168">
        <f>(O7/P$19)</f>
        <v>15.647058823529411</v>
      </c>
      <c r="Q7" s="169"/>
    </row>
    <row r="8" spans="1:134">
      <c r="A8" s="164"/>
      <c r="B8" s="165">
        <v>519</v>
      </c>
      <c r="C8" s="166" t="s">
        <v>23</v>
      </c>
      <c r="D8" s="167">
        <v>26791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67">
        <v>0</v>
      </c>
      <c r="O8" s="167">
        <f t="shared" si="0"/>
        <v>26791</v>
      </c>
      <c r="P8" s="168">
        <f>(O8/P$19)</f>
        <v>315.18823529411765</v>
      </c>
      <c r="Q8" s="169"/>
    </row>
    <row r="9" spans="1:134" ht="15.6">
      <c r="A9" s="170" t="s">
        <v>40</v>
      </c>
      <c r="B9" s="171"/>
      <c r="C9" s="172"/>
      <c r="D9" s="173">
        <f>SUM(D10:D10)</f>
        <v>346</v>
      </c>
      <c r="E9" s="173">
        <f>SUM(E10:E10)</f>
        <v>0</v>
      </c>
      <c r="F9" s="173">
        <f>SUM(F10:F10)</f>
        <v>0</v>
      </c>
      <c r="G9" s="173">
        <f>SUM(G10:G10)</f>
        <v>0</v>
      </c>
      <c r="H9" s="173">
        <f>SUM(H10:H10)</f>
        <v>0</v>
      </c>
      <c r="I9" s="173">
        <f>SUM(I10:I10)</f>
        <v>0</v>
      </c>
      <c r="J9" s="173">
        <f>SUM(J10:J10)</f>
        <v>0</v>
      </c>
      <c r="K9" s="173">
        <f>SUM(K10:K10)</f>
        <v>0</v>
      </c>
      <c r="L9" s="173">
        <f>SUM(L10:L10)</f>
        <v>0</v>
      </c>
      <c r="M9" s="173">
        <f>SUM(M10:M10)</f>
        <v>0</v>
      </c>
      <c r="N9" s="173">
        <f>SUM(N10:N10)</f>
        <v>0</v>
      </c>
      <c r="O9" s="174">
        <f>SUM(D9:N9)</f>
        <v>346</v>
      </c>
      <c r="P9" s="175">
        <f>(O9/P$19)</f>
        <v>4.0705882352941174</v>
      </c>
      <c r="Q9" s="176"/>
    </row>
    <row r="10" spans="1:134">
      <c r="A10" s="164"/>
      <c r="B10" s="165">
        <v>534</v>
      </c>
      <c r="C10" s="166" t="s">
        <v>41</v>
      </c>
      <c r="D10" s="167">
        <v>346</v>
      </c>
      <c r="E10" s="167">
        <v>0</v>
      </c>
      <c r="F10" s="167">
        <v>0</v>
      </c>
      <c r="G10" s="167">
        <v>0</v>
      </c>
      <c r="H10" s="167">
        <v>0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67">
        <v>0</v>
      </c>
      <c r="O10" s="167">
        <f t="shared" ref="O10:O16" si="1">SUM(D10:N10)</f>
        <v>346</v>
      </c>
      <c r="P10" s="168">
        <f>(O10/P$19)</f>
        <v>4.0705882352941174</v>
      </c>
      <c r="Q10" s="169"/>
    </row>
    <row r="11" spans="1:134" ht="15.6">
      <c r="A11" s="170" t="s">
        <v>24</v>
      </c>
      <c r="B11" s="171"/>
      <c r="C11" s="172"/>
      <c r="D11" s="173">
        <f>SUM(D12:D12)</f>
        <v>9288</v>
      </c>
      <c r="E11" s="173">
        <f>SUM(E12:E12)</f>
        <v>0</v>
      </c>
      <c r="F11" s="173">
        <f>SUM(F12:F12)</f>
        <v>0</v>
      </c>
      <c r="G11" s="173">
        <f>SUM(G12:G12)</f>
        <v>0</v>
      </c>
      <c r="H11" s="173">
        <f>SUM(H12:H12)</f>
        <v>0</v>
      </c>
      <c r="I11" s="173">
        <f>SUM(I12:I12)</f>
        <v>0</v>
      </c>
      <c r="J11" s="173">
        <f>SUM(J12:J12)</f>
        <v>0</v>
      </c>
      <c r="K11" s="173">
        <f>SUM(K12:K12)</f>
        <v>0</v>
      </c>
      <c r="L11" s="173">
        <f>SUM(L12:L12)</f>
        <v>0</v>
      </c>
      <c r="M11" s="173">
        <f>SUM(M12:M12)</f>
        <v>0</v>
      </c>
      <c r="N11" s="173">
        <f>SUM(N12:N12)</f>
        <v>0</v>
      </c>
      <c r="O11" s="173">
        <f t="shared" si="1"/>
        <v>9288</v>
      </c>
      <c r="P11" s="175">
        <f>(O11/P$19)</f>
        <v>109.27058823529411</v>
      </c>
      <c r="Q11" s="176"/>
    </row>
    <row r="12" spans="1:134">
      <c r="A12" s="164"/>
      <c r="B12" s="165">
        <v>541</v>
      </c>
      <c r="C12" s="166" t="s">
        <v>25</v>
      </c>
      <c r="D12" s="167">
        <v>9288</v>
      </c>
      <c r="E12" s="167">
        <v>0</v>
      </c>
      <c r="F12" s="167">
        <v>0</v>
      </c>
      <c r="G12" s="167">
        <v>0</v>
      </c>
      <c r="H12" s="167">
        <v>0</v>
      </c>
      <c r="I12" s="167">
        <v>0</v>
      </c>
      <c r="J12" s="167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f t="shared" si="1"/>
        <v>9288</v>
      </c>
      <c r="P12" s="168">
        <f>(O12/P$19)</f>
        <v>109.27058823529411</v>
      </c>
      <c r="Q12" s="169"/>
    </row>
    <row r="13" spans="1:134" ht="15.6">
      <c r="A13" s="170" t="s">
        <v>26</v>
      </c>
      <c r="B13" s="171"/>
      <c r="C13" s="172"/>
      <c r="D13" s="173">
        <f>SUM(D14:D16)</f>
        <v>30104</v>
      </c>
      <c r="E13" s="173">
        <f>SUM(E14:E16)</f>
        <v>0</v>
      </c>
      <c r="F13" s="173">
        <f>SUM(F14:F16)</f>
        <v>0</v>
      </c>
      <c r="G13" s="173">
        <f>SUM(G14:G16)</f>
        <v>0</v>
      </c>
      <c r="H13" s="173">
        <f>SUM(H14:H16)</f>
        <v>0</v>
      </c>
      <c r="I13" s="173">
        <f>SUM(I14:I16)</f>
        <v>0</v>
      </c>
      <c r="J13" s="173">
        <f>SUM(J14:J16)</f>
        <v>0</v>
      </c>
      <c r="K13" s="173">
        <f>SUM(K14:K16)</f>
        <v>0</v>
      </c>
      <c r="L13" s="173">
        <f>SUM(L14:L16)</f>
        <v>0</v>
      </c>
      <c r="M13" s="173">
        <f>SUM(M14:M16)</f>
        <v>0</v>
      </c>
      <c r="N13" s="173">
        <f>SUM(N14:N16)</f>
        <v>0</v>
      </c>
      <c r="O13" s="173">
        <f>SUM(D13:N13)</f>
        <v>30104</v>
      </c>
      <c r="P13" s="175">
        <f>(O13/P$19)</f>
        <v>354.16470588235296</v>
      </c>
      <c r="Q13" s="169"/>
    </row>
    <row r="14" spans="1:134">
      <c r="A14" s="164"/>
      <c r="B14" s="165">
        <v>572</v>
      </c>
      <c r="C14" s="166" t="s">
        <v>27</v>
      </c>
      <c r="D14" s="167">
        <v>2856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f t="shared" si="1"/>
        <v>2856</v>
      </c>
      <c r="P14" s="168">
        <f>(O14/P$19)</f>
        <v>33.6</v>
      </c>
      <c r="Q14" s="169"/>
    </row>
    <row r="15" spans="1:134">
      <c r="A15" s="164"/>
      <c r="B15" s="165">
        <v>573</v>
      </c>
      <c r="C15" s="166" t="s">
        <v>28</v>
      </c>
      <c r="D15" s="167">
        <v>25172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f t="shared" si="1"/>
        <v>25172</v>
      </c>
      <c r="P15" s="168">
        <f>(O15/P$19)</f>
        <v>296.14117647058822</v>
      </c>
      <c r="Q15" s="169"/>
    </row>
    <row r="16" spans="1:134" ht="15.6" thickBot="1">
      <c r="A16" s="164"/>
      <c r="B16" s="165">
        <v>574</v>
      </c>
      <c r="C16" s="166" t="s">
        <v>29</v>
      </c>
      <c r="D16" s="167">
        <v>2076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7">
        <f t="shared" si="1"/>
        <v>2076</v>
      </c>
      <c r="P16" s="168">
        <f>(O16/P$19)</f>
        <v>24.423529411764704</v>
      </c>
      <c r="Q16" s="169"/>
    </row>
    <row r="17" spans="1:120" ht="16.2" thickBot="1">
      <c r="A17" s="177" t="s">
        <v>10</v>
      </c>
      <c r="B17" s="178"/>
      <c r="C17" s="179"/>
      <c r="D17" s="180">
        <f>SUM(D5,D9,D11,D13)</f>
        <v>98357</v>
      </c>
      <c r="E17" s="180">
        <f t="shared" ref="E17:N17" si="2">SUM(E5,E9,E11,E13)</f>
        <v>0</v>
      </c>
      <c r="F17" s="180">
        <f t="shared" si="2"/>
        <v>0</v>
      </c>
      <c r="G17" s="180">
        <f t="shared" si="2"/>
        <v>0</v>
      </c>
      <c r="H17" s="180">
        <f t="shared" si="2"/>
        <v>0</v>
      </c>
      <c r="I17" s="180">
        <f t="shared" si="2"/>
        <v>0</v>
      </c>
      <c r="J17" s="180">
        <f t="shared" si="2"/>
        <v>0</v>
      </c>
      <c r="K17" s="180">
        <f t="shared" si="2"/>
        <v>0</v>
      </c>
      <c r="L17" s="180">
        <f t="shared" si="2"/>
        <v>0</v>
      </c>
      <c r="M17" s="180">
        <f t="shared" si="2"/>
        <v>0</v>
      </c>
      <c r="N17" s="180">
        <f t="shared" si="2"/>
        <v>0</v>
      </c>
      <c r="O17" s="180">
        <f>SUM(D17:N17)</f>
        <v>98357</v>
      </c>
      <c r="P17" s="181">
        <f>(O17/P$19)</f>
        <v>1157.1411764705883</v>
      </c>
      <c r="Q17" s="162"/>
      <c r="R17" s="18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</row>
    <row r="18" spans="1:120">
      <c r="A18" s="183"/>
      <c r="B18" s="184"/>
      <c r="C18" s="184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6"/>
    </row>
    <row r="19" spans="1:120">
      <c r="A19" s="187"/>
      <c r="B19" s="188"/>
      <c r="C19" s="188"/>
      <c r="D19" s="189"/>
      <c r="E19" s="189"/>
      <c r="F19" s="189"/>
      <c r="G19" s="189"/>
      <c r="H19" s="189"/>
      <c r="I19" s="189"/>
      <c r="J19" s="189"/>
      <c r="K19" s="189"/>
      <c r="L19" s="189"/>
      <c r="M19" s="190" t="s">
        <v>80</v>
      </c>
      <c r="N19" s="190"/>
      <c r="O19" s="190"/>
      <c r="P19" s="191">
        <v>85</v>
      </c>
    </row>
    <row r="20" spans="1:120">
      <c r="A20" s="1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3"/>
    </row>
    <row r="21" spans="1:120" ht="15.75" customHeight="1" thickBot="1">
      <c r="A21" s="193" t="s">
        <v>38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3"/>
  <sheetViews>
    <sheetView workbookViewId="0">
      <selection sqref="A1:O1"/>
    </sheetView>
  </sheetViews>
  <sheetFormatPr defaultColWidth="9.81640625" defaultRowHeight="15"/>
  <cols>
    <col min="1" max="1" width="1.81640625" style="60" customWidth="1"/>
    <col min="2" max="2" width="6.81640625" style="60" customWidth="1"/>
    <col min="3" max="3" width="55.81640625" style="60" customWidth="1"/>
    <col min="4" max="5" width="16.81640625" style="89" customWidth="1"/>
    <col min="6" max="7" width="15.81640625" style="89" customWidth="1"/>
    <col min="8" max="8" width="13.81640625" style="89" customWidth="1"/>
    <col min="9" max="10" width="15.81640625" style="89" customWidth="1"/>
    <col min="11" max="13" width="13.81640625" style="89" customWidth="1"/>
    <col min="14" max="14" width="16.81640625" style="89" customWidth="1"/>
    <col min="15" max="15" width="13.81640625" style="60" customWidth="1"/>
    <col min="16" max="16" width="9.81640625" style="60" customWidth="1"/>
    <col min="17" max="17" width="9.81640625" style="60"/>
    <col min="18" max="16384" width="9.81640625" style="46"/>
  </cols>
  <sheetData>
    <row r="1" spans="1:133" ht="28.2">
      <c r="A1" s="121" t="s">
        <v>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3.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6">
      <c r="A5" s="54" t="s">
        <v>18</v>
      </c>
      <c r="B5" s="55"/>
      <c r="C5" s="55"/>
      <c r="D5" s="56">
        <f t="shared" ref="D5:M5" si="0">SUM(D6:D9)</f>
        <v>36280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9" si="1">SUM(D5:M5)</f>
        <v>36280</v>
      </c>
      <c r="O5" s="58">
        <f t="shared" ref="O5:O19" si="2">(N5/O$21)</f>
        <v>292.58064516129031</v>
      </c>
      <c r="P5" s="59"/>
    </row>
    <row r="6" spans="1:133">
      <c r="A6" s="61"/>
      <c r="B6" s="62">
        <v>511</v>
      </c>
      <c r="C6" s="63" t="s">
        <v>19</v>
      </c>
      <c r="D6" s="64">
        <v>2321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2321</v>
      </c>
      <c r="O6" s="65">
        <f t="shared" si="2"/>
        <v>18.717741935483872</v>
      </c>
      <c r="P6" s="66"/>
    </row>
    <row r="7" spans="1:133">
      <c r="A7" s="61"/>
      <c r="B7" s="62">
        <v>513</v>
      </c>
      <c r="C7" s="63" t="s">
        <v>20</v>
      </c>
      <c r="D7" s="64">
        <v>15261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15261</v>
      </c>
      <c r="O7" s="65">
        <f t="shared" si="2"/>
        <v>123.0725806451613</v>
      </c>
      <c r="P7" s="66"/>
    </row>
    <row r="8" spans="1:133">
      <c r="A8" s="61"/>
      <c r="B8" s="62">
        <v>515</v>
      </c>
      <c r="C8" s="63" t="s">
        <v>22</v>
      </c>
      <c r="D8" s="64">
        <v>6247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6247</v>
      </c>
      <c r="O8" s="65">
        <f t="shared" si="2"/>
        <v>50.37903225806452</v>
      </c>
      <c r="P8" s="66"/>
    </row>
    <row r="9" spans="1:133">
      <c r="A9" s="61"/>
      <c r="B9" s="62">
        <v>519</v>
      </c>
      <c r="C9" s="63" t="s">
        <v>51</v>
      </c>
      <c r="D9" s="64">
        <v>12451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12451</v>
      </c>
      <c r="O9" s="65">
        <f t="shared" si="2"/>
        <v>100.41129032258064</v>
      </c>
      <c r="P9" s="66"/>
    </row>
    <row r="10" spans="1:133" ht="15.6">
      <c r="A10" s="67" t="s">
        <v>33</v>
      </c>
      <c r="B10" s="68"/>
      <c r="C10" s="69"/>
      <c r="D10" s="70">
        <f t="shared" ref="D10:M10" si="3">SUM(D11:D11)</f>
        <v>12500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12500</v>
      </c>
      <c r="O10" s="72">
        <f t="shared" si="2"/>
        <v>100.80645161290323</v>
      </c>
      <c r="P10" s="73"/>
    </row>
    <row r="11" spans="1:133">
      <c r="A11" s="61"/>
      <c r="B11" s="62">
        <v>522</v>
      </c>
      <c r="C11" s="63" t="s">
        <v>34</v>
      </c>
      <c r="D11" s="64">
        <v>12500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12500</v>
      </c>
      <c r="O11" s="65">
        <f t="shared" si="2"/>
        <v>100.80645161290323</v>
      </c>
      <c r="P11" s="66"/>
    </row>
    <row r="12" spans="1:133" ht="15.6">
      <c r="A12" s="67" t="s">
        <v>40</v>
      </c>
      <c r="B12" s="68"/>
      <c r="C12" s="69"/>
      <c r="D12" s="70">
        <f t="shared" ref="D12:M12" si="4">SUM(D13:D13)</f>
        <v>252</v>
      </c>
      <c r="E12" s="70">
        <f t="shared" si="4"/>
        <v>0</v>
      </c>
      <c r="F12" s="70">
        <f t="shared" si="4"/>
        <v>0</v>
      </c>
      <c r="G12" s="70">
        <f t="shared" si="4"/>
        <v>0</v>
      </c>
      <c r="H12" s="70">
        <f t="shared" si="4"/>
        <v>0</v>
      </c>
      <c r="I12" s="70">
        <f t="shared" si="4"/>
        <v>0</v>
      </c>
      <c r="J12" s="70">
        <f t="shared" si="4"/>
        <v>0</v>
      </c>
      <c r="K12" s="70">
        <f t="shared" si="4"/>
        <v>0</v>
      </c>
      <c r="L12" s="70">
        <f t="shared" si="4"/>
        <v>0</v>
      </c>
      <c r="M12" s="70">
        <f t="shared" si="4"/>
        <v>0</v>
      </c>
      <c r="N12" s="71">
        <f t="shared" si="1"/>
        <v>252</v>
      </c>
      <c r="O12" s="72">
        <f t="shared" si="2"/>
        <v>2.032258064516129</v>
      </c>
      <c r="P12" s="73"/>
    </row>
    <row r="13" spans="1:133">
      <c r="A13" s="61"/>
      <c r="B13" s="62">
        <v>534</v>
      </c>
      <c r="C13" s="63" t="s">
        <v>52</v>
      </c>
      <c r="D13" s="64">
        <v>252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252</v>
      </c>
      <c r="O13" s="65">
        <f t="shared" si="2"/>
        <v>2.032258064516129</v>
      </c>
      <c r="P13" s="66"/>
    </row>
    <row r="14" spans="1:133" ht="15.6">
      <c r="A14" s="67" t="s">
        <v>24</v>
      </c>
      <c r="B14" s="68"/>
      <c r="C14" s="69"/>
      <c r="D14" s="70">
        <f t="shared" ref="D14:M14" si="5">SUM(D15:D15)</f>
        <v>2773</v>
      </c>
      <c r="E14" s="70">
        <f t="shared" si="5"/>
        <v>0</v>
      </c>
      <c r="F14" s="70">
        <f t="shared" si="5"/>
        <v>0</v>
      </c>
      <c r="G14" s="70">
        <f t="shared" si="5"/>
        <v>0</v>
      </c>
      <c r="H14" s="70">
        <f t="shared" si="5"/>
        <v>0</v>
      </c>
      <c r="I14" s="70">
        <f t="shared" si="5"/>
        <v>0</v>
      </c>
      <c r="J14" s="70">
        <f t="shared" si="5"/>
        <v>0</v>
      </c>
      <c r="K14" s="70">
        <f t="shared" si="5"/>
        <v>0</v>
      </c>
      <c r="L14" s="70">
        <f t="shared" si="5"/>
        <v>0</v>
      </c>
      <c r="M14" s="70">
        <f t="shared" si="5"/>
        <v>0</v>
      </c>
      <c r="N14" s="70">
        <f t="shared" si="1"/>
        <v>2773</v>
      </c>
      <c r="O14" s="72">
        <f t="shared" si="2"/>
        <v>22.362903225806452</v>
      </c>
      <c r="P14" s="73"/>
    </row>
    <row r="15" spans="1:133">
      <c r="A15" s="61"/>
      <c r="B15" s="62">
        <v>541</v>
      </c>
      <c r="C15" s="63" t="s">
        <v>53</v>
      </c>
      <c r="D15" s="64">
        <v>2773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2773</v>
      </c>
      <c r="O15" s="65">
        <f t="shared" si="2"/>
        <v>22.362903225806452</v>
      </c>
      <c r="P15" s="66"/>
    </row>
    <row r="16" spans="1:133" ht="15.6">
      <c r="A16" s="67" t="s">
        <v>26</v>
      </c>
      <c r="B16" s="68"/>
      <c r="C16" s="69"/>
      <c r="D16" s="70">
        <f t="shared" ref="D16:M16" si="6">SUM(D17:D18)</f>
        <v>2332</v>
      </c>
      <c r="E16" s="70">
        <f t="shared" si="6"/>
        <v>0</v>
      </c>
      <c r="F16" s="70">
        <f t="shared" si="6"/>
        <v>0</v>
      </c>
      <c r="G16" s="70">
        <f t="shared" si="6"/>
        <v>0</v>
      </c>
      <c r="H16" s="70">
        <f t="shared" si="6"/>
        <v>0</v>
      </c>
      <c r="I16" s="70">
        <f t="shared" si="6"/>
        <v>0</v>
      </c>
      <c r="J16" s="70">
        <f t="shared" si="6"/>
        <v>0</v>
      </c>
      <c r="K16" s="70">
        <f t="shared" si="6"/>
        <v>0</v>
      </c>
      <c r="L16" s="70">
        <f t="shared" si="6"/>
        <v>0</v>
      </c>
      <c r="M16" s="70">
        <f t="shared" si="6"/>
        <v>0</v>
      </c>
      <c r="N16" s="70">
        <f t="shared" si="1"/>
        <v>2332</v>
      </c>
      <c r="O16" s="72">
        <f t="shared" si="2"/>
        <v>18.806451612903224</v>
      </c>
      <c r="P16" s="66"/>
    </row>
    <row r="17" spans="1:119">
      <c r="A17" s="61"/>
      <c r="B17" s="62">
        <v>572</v>
      </c>
      <c r="C17" s="63" t="s">
        <v>54</v>
      </c>
      <c r="D17" s="64">
        <v>1968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1968</v>
      </c>
      <c r="O17" s="65">
        <f t="shared" si="2"/>
        <v>15.870967741935484</v>
      </c>
      <c r="P17" s="66"/>
    </row>
    <row r="18" spans="1:119" ht="15.6" thickBot="1">
      <c r="A18" s="61"/>
      <c r="B18" s="62">
        <v>574</v>
      </c>
      <c r="C18" s="63" t="s">
        <v>29</v>
      </c>
      <c r="D18" s="64">
        <v>364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364</v>
      </c>
      <c r="O18" s="65">
        <f t="shared" si="2"/>
        <v>2.935483870967742</v>
      </c>
      <c r="P18" s="66"/>
    </row>
    <row r="19" spans="1:119" ht="16.2" thickBot="1">
      <c r="A19" s="74" t="s">
        <v>10</v>
      </c>
      <c r="B19" s="75"/>
      <c r="C19" s="76"/>
      <c r="D19" s="77">
        <f>SUM(D5,D10,D12,D14,D16)</f>
        <v>54137</v>
      </c>
      <c r="E19" s="77">
        <f t="shared" ref="E19:M19" si="7">SUM(E5,E10,E12,E14,E16)</f>
        <v>0</v>
      </c>
      <c r="F19" s="77">
        <f t="shared" si="7"/>
        <v>0</v>
      </c>
      <c r="G19" s="77">
        <f t="shared" si="7"/>
        <v>0</v>
      </c>
      <c r="H19" s="77">
        <f t="shared" si="7"/>
        <v>0</v>
      </c>
      <c r="I19" s="77">
        <f t="shared" si="7"/>
        <v>0</v>
      </c>
      <c r="J19" s="77">
        <f t="shared" si="7"/>
        <v>0</v>
      </c>
      <c r="K19" s="77">
        <f t="shared" si="7"/>
        <v>0</v>
      </c>
      <c r="L19" s="77">
        <f t="shared" si="7"/>
        <v>0</v>
      </c>
      <c r="M19" s="77">
        <f t="shared" si="7"/>
        <v>0</v>
      </c>
      <c r="N19" s="77">
        <f t="shared" si="1"/>
        <v>54137</v>
      </c>
      <c r="O19" s="78">
        <f t="shared" si="2"/>
        <v>436.58870967741933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14" t="s">
        <v>55</v>
      </c>
      <c r="M21" s="114"/>
      <c r="N21" s="114"/>
      <c r="O21" s="88">
        <v>124</v>
      </c>
    </row>
    <row r="22" spans="1:119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7"/>
    </row>
    <row r="23" spans="1:119" ht="15.75" customHeight="1" thickBot="1">
      <c r="A23" s="118" t="s">
        <v>38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0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30307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30307</v>
      </c>
      <c r="O5" s="30">
        <f t="shared" ref="O5:O19" si="2">(N5/O$21)</f>
        <v>242.45599999999999</v>
      </c>
      <c r="P5" s="6"/>
    </row>
    <row r="6" spans="1:133">
      <c r="A6" s="12"/>
      <c r="B6" s="41">
        <v>511</v>
      </c>
      <c r="C6" s="19" t="s">
        <v>19</v>
      </c>
      <c r="D6" s="43">
        <v>2491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2491</v>
      </c>
      <c r="O6" s="44">
        <f t="shared" si="2"/>
        <v>19.928000000000001</v>
      </c>
      <c r="P6" s="9"/>
    </row>
    <row r="7" spans="1:133">
      <c r="A7" s="12"/>
      <c r="B7" s="41">
        <v>513</v>
      </c>
      <c r="C7" s="19" t="s">
        <v>20</v>
      </c>
      <c r="D7" s="43">
        <v>19649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19649</v>
      </c>
      <c r="O7" s="44">
        <f t="shared" si="2"/>
        <v>157.19200000000001</v>
      </c>
      <c r="P7" s="9"/>
    </row>
    <row r="8" spans="1:133">
      <c r="A8" s="12"/>
      <c r="B8" s="41">
        <v>515</v>
      </c>
      <c r="C8" s="19" t="s">
        <v>22</v>
      </c>
      <c r="D8" s="43">
        <v>1593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1593</v>
      </c>
      <c r="O8" s="44">
        <f t="shared" si="2"/>
        <v>12.744</v>
      </c>
      <c r="P8" s="9"/>
    </row>
    <row r="9" spans="1:133">
      <c r="A9" s="12"/>
      <c r="B9" s="41">
        <v>519</v>
      </c>
      <c r="C9" s="19" t="s">
        <v>23</v>
      </c>
      <c r="D9" s="43">
        <v>6574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6574</v>
      </c>
      <c r="O9" s="44">
        <f t="shared" si="2"/>
        <v>52.591999999999999</v>
      </c>
      <c r="P9" s="9"/>
    </row>
    <row r="10" spans="1:133" ht="15.6">
      <c r="A10" s="26" t="s">
        <v>33</v>
      </c>
      <c r="B10" s="27"/>
      <c r="C10" s="28"/>
      <c r="D10" s="29">
        <f t="shared" ref="D10:M10" si="3">SUM(D11:D11)</f>
        <v>12500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2">
        <f t="shared" si="1"/>
        <v>12500</v>
      </c>
      <c r="O10" s="40">
        <f t="shared" si="2"/>
        <v>100</v>
      </c>
      <c r="P10" s="10"/>
    </row>
    <row r="11" spans="1:133">
      <c r="A11" s="12"/>
      <c r="B11" s="41">
        <v>522</v>
      </c>
      <c r="C11" s="19" t="s">
        <v>34</v>
      </c>
      <c r="D11" s="43">
        <v>12500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12500</v>
      </c>
      <c r="O11" s="44">
        <f t="shared" si="2"/>
        <v>100</v>
      </c>
      <c r="P11" s="9"/>
    </row>
    <row r="12" spans="1:133" ht="15.6">
      <c r="A12" s="26" t="s">
        <v>40</v>
      </c>
      <c r="B12" s="27"/>
      <c r="C12" s="28"/>
      <c r="D12" s="29">
        <f t="shared" ref="D12:M12" si="4">SUM(D13:D13)</f>
        <v>248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2">
        <f t="shared" si="1"/>
        <v>248</v>
      </c>
      <c r="O12" s="40">
        <f t="shared" si="2"/>
        <v>1.984</v>
      </c>
      <c r="P12" s="10"/>
    </row>
    <row r="13" spans="1:133">
      <c r="A13" s="12"/>
      <c r="B13" s="41">
        <v>534</v>
      </c>
      <c r="C13" s="19" t="s">
        <v>41</v>
      </c>
      <c r="D13" s="43">
        <v>248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248</v>
      </c>
      <c r="O13" s="44">
        <f t="shared" si="2"/>
        <v>1.984</v>
      </c>
      <c r="P13" s="9"/>
    </row>
    <row r="14" spans="1:133" ht="15.6">
      <c r="A14" s="26" t="s">
        <v>24</v>
      </c>
      <c r="B14" s="27"/>
      <c r="C14" s="28"/>
      <c r="D14" s="29">
        <f t="shared" ref="D14:M14" si="5">SUM(D15:D15)</f>
        <v>2603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2603</v>
      </c>
      <c r="O14" s="40">
        <f t="shared" si="2"/>
        <v>20.824000000000002</v>
      </c>
      <c r="P14" s="10"/>
    </row>
    <row r="15" spans="1:133">
      <c r="A15" s="12"/>
      <c r="B15" s="41">
        <v>541</v>
      </c>
      <c r="C15" s="19" t="s">
        <v>25</v>
      </c>
      <c r="D15" s="43">
        <v>2603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2603</v>
      </c>
      <c r="O15" s="44">
        <f t="shared" si="2"/>
        <v>20.824000000000002</v>
      </c>
      <c r="P15" s="9"/>
    </row>
    <row r="16" spans="1:133" ht="15.6">
      <c r="A16" s="26" t="s">
        <v>26</v>
      </c>
      <c r="B16" s="27"/>
      <c r="C16" s="28"/>
      <c r="D16" s="29">
        <f t="shared" ref="D16:M16" si="6">SUM(D17:D18)</f>
        <v>1984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1984</v>
      </c>
      <c r="O16" s="40">
        <f t="shared" si="2"/>
        <v>15.872</v>
      </c>
      <c r="P16" s="9"/>
    </row>
    <row r="17" spans="1:119">
      <c r="A17" s="12"/>
      <c r="B17" s="41">
        <v>572</v>
      </c>
      <c r="C17" s="19" t="s">
        <v>27</v>
      </c>
      <c r="D17" s="43">
        <v>1757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1757</v>
      </c>
      <c r="O17" s="44">
        <f t="shared" si="2"/>
        <v>14.055999999999999</v>
      </c>
      <c r="P17" s="9"/>
    </row>
    <row r="18" spans="1:119" ht="15.6" thickBot="1">
      <c r="A18" s="12"/>
      <c r="B18" s="41">
        <v>574</v>
      </c>
      <c r="C18" s="19" t="s">
        <v>29</v>
      </c>
      <c r="D18" s="43">
        <v>227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227</v>
      </c>
      <c r="O18" s="44">
        <f t="shared" si="2"/>
        <v>1.8160000000000001</v>
      </c>
      <c r="P18" s="9"/>
    </row>
    <row r="19" spans="1:119" ht="16.2" thickBot="1">
      <c r="A19" s="13" t="s">
        <v>10</v>
      </c>
      <c r="B19" s="21"/>
      <c r="C19" s="20"/>
      <c r="D19" s="14">
        <f>SUM(D5,D10,D12,D14,D16)</f>
        <v>47642</v>
      </c>
      <c r="E19" s="14">
        <f t="shared" ref="E19:M19" si="7">SUM(E5,E10,E12,E14,E16)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47642</v>
      </c>
      <c r="O19" s="35">
        <f t="shared" si="2"/>
        <v>381.13600000000002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49</v>
      </c>
      <c r="M21" s="90"/>
      <c r="N21" s="90"/>
      <c r="O21" s="39">
        <v>125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21525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21525</v>
      </c>
      <c r="O5" s="30">
        <f t="shared" ref="O5:O22" si="2">(N5/O$24)</f>
        <v>180.88235294117646</v>
      </c>
      <c r="P5" s="6"/>
    </row>
    <row r="6" spans="1:133">
      <c r="A6" s="12"/>
      <c r="B6" s="41">
        <v>511</v>
      </c>
      <c r="C6" s="19" t="s">
        <v>19</v>
      </c>
      <c r="D6" s="43">
        <v>3584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3584</v>
      </c>
      <c r="O6" s="44">
        <f t="shared" si="2"/>
        <v>30.117647058823529</v>
      </c>
      <c r="P6" s="9"/>
    </row>
    <row r="7" spans="1:133">
      <c r="A7" s="12"/>
      <c r="B7" s="41">
        <v>513</v>
      </c>
      <c r="C7" s="19" t="s">
        <v>20</v>
      </c>
      <c r="D7" s="43">
        <v>11917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11917</v>
      </c>
      <c r="O7" s="44">
        <f t="shared" si="2"/>
        <v>100.14285714285714</v>
      </c>
      <c r="P7" s="9"/>
    </row>
    <row r="8" spans="1:133">
      <c r="A8" s="12"/>
      <c r="B8" s="41">
        <v>515</v>
      </c>
      <c r="C8" s="19" t="s">
        <v>22</v>
      </c>
      <c r="D8" s="43">
        <v>531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531</v>
      </c>
      <c r="O8" s="44">
        <f t="shared" si="2"/>
        <v>4.46218487394958</v>
      </c>
      <c r="P8" s="9"/>
    </row>
    <row r="9" spans="1:133">
      <c r="A9" s="12"/>
      <c r="B9" s="41">
        <v>519</v>
      </c>
      <c r="C9" s="19" t="s">
        <v>23</v>
      </c>
      <c r="D9" s="43">
        <v>5493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5493</v>
      </c>
      <c r="O9" s="44">
        <f t="shared" si="2"/>
        <v>46.159663865546221</v>
      </c>
      <c r="P9" s="9"/>
    </row>
    <row r="10" spans="1:133" ht="15.6">
      <c r="A10" s="26" t="s">
        <v>33</v>
      </c>
      <c r="B10" s="27"/>
      <c r="C10" s="28"/>
      <c r="D10" s="29">
        <f t="shared" ref="D10:M10" si="3">SUM(D11:D11)</f>
        <v>12500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2">
        <f t="shared" si="1"/>
        <v>12500</v>
      </c>
      <c r="O10" s="40">
        <f t="shared" si="2"/>
        <v>105.04201680672269</v>
      </c>
      <c r="P10" s="10"/>
    </row>
    <row r="11" spans="1:133">
      <c r="A11" s="12"/>
      <c r="B11" s="41">
        <v>522</v>
      </c>
      <c r="C11" s="19" t="s">
        <v>34</v>
      </c>
      <c r="D11" s="43">
        <v>12500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12500</v>
      </c>
      <c r="O11" s="44">
        <f t="shared" si="2"/>
        <v>105.04201680672269</v>
      </c>
      <c r="P11" s="9"/>
    </row>
    <row r="12" spans="1:133" ht="15.6">
      <c r="A12" s="26" t="s">
        <v>40</v>
      </c>
      <c r="B12" s="27"/>
      <c r="C12" s="28"/>
      <c r="D12" s="29">
        <f t="shared" ref="D12:M12" si="4">SUM(D13:D13)</f>
        <v>244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2">
        <f t="shared" si="1"/>
        <v>244</v>
      </c>
      <c r="O12" s="40">
        <f t="shared" si="2"/>
        <v>2.0504201680672267</v>
      </c>
      <c r="P12" s="10"/>
    </row>
    <row r="13" spans="1:133">
      <c r="A13" s="12"/>
      <c r="B13" s="41">
        <v>534</v>
      </c>
      <c r="C13" s="19" t="s">
        <v>41</v>
      </c>
      <c r="D13" s="43">
        <v>244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244</v>
      </c>
      <c r="O13" s="44">
        <f t="shared" si="2"/>
        <v>2.0504201680672267</v>
      </c>
      <c r="P13" s="9"/>
    </row>
    <row r="14" spans="1:133" ht="15.6">
      <c r="A14" s="26" t="s">
        <v>24</v>
      </c>
      <c r="B14" s="27"/>
      <c r="C14" s="28"/>
      <c r="D14" s="29">
        <f t="shared" ref="D14:M14" si="5">SUM(D15:D15)</f>
        <v>3126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3126</v>
      </c>
      <c r="O14" s="40">
        <f t="shared" si="2"/>
        <v>26.268907563025209</v>
      </c>
      <c r="P14" s="10"/>
    </row>
    <row r="15" spans="1:133">
      <c r="A15" s="12"/>
      <c r="B15" s="41">
        <v>541</v>
      </c>
      <c r="C15" s="19" t="s">
        <v>25</v>
      </c>
      <c r="D15" s="43">
        <v>3126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3126</v>
      </c>
      <c r="O15" s="44">
        <f t="shared" si="2"/>
        <v>26.268907563025209</v>
      </c>
      <c r="P15" s="9"/>
    </row>
    <row r="16" spans="1:133" ht="15.6">
      <c r="A16" s="26" t="s">
        <v>42</v>
      </c>
      <c r="B16" s="27"/>
      <c r="C16" s="28"/>
      <c r="D16" s="29">
        <f t="shared" ref="D16:M16" si="6">SUM(D17:D17)</f>
        <v>150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150</v>
      </c>
      <c r="O16" s="40">
        <f t="shared" si="2"/>
        <v>1.2605042016806722</v>
      </c>
      <c r="P16" s="10"/>
    </row>
    <row r="17" spans="1:119">
      <c r="A17" s="12"/>
      <c r="B17" s="41">
        <v>569</v>
      </c>
      <c r="C17" s="19" t="s">
        <v>43</v>
      </c>
      <c r="D17" s="43">
        <v>150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150</v>
      </c>
      <c r="O17" s="44">
        <f t="shared" si="2"/>
        <v>1.2605042016806722</v>
      </c>
      <c r="P17" s="9"/>
    </row>
    <row r="18" spans="1:119" ht="15.6">
      <c r="A18" s="26" t="s">
        <v>26</v>
      </c>
      <c r="B18" s="27"/>
      <c r="C18" s="28"/>
      <c r="D18" s="29">
        <f t="shared" ref="D18:M18" si="7">SUM(D19:D21)</f>
        <v>5676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5676</v>
      </c>
      <c r="O18" s="40">
        <f t="shared" si="2"/>
        <v>47.69747899159664</v>
      </c>
      <c r="P18" s="9"/>
    </row>
    <row r="19" spans="1:119">
      <c r="A19" s="12"/>
      <c r="B19" s="41">
        <v>572</v>
      </c>
      <c r="C19" s="19" t="s">
        <v>27</v>
      </c>
      <c r="D19" s="43">
        <v>1881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1881</v>
      </c>
      <c r="O19" s="44">
        <f t="shared" si="2"/>
        <v>15.806722689075631</v>
      </c>
      <c r="P19" s="9"/>
    </row>
    <row r="20" spans="1:119">
      <c r="A20" s="12"/>
      <c r="B20" s="41">
        <v>573</v>
      </c>
      <c r="C20" s="19" t="s">
        <v>28</v>
      </c>
      <c r="D20" s="43">
        <v>3342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3342</v>
      </c>
      <c r="O20" s="44">
        <f t="shared" si="2"/>
        <v>28.084033613445378</v>
      </c>
      <c r="P20" s="9"/>
    </row>
    <row r="21" spans="1:119" ht="15.6" thickBot="1">
      <c r="A21" s="12"/>
      <c r="B21" s="41">
        <v>574</v>
      </c>
      <c r="C21" s="19" t="s">
        <v>29</v>
      </c>
      <c r="D21" s="43">
        <v>453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453</v>
      </c>
      <c r="O21" s="44">
        <f t="shared" si="2"/>
        <v>3.8067226890756301</v>
      </c>
      <c r="P21" s="9"/>
    </row>
    <row r="22" spans="1:119" ht="16.2" thickBot="1">
      <c r="A22" s="13" t="s">
        <v>10</v>
      </c>
      <c r="B22" s="21"/>
      <c r="C22" s="20"/>
      <c r="D22" s="14">
        <f>SUM(D5,D10,D12,D14,D16,D18)</f>
        <v>43221</v>
      </c>
      <c r="E22" s="14">
        <f t="shared" ref="E22:M22" si="8">SUM(E5,E10,E12,E14,E16,E18)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43221</v>
      </c>
      <c r="O22" s="35">
        <f t="shared" si="2"/>
        <v>363.20168067226894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44</v>
      </c>
      <c r="M24" s="90"/>
      <c r="N24" s="90"/>
      <c r="O24" s="39">
        <v>119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38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36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25985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25985</v>
      </c>
      <c r="O5" s="30">
        <f t="shared" ref="O5:O18" si="2">(N5/O$20)</f>
        <v>214.75206611570249</v>
      </c>
      <c r="P5" s="6"/>
    </row>
    <row r="6" spans="1:133">
      <c r="A6" s="12"/>
      <c r="B6" s="41">
        <v>511</v>
      </c>
      <c r="C6" s="19" t="s">
        <v>19</v>
      </c>
      <c r="D6" s="43">
        <v>3908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3908</v>
      </c>
      <c r="O6" s="44">
        <f t="shared" si="2"/>
        <v>32.297520661157023</v>
      </c>
      <c r="P6" s="9"/>
    </row>
    <row r="7" spans="1:133">
      <c r="A7" s="12"/>
      <c r="B7" s="41">
        <v>513</v>
      </c>
      <c r="C7" s="19" t="s">
        <v>20</v>
      </c>
      <c r="D7" s="43">
        <v>14669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14669</v>
      </c>
      <c r="O7" s="44">
        <f t="shared" si="2"/>
        <v>121.23140495867769</v>
      </c>
      <c r="P7" s="9"/>
    </row>
    <row r="8" spans="1:133">
      <c r="A8" s="12"/>
      <c r="B8" s="41">
        <v>515</v>
      </c>
      <c r="C8" s="19" t="s">
        <v>22</v>
      </c>
      <c r="D8" s="43">
        <v>2170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2170</v>
      </c>
      <c r="O8" s="44">
        <f t="shared" si="2"/>
        <v>17.93388429752066</v>
      </c>
      <c r="P8" s="9"/>
    </row>
    <row r="9" spans="1:133">
      <c r="A9" s="12"/>
      <c r="B9" s="41">
        <v>519</v>
      </c>
      <c r="C9" s="19" t="s">
        <v>23</v>
      </c>
      <c r="D9" s="43">
        <v>5238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5238</v>
      </c>
      <c r="O9" s="44">
        <f t="shared" si="2"/>
        <v>43.289256198347104</v>
      </c>
      <c r="P9" s="9"/>
    </row>
    <row r="10" spans="1:133" ht="15.6">
      <c r="A10" s="26" t="s">
        <v>33</v>
      </c>
      <c r="B10" s="27"/>
      <c r="C10" s="28"/>
      <c r="D10" s="29">
        <f t="shared" ref="D10:M10" si="3">SUM(D11:D11)</f>
        <v>12500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2">
        <f t="shared" si="1"/>
        <v>12500</v>
      </c>
      <c r="O10" s="40">
        <f t="shared" si="2"/>
        <v>103.30578512396694</v>
      </c>
      <c r="P10" s="10"/>
    </row>
    <row r="11" spans="1:133">
      <c r="A11" s="12"/>
      <c r="B11" s="41">
        <v>522</v>
      </c>
      <c r="C11" s="19" t="s">
        <v>34</v>
      </c>
      <c r="D11" s="43">
        <v>12500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12500</v>
      </c>
      <c r="O11" s="44">
        <f t="shared" si="2"/>
        <v>103.30578512396694</v>
      </c>
      <c r="P11" s="9"/>
    </row>
    <row r="12" spans="1:133" ht="15.6">
      <c r="A12" s="26" t="s">
        <v>24</v>
      </c>
      <c r="B12" s="27"/>
      <c r="C12" s="28"/>
      <c r="D12" s="29">
        <f t="shared" ref="D12:M12" si="4">SUM(D13:D13)</f>
        <v>5056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5056</v>
      </c>
      <c r="O12" s="40">
        <f t="shared" si="2"/>
        <v>41.785123966942152</v>
      </c>
      <c r="P12" s="10"/>
    </row>
    <row r="13" spans="1:133">
      <c r="A13" s="12"/>
      <c r="B13" s="41">
        <v>541</v>
      </c>
      <c r="C13" s="19" t="s">
        <v>25</v>
      </c>
      <c r="D13" s="43">
        <v>5056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5056</v>
      </c>
      <c r="O13" s="44">
        <f t="shared" si="2"/>
        <v>41.785123966942152</v>
      </c>
      <c r="P13" s="9"/>
    </row>
    <row r="14" spans="1:133" ht="15.6">
      <c r="A14" s="26" t="s">
        <v>26</v>
      </c>
      <c r="B14" s="27"/>
      <c r="C14" s="28"/>
      <c r="D14" s="29">
        <f t="shared" ref="D14:M14" si="5">SUM(D15:D17)</f>
        <v>5081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5081</v>
      </c>
      <c r="O14" s="40">
        <f t="shared" si="2"/>
        <v>41.991735537190081</v>
      </c>
      <c r="P14" s="9"/>
    </row>
    <row r="15" spans="1:133">
      <c r="A15" s="12"/>
      <c r="B15" s="41">
        <v>572</v>
      </c>
      <c r="C15" s="19" t="s">
        <v>27</v>
      </c>
      <c r="D15" s="43">
        <v>2019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2019</v>
      </c>
      <c r="O15" s="44">
        <f t="shared" si="2"/>
        <v>16.685950413223139</v>
      </c>
      <c r="P15" s="9"/>
    </row>
    <row r="16" spans="1:133">
      <c r="A16" s="12"/>
      <c r="B16" s="41">
        <v>573</v>
      </c>
      <c r="C16" s="19" t="s">
        <v>28</v>
      </c>
      <c r="D16" s="43">
        <v>2500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2500</v>
      </c>
      <c r="O16" s="44">
        <f t="shared" si="2"/>
        <v>20.66115702479339</v>
      </c>
      <c r="P16" s="9"/>
    </row>
    <row r="17" spans="1:119" ht="15.6" thickBot="1">
      <c r="A17" s="12"/>
      <c r="B17" s="41">
        <v>574</v>
      </c>
      <c r="C17" s="19" t="s">
        <v>29</v>
      </c>
      <c r="D17" s="43">
        <v>562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562</v>
      </c>
      <c r="O17" s="44">
        <f t="shared" si="2"/>
        <v>4.6446280991735538</v>
      </c>
      <c r="P17" s="9"/>
    </row>
    <row r="18" spans="1:119" ht="16.2" thickBot="1">
      <c r="A18" s="13" t="s">
        <v>10</v>
      </c>
      <c r="B18" s="21"/>
      <c r="C18" s="20"/>
      <c r="D18" s="14">
        <f>SUM(D5,D10,D12,D14)</f>
        <v>48622</v>
      </c>
      <c r="E18" s="14">
        <f t="shared" ref="E18:M18" si="6">SUM(E5,E10,E12,E14)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48622</v>
      </c>
      <c r="O18" s="35">
        <f t="shared" si="2"/>
        <v>401.83471074380168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37</v>
      </c>
      <c r="M20" s="90"/>
      <c r="N20" s="90"/>
      <c r="O20" s="39">
        <v>121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32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25985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25985</v>
      </c>
      <c r="O5" s="30">
        <f t="shared" ref="O5:O18" si="2">(N5/O$20)</f>
        <v>214.75206611570249</v>
      </c>
      <c r="P5" s="6"/>
    </row>
    <row r="6" spans="1:133">
      <c r="A6" s="12"/>
      <c r="B6" s="41">
        <v>511</v>
      </c>
      <c r="C6" s="19" t="s">
        <v>19</v>
      </c>
      <c r="D6" s="43">
        <v>3908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3908</v>
      </c>
      <c r="O6" s="44">
        <f t="shared" si="2"/>
        <v>32.297520661157023</v>
      </c>
      <c r="P6" s="9"/>
    </row>
    <row r="7" spans="1:133">
      <c r="A7" s="12"/>
      <c r="B7" s="41">
        <v>513</v>
      </c>
      <c r="C7" s="19" t="s">
        <v>20</v>
      </c>
      <c r="D7" s="43">
        <v>14669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14669</v>
      </c>
      <c r="O7" s="44">
        <f t="shared" si="2"/>
        <v>121.23140495867769</v>
      </c>
      <c r="P7" s="9"/>
    </row>
    <row r="8" spans="1:133">
      <c r="A8" s="12"/>
      <c r="B8" s="41">
        <v>515</v>
      </c>
      <c r="C8" s="19" t="s">
        <v>22</v>
      </c>
      <c r="D8" s="43">
        <v>2170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2170</v>
      </c>
      <c r="O8" s="44">
        <f t="shared" si="2"/>
        <v>17.93388429752066</v>
      </c>
      <c r="P8" s="9"/>
    </row>
    <row r="9" spans="1:133">
      <c r="A9" s="12"/>
      <c r="B9" s="41">
        <v>519</v>
      </c>
      <c r="C9" s="19" t="s">
        <v>23</v>
      </c>
      <c r="D9" s="43">
        <v>5238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5238</v>
      </c>
      <c r="O9" s="44">
        <f t="shared" si="2"/>
        <v>43.289256198347104</v>
      </c>
      <c r="P9" s="9"/>
    </row>
    <row r="10" spans="1:133" ht="15.6">
      <c r="A10" s="26" t="s">
        <v>33</v>
      </c>
      <c r="B10" s="27"/>
      <c r="C10" s="28"/>
      <c r="D10" s="29">
        <f t="shared" ref="D10:M10" si="3">SUM(D11:D11)</f>
        <v>12500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2">
        <f t="shared" si="1"/>
        <v>12500</v>
      </c>
      <c r="O10" s="40">
        <f t="shared" si="2"/>
        <v>103.30578512396694</v>
      </c>
      <c r="P10" s="10"/>
    </row>
    <row r="11" spans="1:133">
      <c r="A11" s="12"/>
      <c r="B11" s="41">
        <v>522</v>
      </c>
      <c r="C11" s="19" t="s">
        <v>34</v>
      </c>
      <c r="D11" s="43">
        <v>12500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12500</v>
      </c>
      <c r="O11" s="44">
        <f t="shared" si="2"/>
        <v>103.30578512396694</v>
      </c>
      <c r="P11" s="9"/>
    </row>
    <row r="12" spans="1:133" ht="15.6">
      <c r="A12" s="26" t="s">
        <v>24</v>
      </c>
      <c r="B12" s="27"/>
      <c r="C12" s="28"/>
      <c r="D12" s="29">
        <f t="shared" ref="D12:M12" si="4">SUM(D13:D13)</f>
        <v>5056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5056</v>
      </c>
      <c r="O12" s="40">
        <f t="shared" si="2"/>
        <v>41.785123966942152</v>
      </c>
      <c r="P12" s="10"/>
    </row>
    <row r="13" spans="1:133">
      <c r="A13" s="12"/>
      <c r="B13" s="41">
        <v>541</v>
      </c>
      <c r="C13" s="19" t="s">
        <v>25</v>
      </c>
      <c r="D13" s="43">
        <v>5056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5056</v>
      </c>
      <c r="O13" s="44">
        <f t="shared" si="2"/>
        <v>41.785123966942152</v>
      </c>
      <c r="P13" s="9"/>
    </row>
    <row r="14" spans="1:133" ht="15.6">
      <c r="A14" s="26" t="s">
        <v>26</v>
      </c>
      <c r="B14" s="27"/>
      <c r="C14" s="28"/>
      <c r="D14" s="29">
        <f t="shared" ref="D14:M14" si="5">SUM(D15:D17)</f>
        <v>5081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5081</v>
      </c>
      <c r="O14" s="40">
        <f t="shared" si="2"/>
        <v>41.991735537190081</v>
      </c>
      <c r="P14" s="9"/>
    </row>
    <row r="15" spans="1:133">
      <c r="A15" s="12"/>
      <c r="B15" s="41">
        <v>572</v>
      </c>
      <c r="C15" s="19" t="s">
        <v>27</v>
      </c>
      <c r="D15" s="43">
        <v>2019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2019</v>
      </c>
      <c r="O15" s="44">
        <f t="shared" si="2"/>
        <v>16.685950413223139</v>
      </c>
      <c r="P15" s="9"/>
    </row>
    <row r="16" spans="1:133">
      <c r="A16" s="12"/>
      <c r="B16" s="41">
        <v>573</v>
      </c>
      <c r="C16" s="19" t="s">
        <v>28</v>
      </c>
      <c r="D16" s="43">
        <v>2500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2500</v>
      </c>
      <c r="O16" s="44">
        <f t="shared" si="2"/>
        <v>20.66115702479339</v>
      </c>
      <c r="P16" s="9"/>
    </row>
    <row r="17" spans="1:119" ht="15.6" thickBot="1">
      <c r="A17" s="12"/>
      <c r="B17" s="41">
        <v>574</v>
      </c>
      <c r="C17" s="19" t="s">
        <v>29</v>
      </c>
      <c r="D17" s="43">
        <v>562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562</v>
      </c>
      <c r="O17" s="44">
        <f t="shared" si="2"/>
        <v>4.6446280991735538</v>
      </c>
      <c r="P17" s="9"/>
    </row>
    <row r="18" spans="1:119" ht="16.2" thickBot="1">
      <c r="A18" s="13" t="s">
        <v>10</v>
      </c>
      <c r="B18" s="21"/>
      <c r="C18" s="20"/>
      <c r="D18" s="14">
        <f>SUM(D5,D10,D12,D14)</f>
        <v>48622</v>
      </c>
      <c r="E18" s="14">
        <f t="shared" ref="E18:M18" si="6">SUM(E5,E10,E12,E14)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48622</v>
      </c>
      <c r="O18" s="35">
        <f t="shared" si="2"/>
        <v>401.83471074380168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35</v>
      </c>
      <c r="M20" s="90"/>
      <c r="N20" s="90"/>
      <c r="O20" s="39">
        <v>121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6" thickBot="1">
      <c r="A22" s="94" t="s">
        <v>38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A22:O22"/>
    <mergeCell ref="L20:N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1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SUM(D6:D10)</f>
        <v>23585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23585</v>
      </c>
      <c r="O5" s="30">
        <f t="shared" ref="O5:O17" si="2">(N5/O$19)</f>
        <v>214.40909090909091</v>
      </c>
      <c r="P5" s="6"/>
    </row>
    <row r="6" spans="1:133">
      <c r="A6" s="12"/>
      <c r="B6" s="41">
        <v>511</v>
      </c>
      <c r="C6" s="19" t="s">
        <v>19</v>
      </c>
      <c r="D6" s="43">
        <v>2446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2446</v>
      </c>
      <c r="O6" s="44">
        <f t="shared" si="2"/>
        <v>22.236363636363638</v>
      </c>
      <c r="P6" s="9"/>
    </row>
    <row r="7" spans="1:133">
      <c r="A7" s="12"/>
      <c r="B7" s="41">
        <v>513</v>
      </c>
      <c r="C7" s="19" t="s">
        <v>20</v>
      </c>
      <c r="D7" s="43">
        <v>11246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11246</v>
      </c>
      <c r="O7" s="44">
        <f t="shared" si="2"/>
        <v>102.23636363636363</v>
      </c>
      <c r="P7" s="9"/>
    </row>
    <row r="8" spans="1:133">
      <c r="A8" s="12"/>
      <c r="B8" s="41">
        <v>514</v>
      </c>
      <c r="C8" s="19" t="s">
        <v>21</v>
      </c>
      <c r="D8" s="43">
        <v>200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200</v>
      </c>
      <c r="O8" s="44">
        <f t="shared" si="2"/>
        <v>1.8181818181818181</v>
      </c>
      <c r="P8" s="9"/>
    </row>
    <row r="9" spans="1:133">
      <c r="A9" s="12"/>
      <c r="B9" s="41">
        <v>515</v>
      </c>
      <c r="C9" s="19" t="s">
        <v>22</v>
      </c>
      <c r="D9" s="43">
        <v>3952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3952</v>
      </c>
      <c r="O9" s="44">
        <f t="shared" si="2"/>
        <v>35.927272727272729</v>
      </c>
      <c r="P9" s="9"/>
    </row>
    <row r="10" spans="1:133">
      <c r="A10" s="12"/>
      <c r="B10" s="41">
        <v>519</v>
      </c>
      <c r="C10" s="19" t="s">
        <v>23</v>
      </c>
      <c r="D10" s="43">
        <v>5741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5741</v>
      </c>
      <c r="O10" s="44">
        <f t="shared" si="2"/>
        <v>52.190909090909088</v>
      </c>
      <c r="P10" s="9"/>
    </row>
    <row r="11" spans="1:133" ht="15.6">
      <c r="A11" s="26" t="s">
        <v>24</v>
      </c>
      <c r="B11" s="27"/>
      <c r="C11" s="28"/>
      <c r="D11" s="29">
        <f t="shared" ref="D11:M11" si="3">SUM(D12:D12)</f>
        <v>33865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1"/>
        <v>33865</v>
      </c>
      <c r="O11" s="40">
        <f t="shared" si="2"/>
        <v>307.86363636363637</v>
      </c>
      <c r="P11" s="10"/>
    </row>
    <row r="12" spans="1:133">
      <c r="A12" s="12"/>
      <c r="B12" s="41">
        <v>541</v>
      </c>
      <c r="C12" s="19" t="s">
        <v>25</v>
      </c>
      <c r="D12" s="43">
        <v>33865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33865</v>
      </c>
      <c r="O12" s="44">
        <f t="shared" si="2"/>
        <v>307.86363636363637</v>
      </c>
      <c r="P12" s="9"/>
    </row>
    <row r="13" spans="1:133" ht="15.6">
      <c r="A13" s="26" t="s">
        <v>26</v>
      </c>
      <c r="B13" s="27"/>
      <c r="C13" s="28"/>
      <c r="D13" s="29">
        <f t="shared" ref="D13:M13" si="4">SUM(D14:D16)</f>
        <v>3957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3957</v>
      </c>
      <c r="O13" s="40">
        <f t="shared" si="2"/>
        <v>35.972727272727276</v>
      </c>
      <c r="P13" s="9"/>
    </row>
    <row r="14" spans="1:133">
      <c r="A14" s="12"/>
      <c r="B14" s="41">
        <v>572</v>
      </c>
      <c r="C14" s="19" t="s">
        <v>27</v>
      </c>
      <c r="D14" s="43">
        <v>1958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1958</v>
      </c>
      <c r="O14" s="44">
        <f t="shared" si="2"/>
        <v>17.8</v>
      </c>
      <c r="P14" s="9"/>
    </row>
    <row r="15" spans="1:133">
      <c r="A15" s="12"/>
      <c r="B15" s="41">
        <v>573</v>
      </c>
      <c r="C15" s="19" t="s">
        <v>28</v>
      </c>
      <c r="D15" s="43">
        <v>1900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1900</v>
      </c>
      <c r="O15" s="44">
        <f t="shared" si="2"/>
        <v>17.272727272727273</v>
      </c>
      <c r="P15" s="9"/>
    </row>
    <row r="16" spans="1:133" ht="15.6" thickBot="1">
      <c r="A16" s="12"/>
      <c r="B16" s="41">
        <v>574</v>
      </c>
      <c r="C16" s="19" t="s">
        <v>29</v>
      </c>
      <c r="D16" s="43">
        <v>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99</v>
      </c>
      <c r="O16" s="44">
        <f t="shared" si="2"/>
        <v>0.9</v>
      </c>
      <c r="P16" s="9"/>
    </row>
    <row r="17" spans="1:119" ht="16.2" thickBot="1">
      <c r="A17" s="13" t="s">
        <v>10</v>
      </c>
      <c r="B17" s="21"/>
      <c r="C17" s="20"/>
      <c r="D17" s="14">
        <f>SUM(D5,D11,D13)</f>
        <v>61407</v>
      </c>
      <c r="E17" s="14">
        <f t="shared" ref="E17:M17" si="5">SUM(E5,E11,E13)</f>
        <v>0</v>
      </c>
      <c r="F17" s="14">
        <f t="shared" si="5"/>
        <v>0</v>
      </c>
      <c r="G17" s="14">
        <f t="shared" si="5"/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14">
        <f t="shared" si="5"/>
        <v>0</v>
      </c>
      <c r="L17" s="14">
        <f t="shared" si="5"/>
        <v>0</v>
      </c>
      <c r="M17" s="14">
        <f t="shared" si="5"/>
        <v>0</v>
      </c>
      <c r="N17" s="14">
        <f t="shared" si="1"/>
        <v>61407</v>
      </c>
      <c r="O17" s="35">
        <f t="shared" si="2"/>
        <v>558.24545454545455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30</v>
      </c>
      <c r="M19" s="90"/>
      <c r="N19" s="90"/>
      <c r="O19" s="39">
        <v>110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6" thickBot="1">
      <c r="A21" s="94" t="s">
        <v>38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A21:O21"/>
    <mergeCell ref="A20:O20"/>
    <mergeCell ref="L19:N1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17212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17212</v>
      </c>
      <c r="O5" s="30">
        <f t="shared" ref="O5:O17" si="2">(N5/O$19)</f>
        <v>155.06306306306305</v>
      </c>
      <c r="P5" s="6"/>
    </row>
    <row r="6" spans="1:133">
      <c r="A6" s="12"/>
      <c r="B6" s="41">
        <v>511</v>
      </c>
      <c r="C6" s="19" t="s">
        <v>19</v>
      </c>
      <c r="D6" s="43">
        <v>1893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1893</v>
      </c>
      <c r="O6" s="44">
        <f t="shared" si="2"/>
        <v>17.054054054054053</v>
      </c>
      <c r="P6" s="9"/>
    </row>
    <row r="7" spans="1:133">
      <c r="A7" s="12"/>
      <c r="B7" s="41">
        <v>513</v>
      </c>
      <c r="C7" s="19" t="s">
        <v>20</v>
      </c>
      <c r="D7" s="43">
        <v>9095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9095</v>
      </c>
      <c r="O7" s="44">
        <f t="shared" si="2"/>
        <v>81.936936936936931</v>
      </c>
      <c r="P7" s="9"/>
    </row>
    <row r="8" spans="1:133">
      <c r="A8" s="12"/>
      <c r="B8" s="41">
        <v>515</v>
      </c>
      <c r="C8" s="19" t="s">
        <v>22</v>
      </c>
      <c r="D8" s="43">
        <v>1177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1177</v>
      </c>
      <c r="O8" s="44">
        <f t="shared" si="2"/>
        <v>10.603603603603604</v>
      </c>
      <c r="P8" s="9"/>
    </row>
    <row r="9" spans="1:133">
      <c r="A9" s="12"/>
      <c r="B9" s="41">
        <v>519</v>
      </c>
      <c r="C9" s="19" t="s">
        <v>23</v>
      </c>
      <c r="D9" s="43">
        <v>5047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5047</v>
      </c>
      <c r="O9" s="44">
        <f t="shared" si="2"/>
        <v>45.468468468468465</v>
      </c>
      <c r="P9" s="9"/>
    </row>
    <row r="10" spans="1:133" ht="15.6">
      <c r="A10" s="26" t="s">
        <v>24</v>
      </c>
      <c r="B10" s="27"/>
      <c r="C10" s="28"/>
      <c r="D10" s="29">
        <f t="shared" ref="D10:M10" si="3">SUM(D11:D11)</f>
        <v>3939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1"/>
        <v>3939</v>
      </c>
      <c r="O10" s="40">
        <f t="shared" si="2"/>
        <v>35.486486486486484</v>
      </c>
      <c r="P10" s="10"/>
    </row>
    <row r="11" spans="1:133">
      <c r="A11" s="12"/>
      <c r="B11" s="41">
        <v>541</v>
      </c>
      <c r="C11" s="19" t="s">
        <v>25</v>
      </c>
      <c r="D11" s="43">
        <v>3939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3939</v>
      </c>
      <c r="O11" s="44">
        <f t="shared" si="2"/>
        <v>35.486486486486484</v>
      </c>
      <c r="P11" s="9"/>
    </row>
    <row r="12" spans="1:133" ht="15.6">
      <c r="A12" s="26" t="s">
        <v>42</v>
      </c>
      <c r="B12" s="27"/>
      <c r="C12" s="28"/>
      <c r="D12" s="29">
        <f t="shared" ref="D12:M12" si="4">SUM(D13:D13)</f>
        <v>100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100</v>
      </c>
      <c r="O12" s="40">
        <f t="shared" si="2"/>
        <v>0.90090090090090091</v>
      </c>
      <c r="P12" s="10"/>
    </row>
    <row r="13" spans="1:133">
      <c r="A13" s="12"/>
      <c r="B13" s="41">
        <v>564</v>
      </c>
      <c r="C13" s="19" t="s">
        <v>46</v>
      </c>
      <c r="D13" s="43">
        <v>100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100</v>
      </c>
      <c r="O13" s="44">
        <f t="shared" si="2"/>
        <v>0.90090090090090091</v>
      </c>
      <c r="P13" s="9"/>
    </row>
    <row r="14" spans="1:133" ht="15.6">
      <c r="A14" s="26" t="s">
        <v>26</v>
      </c>
      <c r="B14" s="27"/>
      <c r="C14" s="28"/>
      <c r="D14" s="29">
        <f t="shared" ref="D14:M14" si="5">SUM(D15:D16)</f>
        <v>1870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1870</v>
      </c>
      <c r="O14" s="40">
        <f t="shared" si="2"/>
        <v>16.846846846846848</v>
      </c>
      <c r="P14" s="9"/>
    </row>
    <row r="15" spans="1:133">
      <c r="A15" s="12"/>
      <c r="B15" s="41">
        <v>572</v>
      </c>
      <c r="C15" s="19" t="s">
        <v>27</v>
      </c>
      <c r="D15" s="43">
        <v>719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719</v>
      </c>
      <c r="O15" s="44">
        <f t="shared" si="2"/>
        <v>6.4774774774774775</v>
      </c>
      <c r="P15" s="9"/>
    </row>
    <row r="16" spans="1:133" ht="15.6" thickBot="1">
      <c r="A16" s="12"/>
      <c r="B16" s="41">
        <v>574</v>
      </c>
      <c r="C16" s="19" t="s">
        <v>29</v>
      </c>
      <c r="D16" s="43">
        <v>1151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1151</v>
      </c>
      <c r="O16" s="44">
        <f t="shared" si="2"/>
        <v>10.36936936936937</v>
      </c>
      <c r="P16" s="9"/>
    </row>
    <row r="17" spans="1:119" ht="16.2" thickBot="1">
      <c r="A17" s="13" t="s">
        <v>10</v>
      </c>
      <c r="B17" s="21"/>
      <c r="C17" s="20"/>
      <c r="D17" s="14">
        <f>SUM(D5,D10,D12,D14)</f>
        <v>23121</v>
      </c>
      <c r="E17" s="14">
        <f t="shared" ref="E17:M17" si="6">SUM(E5,E10,E12,E14)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23121</v>
      </c>
      <c r="O17" s="35">
        <f t="shared" si="2"/>
        <v>208.29729729729729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47</v>
      </c>
      <c r="M19" s="90"/>
      <c r="N19" s="90"/>
      <c r="O19" s="39">
        <v>111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38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18297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18297</v>
      </c>
      <c r="O5" s="30">
        <f t="shared" ref="O5:O19" si="2">(N5/O$21)</f>
        <v>164.83783783783784</v>
      </c>
      <c r="P5" s="6"/>
    </row>
    <row r="6" spans="1:133">
      <c r="A6" s="12"/>
      <c r="B6" s="41">
        <v>511</v>
      </c>
      <c r="C6" s="19" t="s">
        <v>19</v>
      </c>
      <c r="D6" s="43">
        <v>1640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1640</v>
      </c>
      <c r="O6" s="44">
        <f t="shared" si="2"/>
        <v>14.774774774774775</v>
      </c>
      <c r="P6" s="9"/>
    </row>
    <row r="7" spans="1:133">
      <c r="A7" s="12"/>
      <c r="B7" s="41">
        <v>513</v>
      </c>
      <c r="C7" s="19" t="s">
        <v>20</v>
      </c>
      <c r="D7" s="43">
        <v>9803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9803</v>
      </c>
      <c r="O7" s="44">
        <f t="shared" si="2"/>
        <v>88.315315315315317</v>
      </c>
      <c r="P7" s="9"/>
    </row>
    <row r="8" spans="1:133">
      <c r="A8" s="12"/>
      <c r="B8" s="41">
        <v>515</v>
      </c>
      <c r="C8" s="19" t="s">
        <v>22</v>
      </c>
      <c r="D8" s="43">
        <v>3918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3918</v>
      </c>
      <c r="O8" s="44">
        <f t="shared" si="2"/>
        <v>35.297297297297298</v>
      </c>
      <c r="P8" s="9"/>
    </row>
    <row r="9" spans="1:133">
      <c r="A9" s="12"/>
      <c r="B9" s="41">
        <v>519</v>
      </c>
      <c r="C9" s="19" t="s">
        <v>23</v>
      </c>
      <c r="D9" s="43">
        <v>2936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2936</v>
      </c>
      <c r="O9" s="44">
        <f t="shared" si="2"/>
        <v>26.45045045045045</v>
      </c>
      <c r="P9" s="9"/>
    </row>
    <row r="10" spans="1:133" ht="15.6">
      <c r="A10" s="26" t="s">
        <v>33</v>
      </c>
      <c r="B10" s="27"/>
      <c r="C10" s="28"/>
      <c r="D10" s="29">
        <f t="shared" ref="D10:M10" si="3">SUM(D11:D11)</f>
        <v>300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2">
        <f t="shared" si="1"/>
        <v>300</v>
      </c>
      <c r="O10" s="40">
        <f t="shared" si="2"/>
        <v>2.7027027027027026</v>
      </c>
      <c r="P10" s="10"/>
    </row>
    <row r="11" spans="1:133">
      <c r="A11" s="12"/>
      <c r="B11" s="41">
        <v>529</v>
      </c>
      <c r="C11" s="19" t="s">
        <v>60</v>
      </c>
      <c r="D11" s="43">
        <v>300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300</v>
      </c>
      <c r="O11" s="44">
        <f t="shared" si="2"/>
        <v>2.7027027027027026</v>
      </c>
      <c r="P11" s="9"/>
    </row>
    <row r="12" spans="1:133" ht="15.6">
      <c r="A12" s="26" t="s">
        <v>40</v>
      </c>
      <c r="B12" s="27"/>
      <c r="C12" s="28"/>
      <c r="D12" s="29">
        <f t="shared" ref="D12:M12" si="4">SUM(D13:D13)</f>
        <v>261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2">
        <f t="shared" si="1"/>
        <v>261</v>
      </c>
      <c r="O12" s="40">
        <f t="shared" si="2"/>
        <v>2.3513513513513513</v>
      </c>
      <c r="P12" s="10"/>
    </row>
    <row r="13" spans="1:133">
      <c r="A13" s="12"/>
      <c r="B13" s="41">
        <v>534</v>
      </c>
      <c r="C13" s="19" t="s">
        <v>41</v>
      </c>
      <c r="D13" s="43">
        <v>261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261</v>
      </c>
      <c r="O13" s="44">
        <f t="shared" si="2"/>
        <v>2.3513513513513513</v>
      </c>
      <c r="P13" s="9"/>
    </row>
    <row r="14" spans="1:133" ht="15.6">
      <c r="A14" s="26" t="s">
        <v>24</v>
      </c>
      <c r="B14" s="27"/>
      <c r="C14" s="28"/>
      <c r="D14" s="29">
        <f t="shared" ref="D14:M14" si="5">SUM(D15:D15)</f>
        <v>12338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12338</v>
      </c>
      <c r="O14" s="40">
        <f t="shared" si="2"/>
        <v>111.15315315315316</v>
      </c>
      <c r="P14" s="10"/>
    </row>
    <row r="15" spans="1:133">
      <c r="A15" s="12"/>
      <c r="B15" s="41">
        <v>541</v>
      </c>
      <c r="C15" s="19" t="s">
        <v>25</v>
      </c>
      <c r="D15" s="43">
        <v>12338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12338</v>
      </c>
      <c r="O15" s="44">
        <f t="shared" si="2"/>
        <v>111.15315315315316</v>
      </c>
      <c r="P15" s="9"/>
    </row>
    <row r="16" spans="1:133" ht="15.6">
      <c r="A16" s="26" t="s">
        <v>26</v>
      </c>
      <c r="B16" s="27"/>
      <c r="C16" s="28"/>
      <c r="D16" s="29">
        <f t="shared" ref="D16:M16" si="6">SUM(D17:D18)</f>
        <v>1798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1798</v>
      </c>
      <c r="O16" s="40">
        <f t="shared" si="2"/>
        <v>16.198198198198199</v>
      </c>
      <c r="P16" s="9"/>
    </row>
    <row r="17" spans="1:119">
      <c r="A17" s="12"/>
      <c r="B17" s="41">
        <v>572</v>
      </c>
      <c r="C17" s="19" t="s">
        <v>27</v>
      </c>
      <c r="D17" s="43">
        <v>570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570</v>
      </c>
      <c r="O17" s="44">
        <f t="shared" si="2"/>
        <v>5.1351351351351351</v>
      </c>
      <c r="P17" s="9"/>
    </row>
    <row r="18" spans="1:119" ht="15.6" thickBot="1">
      <c r="A18" s="12"/>
      <c r="B18" s="41">
        <v>574</v>
      </c>
      <c r="C18" s="19" t="s">
        <v>29</v>
      </c>
      <c r="D18" s="43">
        <v>1228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1228</v>
      </c>
      <c r="O18" s="44">
        <f t="shared" si="2"/>
        <v>11.063063063063064</v>
      </c>
      <c r="P18" s="9"/>
    </row>
    <row r="19" spans="1:119" ht="16.2" thickBot="1">
      <c r="A19" s="13" t="s">
        <v>10</v>
      </c>
      <c r="B19" s="21"/>
      <c r="C19" s="20"/>
      <c r="D19" s="14">
        <f>SUM(D5,D10,D12,D14,D16)</f>
        <v>32994</v>
      </c>
      <c r="E19" s="14">
        <f t="shared" ref="E19:M19" si="7">SUM(E5,E10,E12,E14,E16)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32994</v>
      </c>
      <c r="O19" s="35">
        <f t="shared" si="2"/>
        <v>297.24324324324323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61</v>
      </c>
      <c r="M21" s="90"/>
      <c r="N21" s="90"/>
      <c r="O21" s="39">
        <v>111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38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6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3.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18</v>
      </c>
      <c r="B5" s="23"/>
      <c r="C5" s="23"/>
      <c r="D5" s="24">
        <f t="shared" ref="D5:N5" si="0">SUM(D6:D7)</f>
        <v>74877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74877</v>
      </c>
      <c r="P5" s="30">
        <f t="shared" ref="P5:P12" si="1">(O5/P$14)</f>
        <v>891.39285714285711</v>
      </c>
      <c r="Q5" s="6"/>
    </row>
    <row r="6" spans="1:134">
      <c r="A6" s="12"/>
      <c r="B6" s="41">
        <v>511</v>
      </c>
      <c r="C6" s="19" t="s">
        <v>19</v>
      </c>
      <c r="D6" s="43">
        <v>4913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4913</v>
      </c>
      <c r="P6" s="44">
        <f t="shared" si="1"/>
        <v>58.488095238095241</v>
      </c>
      <c r="Q6" s="9"/>
    </row>
    <row r="7" spans="1:134">
      <c r="A7" s="12"/>
      <c r="B7" s="41">
        <v>513</v>
      </c>
      <c r="C7" s="19" t="s">
        <v>20</v>
      </c>
      <c r="D7" s="43">
        <v>69964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69964</v>
      </c>
      <c r="P7" s="44">
        <f t="shared" si="1"/>
        <v>832.90476190476193</v>
      </c>
      <c r="Q7" s="9"/>
    </row>
    <row r="8" spans="1:134" ht="15.6">
      <c r="A8" s="26" t="s">
        <v>24</v>
      </c>
      <c r="B8" s="27"/>
      <c r="C8" s="28"/>
      <c r="D8" s="29">
        <f t="shared" ref="D8:N8" si="3">SUM(D9:D9)</f>
        <v>7110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29">
        <f t="shared" ref="O8:O11" si="4">SUM(D8:N8)</f>
        <v>7110</v>
      </c>
      <c r="P8" s="40">
        <f t="shared" si="1"/>
        <v>84.642857142857139</v>
      </c>
      <c r="Q8" s="10"/>
    </row>
    <row r="9" spans="1:134">
      <c r="A9" s="12"/>
      <c r="B9" s="41">
        <v>541</v>
      </c>
      <c r="C9" s="19" t="s">
        <v>25</v>
      </c>
      <c r="D9" s="43">
        <v>7110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4"/>
        <v>7110</v>
      </c>
      <c r="P9" s="44">
        <f t="shared" si="1"/>
        <v>84.642857142857139</v>
      </c>
      <c r="Q9" s="9"/>
    </row>
    <row r="10" spans="1:134" ht="15.6">
      <c r="A10" s="26" t="s">
        <v>26</v>
      </c>
      <c r="B10" s="27"/>
      <c r="C10" s="28"/>
      <c r="D10" s="29">
        <f t="shared" ref="D10:N10" si="5">SUM(D11:D11)</f>
        <v>50583</v>
      </c>
      <c r="E10" s="29">
        <f t="shared" si="5"/>
        <v>0</v>
      </c>
      <c r="F10" s="29">
        <f t="shared" si="5"/>
        <v>0</v>
      </c>
      <c r="G10" s="29">
        <f t="shared" si="5"/>
        <v>0</v>
      </c>
      <c r="H10" s="29">
        <f t="shared" si="5"/>
        <v>0</v>
      </c>
      <c r="I10" s="29">
        <f t="shared" si="5"/>
        <v>0</v>
      </c>
      <c r="J10" s="29">
        <f t="shared" si="5"/>
        <v>0</v>
      </c>
      <c r="K10" s="29">
        <f t="shared" si="5"/>
        <v>0</v>
      </c>
      <c r="L10" s="29">
        <f t="shared" si="5"/>
        <v>0</v>
      </c>
      <c r="M10" s="29">
        <f t="shared" si="5"/>
        <v>0</v>
      </c>
      <c r="N10" s="29">
        <f t="shared" si="5"/>
        <v>0</v>
      </c>
      <c r="O10" s="29">
        <f>SUM(D10:N10)</f>
        <v>50583</v>
      </c>
      <c r="P10" s="40">
        <f t="shared" si="1"/>
        <v>602.17857142857144</v>
      </c>
      <c r="Q10" s="9"/>
    </row>
    <row r="11" spans="1:134" ht="15.6" thickBot="1">
      <c r="A11" s="12"/>
      <c r="B11" s="41">
        <v>573</v>
      </c>
      <c r="C11" s="19" t="s">
        <v>28</v>
      </c>
      <c r="D11" s="43">
        <v>50583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4"/>
        <v>50583</v>
      </c>
      <c r="P11" s="44">
        <f t="shared" si="1"/>
        <v>602.17857142857144</v>
      </c>
      <c r="Q11" s="9"/>
    </row>
    <row r="12" spans="1:134" ht="16.2" thickBot="1">
      <c r="A12" s="13" t="s">
        <v>10</v>
      </c>
      <c r="B12" s="21"/>
      <c r="C12" s="20"/>
      <c r="D12" s="14">
        <f>SUM(D5,D8,D10)</f>
        <v>132570</v>
      </c>
      <c r="E12" s="14">
        <f t="shared" ref="E12:N12" si="6">SUM(E5,E8,E10)</f>
        <v>0</v>
      </c>
      <c r="F12" s="14">
        <f t="shared" si="6"/>
        <v>0</v>
      </c>
      <c r="G12" s="14">
        <f t="shared" si="6"/>
        <v>0</v>
      </c>
      <c r="H12" s="14">
        <f t="shared" si="6"/>
        <v>0</v>
      </c>
      <c r="I12" s="14">
        <f t="shared" si="6"/>
        <v>0</v>
      </c>
      <c r="J12" s="14">
        <f t="shared" si="6"/>
        <v>0</v>
      </c>
      <c r="K12" s="14">
        <f t="shared" si="6"/>
        <v>0</v>
      </c>
      <c r="L12" s="14">
        <f t="shared" si="6"/>
        <v>0</v>
      </c>
      <c r="M12" s="14">
        <f t="shared" si="6"/>
        <v>0</v>
      </c>
      <c r="N12" s="14">
        <f t="shared" si="6"/>
        <v>0</v>
      </c>
      <c r="O12" s="14">
        <f>SUM(D12:N12)</f>
        <v>132570</v>
      </c>
      <c r="P12" s="35">
        <f t="shared" si="1"/>
        <v>1578.2142857142858</v>
      </c>
      <c r="Q12" s="6"/>
      <c r="R12" s="2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</row>
    <row r="13" spans="1:134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8"/>
    </row>
    <row r="14" spans="1:134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90" t="s">
        <v>78</v>
      </c>
      <c r="N14" s="90"/>
      <c r="O14" s="90"/>
      <c r="P14" s="39">
        <v>84</v>
      </c>
    </row>
    <row r="15" spans="1:134">
      <c r="A15" s="91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3"/>
    </row>
    <row r="16" spans="1:134" ht="15.75" customHeight="1" thickBot="1">
      <c r="A16" s="94" t="s">
        <v>38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6"/>
    </row>
  </sheetData>
  <mergeCells count="10">
    <mergeCell ref="M14:O14"/>
    <mergeCell ref="A15:P15"/>
    <mergeCell ref="A16:P1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1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3.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73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74</v>
      </c>
      <c r="N4" s="32" t="s">
        <v>5</v>
      </c>
      <c r="O4" s="32" t="s">
        <v>75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18</v>
      </c>
      <c r="B5" s="23"/>
      <c r="C5" s="23"/>
      <c r="D5" s="24">
        <f t="shared" ref="D5:N5" si="0">SUM(D6:D8)</f>
        <v>23653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7" si="1">SUM(D5:N5)</f>
        <v>23653</v>
      </c>
      <c r="P5" s="30">
        <f t="shared" ref="P5:P17" si="2">(O5/P$19)</f>
        <v>288.45121951219511</v>
      </c>
      <c r="Q5" s="6"/>
    </row>
    <row r="6" spans="1:134">
      <c r="A6" s="12"/>
      <c r="B6" s="41">
        <v>511</v>
      </c>
      <c r="C6" s="19" t="s">
        <v>19</v>
      </c>
      <c r="D6" s="43">
        <v>3641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3641</v>
      </c>
      <c r="P6" s="44">
        <f t="shared" si="2"/>
        <v>44.402439024390247</v>
      </c>
      <c r="Q6" s="9"/>
    </row>
    <row r="7" spans="1:134">
      <c r="A7" s="12"/>
      <c r="B7" s="41">
        <v>513</v>
      </c>
      <c r="C7" s="19" t="s">
        <v>20</v>
      </c>
      <c r="D7" s="43">
        <v>18408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18408</v>
      </c>
      <c r="P7" s="44">
        <f t="shared" si="2"/>
        <v>224.48780487804879</v>
      </c>
      <c r="Q7" s="9"/>
    </row>
    <row r="8" spans="1:134">
      <c r="A8" s="12"/>
      <c r="B8" s="41">
        <v>515</v>
      </c>
      <c r="C8" s="19" t="s">
        <v>22</v>
      </c>
      <c r="D8" s="43">
        <v>1604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1604</v>
      </c>
      <c r="P8" s="44">
        <f t="shared" si="2"/>
        <v>19.560975609756099</v>
      </c>
      <c r="Q8" s="9"/>
    </row>
    <row r="9" spans="1:134" ht="15.6">
      <c r="A9" s="26" t="s">
        <v>40</v>
      </c>
      <c r="B9" s="27"/>
      <c r="C9" s="28"/>
      <c r="D9" s="29">
        <f t="shared" ref="D9:N9" si="3">SUM(D10:D10)</f>
        <v>291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2">
        <f t="shared" si="1"/>
        <v>291</v>
      </c>
      <c r="P9" s="40">
        <f t="shared" si="2"/>
        <v>3.5487804878048781</v>
      </c>
      <c r="Q9" s="10"/>
    </row>
    <row r="10" spans="1:134">
      <c r="A10" s="12"/>
      <c r="B10" s="41">
        <v>534</v>
      </c>
      <c r="C10" s="19" t="s">
        <v>41</v>
      </c>
      <c r="D10" s="43">
        <v>291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291</v>
      </c>
      <c r="P10" s="44">
        <f t="shared" si="2"/>
        <v>3.5487804878048781</v>
      </c>
      <c r="Q10" s="9"/>
    </row>
    <row r="11" spans="1:134" ht="15.6">
      <c r="A11" s="26" t="s">
        <v>24</v>
      </c>
      <c r="B11" s="27"/>
      <c r="C11" s="28"/>
      <c r="D11" s="29">
        <f t="shared" ref="D11:N11" si="4">SUM(D12:D12)</f>
        <v>4357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29">
        <f t="shared" si="1"/>
        <v>4357</v>
      </c>
      <c r="P11" s="40">
        <f t="shared" si="2"/>
        <v>53.134146341463413</v>
      </c>
      <c r="Q11" s="10"/>
    </row>
    <row r="12" spans="1:134">
      <c r="A12" s="12"/>
      <c r="B12" s="41">
        <v>541</v>
      </c>
      <c r="C12" s="19" t="s">
        <v>25</v>
      </c>
      <c r="D12" s="43">
        <v>4357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4357</v>
      </c>
      <c r="P12" s="44">
        <f t="shared" si="2"/>
        <v>53.134146341463413</v>
      </c>
      <c r="Q12" s="9"/>
    </row>
    <row r="13" spans="1:134" ht="15.6">
      <c r="A13" s="26" t="s">
        <v>26</v>
      </c>
      <c r="B13" s="27"/>
      <c r="C13" s="28"/>
      <c r="D13" s="29">
        <f t="shared" ref="D13:N13" si="5">SUM(D14:D16)</f>
        <v>25025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25025</v>
      </c>
      <c r="P13" s="40">
        <f t="shared" si="2"/>
        <v>305.1829268292683</v>
      </c>
      <c r="Q13" s="9"/>
    </row>
    <row r="14" spans="1:134">
      <c r="A14" s="12"/>
      <c r="B14" s="41">
        <v>572</v>
      </c>
      <c r="C14" s="19" t="s">
        <v>27</v>
      </c>
      <c r="D14" s="43">
        <v>1683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1683</v>
      </c>
      <c r="P14" s="44">
        <f t="shared" si="2"/>
        <v>20.524390243902438</v>
      </c>
      <c r="Q14" s="9"/>
    </row>
    <row r="15" spans="1:134">
      <c r="A15" s="12"/>
      <c r="B15" s="41">
        <v>573</v>
      </c>
      <c r="C15" s="19" t="s">
        <v>28</v>
      </c>
      <c r="D15" s="43">
        <v>22569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22569</v>
      </c>
      <c r="P15" s="44">
        <f t="shared" si="2"/>
        <v>275.23170731707319</v>
      </c>
      <c r="Q15" s="9"/>
    </row>
    <row r="16" spans="1:134" ht="15.6" thickBot="1">
      <c r="A16" s="12"/>
      <c r="B16" s="41">
        <v>574</v>
      </c>
      <c r="C16" s="19" t="s">
        <v>29</v>
      </c>
      <c r="D16" s="43">
        <v>773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773</v>
      </c>
      <c r="P16" s="44">
        <f t="shared" si="2"/>
        <v>9.4268292682926838</v>
      </c>
      <c r="Q16" s="9"/>
    </row>
    <row r="17" spans="1:120" ht="16.2" thickBot="1">
      <c r="A17" s="13" t="s">
        <v>10</v>
      </c>
      <c r="B17" s="21"/>
      <c r="C17" s="20"/>
      <c r="D17" s="14">
        <f>SUM(D5,D9,D11,D13)</f>
        <v>53326</v>
      </c>
      <c r="E17" s="14">
        <f t="shared" ref="E17:N17" si="6">SUM(E5,E9,E11,E13)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6"/>
        <v>0</v>
      </c>
      <c r="O17" s="14">
        <f t="shared" si="1"/>
        <v>53326</v>
      </c>
      <c r="P17" s="35">
        <f t="shared" si="2"/>
        <v>650.31707317073176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90" t="s">
        <v>76</v>
      </c>
      <c r="N19" s="90"/>
      <c r="O19" s="90"/>
      <c r="P19" s="39">
        <v>82</v>
      </c>
    </row>
    <row r="20" spans="1:120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3"/>
    </row>
    <row r="21" spans="1:120" ht="15.75" customHeight="1" thickBot="1">
      <c r="A21" s="94" t="s">
        <v>38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30612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30612</v>
      </c>
      <c r="O5" s="30">
        <f t="shared" ref="O5:O18" si="2">(N5/O$20)</f>
        <v>255.1</v>
      </c>
      <c r="P5" s="6"/>
    </row>
    <row r="6" spans="1:133">
      <c r="A6" s="12"/>
      <c r="B6" s="41">
        <v>511</v>
      </c>
      <c r="C6" s="19" t="s">
        <v>19</v>
      </c>
      <c r="D6" s="43">
        <v>3299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3299</v>
      </c>
      <c r="O6" s="44">
        <f t="shared" si="2"/>
        <v>27.491666666666667</v>
      </c>
      <c r="P6" s="9"/>
    </row>
    <row r="7" spans="1:133">
      <c r="A7" s="12"/>
      <c r="B7" s="41">
        <v>513</v>
      </c>
      <c r="C7" s="19" t="s">
        <v>20</v>
      </c>
      <c r="D7" s="43">
        <v>16331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16331</v>
      </c>
      <c r="O7" s="44">
        <f t="shared" si="2"/>
        <v>136.09166666666667</v>
      </c>
      <c r="P7" s="9"/>
    </row>
    <row r="8" spans="1:133">
      <c r="A8" s="12"/>
      <c r="B8" s="41">
        <v>515</v>
      </c>
      <c r="C8" s="19" t="s">
        <v>22</v>
      </c>
      <c r="D8" s="43">
        <v>1003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1003</v>
      </c>
      <c r="O8" s="44">
        <f t="shared" si="2"/>
        <v>8.3583333333333325</v>
      </c>
      <c r="P8" s="9"/>
    </row>
    <row r="9" spans="1:133">
      <c r="A9" s="12"/>
      <c r="B9" s="41">
        <v>519</v>
      </c>
      <c r="C9" s="19" t="s">
        <v>51</v>
      </c>
      <c r="D9" s="43">
        <v>9979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9979</v>
      </c>
      <c r="O9" s="44">
        <f t="shared" si="2"/>
        <v>83.158333333333331</v>
      </c>
      <c r="P9" s="9"/>
    </row>
    <row r="10" spans="1:133" ht="15.6">
      <c r="A10" s="26" t="s">
        <v>40</v>
      </c>
      <c r="B10" s="27"/>
      <c r="C10" s="28"/>
      <c r="D10" s="29">
        <f t="shared" ref="D10:M10" si="3">SUM(D11:D11)</f>
        <v>420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2">
        <f t="shared" si="1"/>
        <v>420</v>
      </c>
      <c r="O10" s="40">
        <f t="shared" si="2"/>
        <v>3.5</v>
      </c>
      <c r="P10" s="10"/>
    </row>
    <row r="11" spans="1:133">
      <c r="A11" s="12"/>
      <c r="B11" s="41">
        <v>534</v>
      </c>
      <c r="C11" s="19" t="s">
        <v>52</v>
      </c>
      <c r="D11" s="43">
        <v>420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420</v>
      </c>
      <c r="O11" s="44">
        <f t="shared" si="2"/>
        <v>3.5</v>
      </c>
      <c r="P11" s="9"/>
    </row>
    <row r="12" spans="1:133" ht="15.6">
      <c r="A12" s="26" t="s">
        <v>24</v>
      </c>
      <c r="B12" s="27"/>
      <c r="C12" s="28"/>
      <c r="D12" s="29">
        <f t="shared" ref="D12:M12" si="4">SUM(D13:D13)</f>
        <v>3656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3656</v>
      </c>
      <c r="O12" s="40">
        <f t="shared" si="2"/>
        <v>30.466666666666665</v>
      </c>
      <c r="P12" s="10"/>
    </row>
    <row r="13" spans="1:133">
      <c r="A13" s="12"/>
      <c r="B13" s="41">
        <v>541</v>
      </c>
      <c r="C13" s="19" t="s">
        <v>53</v>
      </c>
      <c r="D13" s="43">
        <v>3656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3656</v>
      </c>
      <c r="O13" s="44">
        <f t="shared" si="2"/>
        <v>30.466666666666665</v>
      </c>
      <c r="P13" s="9"/>
    </row>
    <row r="14" spans="1:133" ht="15.6">
      <c r="A14" s="26" t="s">
        <v>26</v>
      </c>
      <c r="B14" s="27"/>
      <c r="C14" s="28"/>
      <c r="D14" s="29">
        <f t="shared" ref="D14:M14" si="5">SUM(D15:D17)</f>
        <v>22193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22193</v>
      </c>
      <c r="O14" s="40">
        <f t="shared" si="2"/>
        <v>184.94166666666666</v>
      </c>
      <c r="P14" s="9"/>
    </row>
    <row r="15" spans="1:133">
      <c r="A15" s="12"/>
      <c r="B15" s="41">
        <v>572</v>
      </c>
      <c r="C15" s="19" t="s">
        <v>54</v>
      </c>
      <c r="D15" s="43">
        <v>3073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3073</v>
      </c>
      <c r="O15" s="44">
        <f t="shared" si="2"/>
        <v>25.608333333333334</v>
      </c>
      <c r="P15" s="9"/>
    </row>
    <row r="16" spans="1:133">
      <c r="A16" s="12"/>
      <c r="B16" s="41">
        <v>573</v>
      </c>
      <c r="C16" s="19" t="s">
        <v>28</v>
      </c>
      <c r="D16" s="43">
        <v>18711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18711</v>
      </c>
      <c r="O16" s="44">
        <f t="shared" si="2"/>
        <v>155.92500000000001</v>
      </c>
      <c r="P16" s="9"/>
    </row>
    <row r="17" spans="1:119" ht="15.6" thickBot="1">
      <c r="A17" s="12"/>
      <c r="B17" s="41">
        <v>574</v>
      </c>
      <c r="C17" s="19" t="s">
        <v>29</v>
      </c>
      <c r="D17" s="43">
        <v>409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409</v>
      </c>
      <c r="O17" s="44">
        <f t="shared" si="2"/>
        <v>3.4083333333333332</v>
      </c>
      <c r="P17" s="9"/>
    </row>
    <row r="18" spans="1:119" ht="16.2" thickBot="1">
      <c r="A18" s="13" t="s">
        <v>10</v>
      </c>
      <c r="B18" s="21"/>
      <c r="C18" s="20"/>
      <c r="D18" s="14">
        <f>SUM(D5,D10,D12,D14)</f>
        <v>56881</v>
      </c>
      <c r="E18" s="14">
        <f t="shared" ref="E18:M18" si="6">SUM(E5,E10,E12,E14)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56881</v>
      </c>
      <c r="O18" s="35">
        <f t="shared" si="2"/>
        <v>474.00833333333333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71</v>
      </c>
      <c r="M20" s="90"/>
      <c r="N20" s="90"/>
      <c r="O20" s="39">
        <v>120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29328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29328</v>
      </c>
      <c r="O5" s="30">
        <f t="shared" ref="O5:O17" si="2">(N5/O$19)</f>
        <v>261.85714285714283</v>
      </c>
      <c r="P5" s="6"/>
    </row>
    <row r="6" spans="1:133">
      <c r="A6" s="12"/>
      <c r="B6" s="41">
        <v>511</v>
      </c>
      <c r="C6" s="19" t="s">
        <v>19</v>
      </c>
      <c r="D6" s="43">
        <v>2446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2446</v>
      </c>
      <c r="O6" s="44">
        <f t="shared" si="2"/>
        <v>21.839285714285715</v>
      </c>
      <c r="P6" s="9"/>
    </row>
    <row r="7" spans="1:133">
      <c r="A7" s="12"/>
      <c r="B7" s="41">
        <v>513</v>
      </c>
      <c r="C7" s="19" t="s">
        <v>20</v>
      </c>
      <c r="D7" s="43">
        <v>17361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17361</v>
      </c>
      <c r="O7" s="44">
        <f t="shared" si="2"/>
        <v>155.00892857142858</v>
      </c>
      <c r="P7" s="9"/>
    </row>
    <row r="8" spans="1:133">
      <c r="A8" s="12"/>
      <c r="B8" s="41">
        <v>515</v>
      </c>
      <c r="C8" s="19" t="s">
        <v>22</v>
      </c>
      <c r="D8" s="43">
        <v>795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795</v>
      </c>
      <c r="O8" s="44">
        <f t="shared" si="2"/>
        <v>7.0982142857142856</v>
      </c>
      <c r="P8" s="9"/>
    </row>
    <row r="9" spans="1:133">
      <c r="A9" s="12"/>
      <c r="B9" s="41">
        <v>519</v>
      </c>
      <c r="C9" s="19" t="s">
        <v>51</v>
      </c>
      <c r="D9" s="43">
        <v>8726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8726</v>
      </c>
      <c r="O9" s="44">
        <f t="shared" si="2"/>
        <v>77.910714285714292</v>
      </c>
      <c r="P9" s="9"/>
    </row>
    <row r="10" spans="1:133" ht="15.6">
      <c r="A10" s="26" t="s">
        <v>40</v>
      </c>
      <c r="B10" s="27"/>
      <c r="C10" s="28"/>
      <c r="D10" s="29">
        <f t="shared" ref="D10:M10" si="3">SUM(D11:D11)</f>
        <v>2418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2">
        <f t="shared" si="1"/>
        <v>2418</v>
      </c>
      <c r="O10" s="40">
        <f t="shared" si="2"/>
        <v>21.589285714285715</v>
      </c>
      <c r="P10" s="10"/>
    </row>
    <row r="11" spans="1:133">
      <c r="A11" s="12"/>
      <c r="B11" s="41">
        <v>534</v>
      </c>
      <c r="C11" s="19" t="s">
        <v>52</v>
      </c>
      <c r="D11" s="43">
        <v>2418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2418</v>
      </c>
      <c r="O11" s="44">
        <f t="shared" si="2"/>
        <v>21.589285714285715</v>
      </c>
      <c r="P11" s="9"/>
    </row>
    <row r="12" spans="1:133" ht="15.6">
      <c r="A12" s="26" t="s">
        <v>24</v>
      </c>
      <c r="B12" s="27"/>
      <c r="C12" s="28"/>
      <c r="D12" s="29">
        <f t="shared" ref="D12:M12" si="4">SUM(D13:D13)</f>
        <v>2296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2296</v>
      </c>
      <c r="O12" s="40">
        <f t="shared" si="2"/>
        <v>20.5</v>
      </c>
      <c r="P12" s="10"/>
    </row>
    <row r="13" spans="1:133">
      <c r="A13" s="12"/>
      <c r="B13" s="41">
        <v>541</v>
      </c>
      <c r="C13" s="19" t="s">
        <v>53</v>
      </c>
      <c r="D13" s="43">
        <v>2296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2296</v>
      </c>
      <c r="O13" s="44">
        <f t="shared" si="2"/>
        <v>20.5</v>
      </c>
      <c r="P13" s="9"/>
    </row>
    <row r="14" spans="1:133" ht="15.6">
      <c r="A14" s="26" t="s">
        <v>26</v>
      </c>
      <c r="B14" s="27"/>
      <c r="C14" s="28"/>
      <c r="D14" s="29">
        <f t="shared" ref="D14:M14" si="5">SUM(D15:D16)</f>
        <v>35521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35521</v>
      </c>
      <c r="O14" s="40">
        <f t="shared" si="2"/>
        <v>317.15178571428572</v>
      </c>
      <c r="P14" s="9"/>
    </row>
    <row r="15" spans="1:133">
      <c r="A15" s="12"/>
      <c r="B15" s="41">
        <v>572</v>
      </c>
      <c r="C15" s="19" t="s">
        <v>54</v>
      </c>
      <c r="D15" s="43">
        <v>3428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3428</v>
      </c>
      <c r="O15" s="44">
        <f t="shared" si="2"/>
        <v>30.607142857142858</v>
      </c>
      <c r="P15" s="9"/>
    </row>
    <row r="16" spans="1:133" ht="15.6" thickBot="1">
      <c r="A16" s="12"/>
      <c r="B16" s="41">
        <v>573</v>
      </c>
      <c r="C16" s="19" t="s">
        <v>28</v>
      </c>
      <c r="D16" s="43">
        <v>32093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32093</v>
      </c>
      <c r="O16" s="44">
        <f t="shared" si="2"/>
        <v>286.54464285714283</v>
      </c>
      <c r="P16" s="9"/>
    </row>
    <row r="17" spans="1:119" ht="16.2" thickBot="1">
      <c r="A17" s="13" t="s">
        <v>10</v>
      </c>
      <c r="B17" s="21"/>
      <c r="C17" s="20"/>
      <c r="D17" s="14">
        <f>SUM(D5,D10,D12,D14)</f>
        <v>69563</v>
      </c>
      <c r="E17" s="14">
        <f t="shared" ref="E17:M17" si="6">SUM(E5,E10,E12,E14)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69563</v>
      </c>
      <c r="O17" s="35">
        <f t="shared" si="2"/>
        <v>621.09821428571433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69</v>
      </c>
      <c r="M19" s="90"/>
      <c r="N19" s="90"/>
      <c r="O19" s="39">
        <v>112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38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25171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25171</v>
      </c>
      <c r="O5" s="30">
        <f t="shared" ref="O5:O18" si="2">(N5/O$20)</f>
        <v>201.36799999999999</v>
      </c>
      <c r="P5" s="6"/>
    </row>
    <row r="6" spans="1:133">
      <c r="A6" s="12"/>
      <c r="B6" s="41">
        <v>511</v>
      </c>
      <c r="C6" s="19" t="s">
        <v>19</v>
      </c>
      <c r="D6" s="43">
        <v>2259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2259</v>
      </c>
      <c r="O6" s="44">
        <f t="shared" si="2"/>
        <v>18.071999999999999</v>
      </c>
      <c r="P6" s="9"/>
    </row>
    <row r="7" spans="1:133">
      <c r="A7" s="12"/>
      <c r="B7" s="41">
        <v>513</v>
      </c>
      <c r="C7" s="19" t="s">
        <v>20</v>
      </c>
      <c r="D7" s="43">
        <v>15015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15015</v>
      </c>
      <c r="O7" s="44">
        <f t="shared" si="2"/>
        <v>120.12</v>
      </c>
      <c r="P7" s="9"/>
    </row>
    <row r="8" spans="1:133">
      <c r="A8" s="12"/>
      <c r="B8" s="41">
        <v>515</v>
      </c>
      <c r="C8" s="19" t="s">
        <v>22</v>
      </c>
      <c r="D8" s="43">
        <v>696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696</v>
      </c>
      <c r="O8" s="44">
        <f t="shared" si="2"/>
        <v>5.5679999999999996</v>
      </c>
      <c r="P8" s="9"/>
    </row>
    <row r="9" spans="1:133">
      <c r="A9" s="12"/>
      <c r="B9" s="41">
        <v>519</v>
      </c>
      <c r="C9" s="19" t="s">
        <v>51</v>
      </c>
      <c r="D9" s="43">
        <v>7201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7201</v>
      </c>
      <c r="O9" s="44">
        <f t="shared" si="2"/>
        <v>57.607999999999997</v>
      </c>
      <c r="P9" s="9"/>
    </row>
    <row r="10" spans="1:133" ht="15.6">
      <c r="A10" s="26" t="s">
        <v>40</v>
      </c>
      <c r="B10" s="27"/>
      <c r="C10" s="28"/>
      <c r="D10" s="29">
        <f t="shared" ref="D10:M10" si="3">SUM(D11:D11)</f>
        <v>321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2">
        <f t="shared" si="1"/>
        <v>321</v>
      </c>
      <c r="O10" s="40">
        <f t="shared" si="2"/>
        <v>2.5680000000000001</v>
      </c>
      <c r="P10" s="10"/>
    </row>
    <row r="11" spans="1:133">
      <c r="A11" s="12"/>
      <c r="B11" s="41">
        <v>534</v>
      </c>
      <c r="C11" s="19" t="s">
        <v>52</v>
      </c>
      <c r="D11" s="43">
        <v>321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321</v>
      </c>
      <c r="O11" s="44">
        <f t="shared" si="2"/>
        <v>2.5680000000000001</v>
      </c>
      <c r="P11" s="9"/>
    </row>
    <row r="12" spans="1:133" ht="15.6">
      <c r="A12" s="26" t="s">
        <v>24</v>
      </c>
      <c r="B12" s="27"/>
      <c r="C12" s="28"/>
      <c r="D12" s="29">
        <f t="shared" ref="D12:M12" si="4">SUM(D13:D13)</f>
        <v>2665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2665</v>
      </c>
      <c r="O12" s="40">
        <f t="shared" si="2"/>
        <v>21.32</v>
      </c>
      <c r="P12" s="10"/>
    </row>
    <row r="13" spans="1:133">
      <c r="A13" s="12"/>
      <c r="B13" s="41">
        <v>541</v>
      </c>
      <c r="C13" s="19" t="s">
        <v>53</v>
      </c>
      <c r="D13" s="43">
        <v>2665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2665</v>
      </c>
      <c r="O13" s="44">
        <f t="shared" si="2"/>
        <v>21.32</v>
      </c>
      <c r="P13" s="9"/>
    </row>
    <row r="14" spans="1:133" ht="15.6">
      <c r="A14" s="26" t="s">
        <v>26</v>
      </c>
      <c r="B14" s="27"/>
      <c r="C14" s="28"/>
      <c r="D14" s="29">
        <f t="shared" ref="D14:M14" si="5">SUM(D15:D17)</f>
        <v>48435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48435</v>
      </c>
      <c r="O14" s="40">
        <f t="shared" si="2"/>
        <v>387.48</v>
      </c>
      <c r="P14" s="9"/>
    </row>
    <row r="15" spans="1:133">
      <c r="A15" s="12"/>
      <c r="B15" s="41">
        <v>572</v>
      </c>
      <c r="C15" s="19" t="s">
        <v>54</v>
      </c>
      <c r="D15" s="43">
        <v>2195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2195</v>
      </c>
      <c r="O15" s="44">
        <f t="shared" si="2"/>
        <v>17.559999999999999</v>
      </c>
      <c r="P15" s="9"/>
    </row>
    <row r="16" spans="1:133">
      <c r="A16" s="12"/>
      <c r="B16" s="41">
        <v>573</v>
      </c>
      <c r="C16" s="19" t="s">
        <v>28</v>
      </c>
      <c r="D16" s="43">
        <v>45738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45738</v>
      </c>
      <c r="O16" s="44">
        <f t="shared" si="2"/>
        <v>365.904</v>
      </c>
      <c r="P16" s="9"/>
    </row>
    <row r="17" spans="1:119" ht="15.6" thickBot="1">
      <c r="A17" s="12"/>
      <c r="B17" s="41">
        <v>574</v>
      </c>
      <c r="C17" s="19" t="s">
        <v>29</v>
      </c>
      <c r="D17" s="43">
        <v>502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502</v>
      </c>
      <c r="O17" s="44">
        <f t="shared" si="2"/>
        <v>4.016</v>
      </c>
      <c r="P17" s="9"/>
    </row>
    <row r="18" spans="1:119" ht="16.2" thickBot="1">
      <c r="A18" s="13" t="s">
        <v>10</v>
      </c>
      <c r="B18" s="21"/>
      <c r="C18" s="20"/>
      <c r="D18" s="14">
        <f>SUM(D5,D10,D12,D14)</f>
        <v>76592</v>
      </c>
      <c r="E18" s="14">
        <f t="shared" ref="E18:M18" si="6">SUM(E5,E10,E12,E14)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76592</v>
      </c>
      <c r="O18" s="35">
        <f t="shared" si="2"/>
        <v>612.73599999999999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67</v>
      </c>
      <c r="M20" s="90"/>
      <c r="N20" s="90"/>
      <c r="O20" s="39">
        <v>125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23920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23920</v>
      </c>
      <c r="O5" s="30">
        <f t="shared" ref="O5:O18" si="2">(N5/O$20)</f>
        <v>197.68595041322314</v>
      </c>
      <c r="P5" s="6"/>
    </row>
    <row r="6" spans="1:133">
      <c r="A6" s="12"/>
      <c r="B6" s="41">
        <v>511</v>
      </c>
      <c r="C6" s="19" t="s">
        <v>19</v>
      </c>
      <c r="D6" s="43">
        <v>2289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2289</v>
      </c>
      <c r="O6" s="44">
        <f t="shared" si="2"/>
        <v>18.917355371900825</v>
      </c>
      <c r="P6" s="9"/>
    </row>
    <row r="7" spans="1:133">
      <c r="A7" s="12"/>
      <c r="B7" s="41">
        <v>513</v>
      </c>
      <c r="C7" s="19" t="s">
        <v>20</v>
      </c>
      <c r="D7" s="43">
        <v>13894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13894</v>
      </c>
      <c r="O7" s="44">
        <f t="shared" si="2"/>
        <v>114.82644628099173</v>
      </c>
      <c r="P7" s="9"/>
    </row>
    <row r="8" spans="1:133">
      <c r="A8" s="12"/>
      <c r="B8" s="41">
        <v>515</v>
      </c>
      <c r="C8" s="19" t="s">
        <v>22</v>
      </c>
      <c r="D8" s="43">
        <v>997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997</v>
      </c>
      <c r="O8" s="44">
        <f t="shared" si="2"/>
        <v>8.2396694214876032</v>
      </c>
      <c r="P8" s="9"/>
    </row>
    <row r="9" spans="1:133">
      <c r="A9" s="12"/>
      <c r="B9" s="41">
        <v>519</v>
      </c>
      <c r="C9" s="19" t="s">
        <v>51</v>
      </c>
      <c r="D9" s="43">
        <v>6740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6740</v>
      </c>
      <c r="O9" s="44">
        <f t="shared" si="2"/>
        <v>55.702479338842977</v>
      </c>
      <c r="P9" s="9"/>
    </row>
    <row r="10" spans="1:133" ht="15.6">
      <c r="A10" s="26" t="s">
        <v>40</v>
      </c>
      <c r="B10" s="27"/>
      <c r="C10" s="28"/>
      <c r="D10" s="29">
        <f t="shared" ref="D10:M10" si="3">SUM(D11:D11)</f>
        <v>273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2">
        <f t="shared" si="1"/>
        <v>273</v>
      </c>
      <c r="O10" s="40">
        <f t="shared" si="2"/>
        <v>2.2561983471074378</v>
      </c>
      <c r="P10" s="10"/>
    </row>
    <row r="11" spans="1:133">
      <c r="A11" s="12"/>
      <c r="B11" s="41">
        <v>534</v>
      </c>
      <c r="C11" s="19" t="s">
        <v>52</v>
      </c>
      <c r="D11" s="43">
        <v>273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273</v>
      </c>
      <c r="O11" s="44">
        <f t="shared" si="2"/>
        <v>2.2561983471074378</v>
      </c>
      <c r="P11" s="9"/>
    </row>
    <row r="12" spans="1:133" ht="15.6">
      <c r="A12" s="26" t="s">
        <v>24</v>
      </c>
      <c r="B12" s="27"/>
      <c r="C12" s="28"/>
      <c r="D12" s="29">
        <f t="shared" ref="D12:M12" si="4">SUM(D13:D13)</f>
        <v>2597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2597</v>
      </c>
      <c r="O12" s="40">
        <f t="shared" si="2"/>
        <v>21.462809917355372</v>
      </c>
      <c r="P12" s="10"/>
    </row>
    <row r="13" spans="1:133">
      <c r="A13" s="12"/>
      <c r="B13" s="41">
        <v>541</v>
      </c>
      <c r="C13" s="19" t="s">
        <v>53</v>
      </c>
      <c r="D13" s="43">
        <v>2597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2597</v>
      </c>
      <c r="O13" s="44">
        <f t="shared" si="2"/>
        <v>21.462809917355372</v>
      </c>
      <c r="P13" s="9"/>
    </row>
    <row r="14" spans="1:133" ht="15.6">
      <c r="A14" s="26" t="s">
        <v>26</v>
      </c>
      <c r="B14" s="27"/>
      <c r="C14" s="28"/>
      <c r="D14" s="29">
        <f t="shared" ref="D14:M14" si="5">SUM(D15:D17)</f>
        <v>12463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12463</v>
      </c>
      <c r="O14" s="40">
        <f t="shared" si="2"/>
        <v>103</v>
      </c>
      <c r="P14" s="9"/>
    </row>
    <row r="15" spans="1:133">
      <c r="A15" s="12"/>
      <c r="B15" s="41">
        <v>572</v>
      </c>
      <c r="C15" s="19" t="s">
        <v>54</v>
      </c>
      <c r="D15" s="43">
        <v>2095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2095</v>
      </c>
      <c r="O15" s="44">
        <f t="shared" si="2"/>
        <v>17.314049586776861</v>
      </c>
      <c r="P15" s="9"/>
    </row>
    <row r="16" spans="1:133">
      <c r="A16" s="12"/>
      <c r="B16" s="41">
        <v>573</v>
      </c>
      <c r="C16" s="19" t="s">
        <v>28</v>
      </c>
      <c r="D16" s="43">
        <v>9000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9000</v>
      </c>
      <c r="O16" s="44">
        <f t="shared" si="2"/>
        <v>74.380165289256198</v>
      </c>
      <c r="P16" s="9"/>
    </row>
    <row r="17" spans="1:119" ht="15.6" thickBot="1">
      <c r="A17" s="12"/>
      <c r="B17" s="41">
        <v>574</v>
      </c>
      <c r="C17" s="19" t="s">
        <v>29</v>
      </c>
      <c r="D17" s="43">
        <v>1368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1368</v>
      </c>
      <c r="O17" s="44">
        <f t="shared" si="2"/>
        <v>11.305785123966942</v>
      </c>
      <c r="P17" s="9"/>
    </row>
    <row r="18" spans="1:119" ht="16.2" thickBot="1">
      <c r="A18" s="13" t="s">
        <v>10</v>
      </c>
      <c r="B18" s="21"/>
      <c r="C18" s="20"/>
      <c r="D18" s="14">
        <f>SUM(D5,D10,D12,D14)</f>
        <v>39253</v>
      </c>
      <c r="E18" s="14">
        <f t="shared" ref="E18:M18" si="6">SUM(E5,E10,E12,E14)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39253</v>
      </c>
      <c r="O18" s="35">
        <f t="shared" si="2"/>
        <v>324.40495867768595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65</v>
      </c>
      <c r="M20" s="90"/>
      <c r="N20" s="90"/>
      <c r="O20" s="39">
        <v>121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38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SUM(D6:D9)</f>
        <v>29181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29181</v>
      </c>
      <c r="O5" s="30">
        <f t="shared" ref="O5:O17" si="2">(N5/O$19)</f>
        <v>227.9765625</v>
      </c>
      <c r="P5" s="6"/>
    </row>
    <row r="6" spans="1:133">
      <c r="A6" s="12"/>
      <c r="B6" s="41">
        <v>511</v>
      </c>
      <c r="C6" s="19" t="s">
        <v>19</v>
      </c>
      <c r="D6" s="43">
        <v>2444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2444</v>
      </c>
      <c r="O6" s="44">
        <f t="shared" si="2"/>
        <v>19.09375</v>
      </c>
      <c r="P6" s="9"/>
    </row>
    <row r="7" spans="1:133">
      <c r="A7" s="12"/>
      <c r="B7" s="41">
        <v>513</v>
      </c>
      <c r="C7" s="19" t="s">
        <v>20</v>
      </c>
      <c r="D7" s="43">
        <v>14228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14228</v>
      </c>
      <c r="O7" s="44">
        <f t="shared" si="2"/>
        <v>111.15625</v>
      </c>
      <c r="P7" s="9"/>
    </row>
    <row r="8" spans="1:133">
      <c r="A8" s="12"/>
      <c r="B8" s="41">
        <v>515</v>
      </c>
      <c r="C8" s="19" t="s">
        <v>22</v>
      </c>
      <c r="D8" s="43">
        <v>5583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5583</v>
      </c>
      <c r="O8" s="44">
        <f t="shared" si="2"/>
        <v>43.6171875</v>
      </c>
      <c r="P8" s="9"/>
    </row>
    <row r="9" spans="1:133">
      <c r="A9" s="12"/>
      <c r="B9" s="41">
        <v>519</v>
      </c>
      <c r="C9" s="19" t="s">
        <v>51</v>
      </c>
      <c r="D9" s="43">
        <v>6926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6926</v>
      </c>
      <c r="O9" s="44">
        <f t="shared" si="2"/>
        <v>54.109375</v>
      </c>
      <c r="P9" s="9"/>
    </row>
    <row r="10" spans="1:133" ht="15.6">
      <c r="A10" s="26" t="s">
        <v>40</v>
      </c>
      <c r="B10" s="27"/>
      <c r="C10" s="28"/>
      <c r="D10" s="29">
        <f t="shared" ref="D10:M10" si="3">SUM(D11:D11)</f>
        <v>193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2">
        <f t="shared" si="1"/>
        <v>193</v>
      </c>
      <c r="O10" s="40">
        <f t="shared" si="2"/>
        <v>1.5078125</v>
      </c>
      <c r="P10" s="10"/>
    </row>
    <row r="11" spans="1:133">
      <c r="A11" s="12"/>
      <c r="B11" s="41">
        <v>534</v>
      </c>
      <c r="C11" s="19" t="s">
        <v>52</v>
      </c>
      <c r="D11" s="43">
        <v>193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193</v>
      </c>
      <c r="O11" s="44">
        <f t="shared" si="2"/>
        <v>1.5078125</v>
      </c>
      <c r="P11" s="9"/>
    </row>
    <row r="12" spans="1:133" ht="15.6">
      <c r="A12" s="26" t="s">
        <v>24</v>
      </c>
      <c r="B12" s="27"/>
      <c r="C12" s="28"/>
      <c r="D12" s="29">
        <f t="shared" ref="D12:M12" si="4">SUM(D13:D13)</f>
        <v>2533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2533</v>
      </c>
      <c r="O12" s="40">
        <f t="shared" si="2"/>
        <v>19.7890625</v>
      </c>
      <c r="P12" s="10"/>
    </row>
    <row r="13" spans="1:133">
      <c r="A13" s="12"/>
      <c r="B13" s="41">
        <v>541</v>
      </c>
      <c r="C13" s="19" t="s">
        <v>53</v>
      </c>
      <c r="D13" s="43">
        <v>2533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2533</v>
      </c>
      <c r="O13" s="44">
        <f t="shared" si="2"/>
        <v>19.7890625</v>
      </c>
      <c r="P13" s="9"/>
    </row>
    <row r="14" spans="1:133" ht="15.6">
      <c r="A14" s="26" t="s">
        <v>26</v>
      </c>
      <c r="B14" s="27"/>
      <c r="C14" s="28"/>
      <c r="D14" s="29">
        <f t="shared" ref="D14:M14" si="5">SUM(D15:D16)</f>
        <v>3116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3116</v>
      </c>
      <c r="O14" s="40">
        <f t="shared" si="2"/>
        <v>24.34375</v>
      </c>
      <c r="P14" s="9"/>
    </row>
    <row r="15" spans="1:133">
      <c r="A15" s="12"/>
      <c r="B15" s="41">
        <v>572</v>
      </c>
      <c r="C15" s="19" t="s">
        <v>54</v>
      </c>
      <c r="D15" s="43">
        <v>2116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2116</v>
      </c>
      <c r="O15" s="44">
        <f t="shared" si="2"/>
        <v>16.53125</v>
      </c>
      <c r="P15" s="9"/>
    </row>
    <row r="16" spans="1:133" ht="15.6" thickBot="1">
      <c r="A16" s="12"/>
      <c r="B16" s="41">
        <v>574</v>
      </c>
      <c r="C16" s="19" t="s">
        <v>29</v>
      </c>
      <c r="D16" s="43">
        <v>1000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1000</v>
      </c>
      <c r="O16" s="44">
        <f t="shared" si="2"/>
        <v>7.8125</v>
      </c>
      <c r="P16" s="9"/>
    </row>
    <row r="17" spans="1:119" ht="16.2" thickBot="1">
      <c r="A17" s="13" t="s">
        <v>10</v>
      </c>
      <c r="B17" s="21"/>
      <c r="C17" s="20"/>
      <c r="D17" s="14">
        <f>SUM(D5,D10,D12,D14)</f>
        <v>35023</v>
      </c>
      <c r="E17" s="14">
        <f t="shared" ref="E17:M17" si="6">SUM(E5,E10,E12,E14)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35023</v>
      </c>
      <c r="O17" s="35">
        <f t="shared" si="2"/>
        <v>273.6171875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90" t="s">
        <v>63</v>
      </c>
      <c r="M19" s="90"/>
      <c r="N19" s="90"/>
      <c r="O19" s="39">
        <v>128</v>
      </c>
    </row>
    <row r="20" spans="1:119">
      <c r="A20" s="91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/>
    </row>
    <row r="21" spans="1:119" ht="15.75" customHeight="1" thickBot="1">
      <c r="A21" s="94" t="s">
        <v>38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6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97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3.4" thickBot="1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SUM(D6:D8)</f>
        <v>31887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31887</v>
      </c>
      <c r="O5" s="30">
        <f t="shared" ref="O5:O16" si="2">(N5/O$18)</f>
        <v>249.1171875</v>
      </c>
      <c r="P5" s="6"/>
    </row>
    <row r="6" spans="1:133">
      <c r="A6" s="12"/>
      <c r="B6" s="41">
        <v>511</v>
      </c>
      <c r="C6" s="19" t="s">
        <v>19</v>
      </c>
      <c r="D6" s="43">
        <v>2311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2311</v>
      </c>
      <c r="O6" s="44">
        <f t="shared" si="2"/>
        <v>18.0546875</v>
      </c>
      <c r="P6" s="9"/>
    </row>
    <row r="7" spans="1:133">
      <c r="A7" s="12"/>
      <c r="B7" s="41">
        <v>513</v>
      </c>
      <c r="C7" s="19" t="s">
        <v>20</v>
      </c>
      <c r="D7" s="43">
        <v>13460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13460</v>
      </c>
      <c r="O7" s="44">
        <f t="shared" si="2"/>
        <v>105.15625</v>
      </c>
      <c r="P7" s="9"/>
    </row>
    <row r="8" spans="1:133">
      <c r="A8" s="12"/>
      <c r="B8" s="41">
        <v>515</v>
      </c>
      <c r="C8" s="19" t="s">
        <v>22</v>
      </c>
      <c r="D8" s="43">
        <v>16116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16116</v>
      </c>
      <c r="O8" s="44">
        <f t="shared" si="2"/>
        <v>125.90625</v>
      </c>
      <c r="P8" s="9"/>
    </row>
    <row r="9" spans="1:133" ht="15.6">
      <c r="A9" s="26" t="s">
        <v>40</v>
      </c>
      <c r="B9" s="27"/>
      <c r="C9" s="28"/>
      <c r="D9" s="29">
        <f t="shared" ref="D9:M9" si="3">SUM(D10:D10)</f>
        <v>190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2">
        <f t="shared" si="1"/>
        <v>190</v>
      </c>
      <c r="O9" s="40">
        <f t="shared" si="2"/>
        <v>1.484375</v>
      </c>
      <c r="P9" s="10"/>
    </row>
    <row r="10" spans="1:133">
      <c r="A10" s="12"/>
      <c r="B10" s="41">
        <v>534</v>
      </c>
      <c r="C10" s="19" t="s">
        <v>52</v>
      </c>
      <c r="D10" s="43">
        <v>190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190</v>
      </c>
      <c r="O10" s="44">
        <f t="shared" si="2"/>
        <v>1.484375</v>
      </c>
      <c r="P10" s="9"/>
    </row>
    <row r="11" spans="1:133" ht="15.6">
      <c r="A11" s="26" t="s">
        <v>24</v>
      </c>
      <c r="B11" s="27"/>
      <c r="C11" s="28"/>
      <c r="D11" s="29">
        <f t="shared" ref="D11:M11" si="4">SUM(D12:D13)</f>
        <v>2632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2632</v>
      </c>
      <c r="O11" s="40">
        <f t="shared" si="2"/>
        <v>20.5625</v>
      </c>
      <c r="P11" s="10"/>
    </row>
    <row r="12" spans="1:133">
      <c r="A12" s="12"/>
      <c r="B12" s="41">
        <v>541</v>
      </c>
      <c r="C12" s="19" t="s">
        <v>53</v>
      </c>
      <c r="D12" s="43">
        <v>2289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2289</v>
      </c>
      <c r="O12" s="44">
        <f t="shared" si="2"/>
        <v>17.8828125</v>
      </c>
      <c r="P12" s="9"/>
    </row>
    <row r="13" spans="1:133">
      <c r="A13" s="12"/>
      <c r="B13" s="41">
        <v>543</v>
      </c>
      <c r="C13" s="19" t="s">
        <v>57</v>
      </c>
      <c r="D13" s="43">
        <v>343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343</v>
      </c>
      <c r="O13" s="44">
        <f t="shared" si="2"/>
        <v>2.6796875</v>
      </c>
      <c r="P13" s="9"/>
    </row>
    <row r="14" spans="1:133" ht="15.6">
      <c r="A14" s="26" t="s">
        <v>26</v>
      </c>
      <c r="B14" s="27"/>
      <c r="C14" s="28"/>
      <c r="D14" s="29">
        <f t="shared" ref="D14:M14" si="5">SUM(D15:D15)</f>
        <v>2317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2317</v>
      </c>
      <c r="O14" s="40">
        <f t="shared" si="2"/>
        <v>18.1015625</v>
      </c>
      <c r="P14" s="9"/>
    </row>
    <row r="15" spans="1:133" ht="15.6" thickBot="1">
      <c r="A15" s="12"/>
      <c r="B15" s="41">
        <v>572</v>
      </c>
      <c r="C15" s="19" t="s">
        <v>54</v>
      </c>
      <c r="D15" s="43">
        <v>2317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2317</v>
      </c>
      <c r="O15" s="44">
        <f t="shared" si="2"/>
        <v>18.1015625</v>
      </c>
      <c r="P15" s="9"/>
    </row>
    <row r="16" spans="1:133" ht="16.2" thickBot="1">
      <c r="A16" s="13" t="s">
        <v>10</v>
      </c>
      <c r="B16" s="21"/>
      <c r="C16" s="20"/>
      <c r="D16" s="14">
        <f>SUM(D5,D9,D11,D14)</f>
        <v>37026</v>
      </c>
      <c r="E16" s="14">
        <f t="shared" ref="E16:M16" si="6">SUM(E5,E9,E11,E14)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37026</v>
      </c>
      <c r="O16" s="35">
        <f t="shared" si="2"/>
        <v>289.265625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90" t="s">
        <v>58</v>
      </c>
      <c r="M18" s="90"/>
      <c r="N18" s="90"/>
      <c r="O18" s="39">
        <v>128</v>
      </c>
    </row>
    <row r="19" spans="1:15">
      <c r="A19" s="91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</row>
    <row r="20" spans="1:15" ht="15.75" customHeight="1" thickBot="1">
      <c r="A20" s="94" t="s">
        <v>38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2025-01-31T20:21:03Z</cp:lastPrinted>
  <dcterms:created xsi:type="dcterms:W3CDTF">2000-08-31T21:26:31Z</dcterms:created>
  <dcterms:modified xsi:type="dcterms:W3CDTF">2025-01-31T20:21:10Z</dcterms:modified>
</cp:coreProperties>
</file>