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74" documentId="11_FD46F8C5675EAB1CE4EE3028E40330452A8B418D" xr6:coauthVersionLast="47" xr6:coauthVersionMax="47" xr10:uidLastSave="{42AD30B8-50A5-4A08-9750-A775DC0A39CA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'2008'!$A$1:$O$47</definedName>
    <definedName name="_xlnm.Print_Area" localSheetId="14">'2009'!$A$1:$O$52</definedName>
    <definedName name="_xlnm.Print_Area" localSheetId="13">'2010'!$A$1:$O$53</definedName>
    <definedName name="_xlnm.Print_Area" localSheetId="12">'2011'!$A$1:$O$56</definedName>
    <definedName name="_xlnm.Print_Area" localSheetId="11">'2012'!$A$1:$O$55</definedName>
    <definedName name="_xlnm.Print_Area" localSheetId="10">'2013'!$A$1:$O$52</definedName>
    <definedName name="_xlnm.Print_Area" localSheetId="9">'2014'!$A$1:$O$50</definedName>
    <definedName name="_xlnm.Print_Area" localSheetId="8">'2015'!$A$1:$O$46</definedName>
    <definedName name="_xlnm.Print_Area" localSheetId="7">'2016'!$A$1:$O$46</definedName>
    <definedName name="_xlnm.Print_Area" localSheetId="6">'2017'!$A$1:$O$45</definedName>
    <definedName name="_xlnm.Print_Area" localSheetId="5">'2018'!$A$1:$O$47</definedName>
    <definedName name="_xlnm.Print_Area" localSheetId="4">'2019'!$A$1:$O$47</definedName>
    <definedName name="_xlnm.Print_Area" localSheetId="3">'2020'!$A$1:$O$50</definedName>
    <definedName name="_xlnm.Print_Area" localSheetId="2">'2021'!$A$1:$P$44</definedName>
    <definedName name="_xlnm.Print_Area" localSheetId="1">'2022'!$A$1:$P$47</definedName>
    <definedName name="_xlnm.Print_Area" localSheetId="0">'2023'!$A$1:$P$46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48" l="1"/>
  <c r="F42" i="48"/>
  <c r="G42" i="48"/>
  <c r="H42" i="48"/>
  <c r="I42" i="48"/>
  <c r="J42" i="48"/>
  <c r="K42" i="48"/>
  <c r="L42" i="48"/>
  <c r="M42" i="48"/>
  <c r="N42" i="48"/>
  <c r="D42" i="48"/>
  <c r="O41" i="48" l="1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1" i="48" l="1"/>
  <c r="P31" i="48" s="1"/>
  <c r="O26" i="48"/>
  <c r="P26" i="48" s="1"/>
  <c r="O19" i="48"/>
  <c r="P19" i="48" s="1"/>
  <c r="O5" i="48"/>
  <c r="P5" i="48" s="1"/>
  <c r="O14" i="48"/>
  <c r="P14" i="48" s="1"/>
  <c r="O34" i="48"/>
  <c r="P34" i="48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F43" i="47" s="1"/>
  <c r="E5" i="47"/>
  <c r="D5" i="47"/>
  <c r="O42" i="48" l="1"/>
  <c r="P42" i="48" s="1"/>
  <c r="E43" i="47"/>
  <c r="K43" i="47"/>
  <c r="J43" i="47"/>
  <c r="N43" i="47"/>
  <c r="D43" i="47"/>
  <c r="H43" i="47"/>
  <c r="I43" i="47"/>
  <c r="L43" i="47"/>
  <c r="G43" i="47"/>
  <c r="M43" i="47"/>
  <c r="O35" i="47"/>
  <c r="P35" i="47" s="1"/>
  <c r="O32" i="47"/>
  <c r="P32" i="47" s="1"/>
  <c r="O27" i="47"/>
  <c r="P27" i="47" s="1"/>
  <c r="O19" i="47"/>
  <c r="P19" i="47" s="1"/>
  <c r="O14" i="47"/>
  <c r="P14" i="47" s="1"/>
  <c r="O5" i="47"/>
  <c r="P5" i="47" s="1"/>
  <c r="L40" i="46"/>
  <c r="O39" i="46"/>
  <c r="P39" i="46" s="1"/>
  <c r="O38" i="46"/>
  <c r="P38" i="46" s="1"/>
  <c r="O37" i="46"/>
  <c r="P37" i="46"/>
  <c r="O36" i="46"/>
  <c r="P36" i="46" s="1"/>
  <c r="O35" i="46"/>
  <c r="P35" i="46" s="1"/>
  <c r="N34" i="46"/>
  <c r="M34" i="46"/>
  <c r="L34" i="46"/>
  <c r="K34" i="46"/>
  <c r="J34" i="46"/>
  <c r="I34" i="46"/>
  <c r="H34" i="46"/>
  <c r="G34" i="46"/>
  <c r="F34" i="46"/>
  <c r="E34" i="46"/>
  <c r="D34" i="46"/>
  <c r="O33" i="46"/>
  <c r="P33" i="46"/>
  <c r="O32" i="46"/>
  <c r="P32" i="46" s="1"/>
  <c r="N31" i="46"/>
  <c r="M31" i="46"/>
  <c r="L31" i="46"/>
  <c r="K31" i="46"/>
  <c r="J31" i="46"/>
  <c r="I31" i="46"/>
  <c r="H31" i="46"/>
  <c r="G31" i="46"/>
  <c r="F31" i="46"/>
  <c r="E31" i="46"/>
  <c r="D31" i="46"/>
  <c r="O30" i="46"/>
  <c r="P30" i="46" s="1"/>
  <c r="O29" i="46"/>
  <c r="P29" i="46" s="1"/>
  <c r="O28" i="46"/>
  <c r="P28" i="46"/>
  <c r="O27" i="46"/>
  <c r="P27" i="46" s="1"/>
  <c r="N26" i="46"/>
  <c r="M26" i="46"/>
  <c r="L26" i="46"/>
  <c r="K26" i="46"/>
  <c r="J26" i="46"/>
  <c r="I26" i="46"/>
  <c r="H26" i="46"/>
  <c r="G26" i="46"/>
  <c r="F26" i="46"/>
  <c r="E26" i="46"/>
  <c r="D26" i="46"/>
  <c r="O25" i="46"/>
  <c r="P25" i="46" s="1"/>
  <c r="O24" i="46"/>
  <c r="P24" i="46"/>
  <c r="O23" i="46"/>
  <c r="P23" i="46" s="1"/>
  <c r="O22" i="46"/>
  <c r="P22" i="46"/>
  <c r="O21" i="46"/>
  <c r="P21" i="46" s="1"/>
  <c r="O20" i="46"/>
  <c r="P20" i="46" s="1"/>
  <c r="N19" i="46"/>
  <c r="M19" i="46"/>
  <c r="L19" i="46"/>
  <c r="K19" i="46"/>
  <c r="J19" i="46"/>
  <c r="I19" i="46"/>
  <c r="H19" i="46"/>
  <c r="G19" i="46"/>
  <c r="F19" i="46"/>
  <c r="E19" i="46"/>
  <c r="D19" i="46"/>
  <c r="O18" i="46"/>
  <c r="P18" i="46" s="1"/>
  <c r="O17" i="46"/>
  <c r="P17" i="46" s="1"/>
  <c r="O16" i="46"/>
  <c r="P16" i="46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/>
  <c r="O12" i="46"/>
  <c r="P12" i="46" s="1"/>
  <c r="O11" i="46"/>
  <c r="P11" i="46" s="1"/>
  <c r="O10" i="46"/>
  <c r="P10" i="46" s="1"/>
  <c r="O9" i="46"/>
  <c r="P9" i="46"/>
  <c r="O8" i="46"/>
  <c r="P8" i="46" s="1"/>
  <c r="O7" i="46"/>
  <c r="P7" i="46"/>
  <c r="O6" i="46"/>
  <c r="P6" i="46" s="1"/>
  <c r="N5" i="46"/>
  <c r="M5" i="46"/>
  <c r="L5" i="46"/>
  <c r="K5" i="46"/>
  <c r="J5" i="46"/>
  <c r="I5" i="46"/>
  <c r="I40" i="46" s="1"/>
  <c r="H5" i="46"/>
  <c r="H40" i="46" s="1"/>
  <c r="G5" i="46"/>
  <c r="F5" i="46"/>
  <c r="E5" i="46"/>
  <c r="D5" i="46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4" i="45" s="1"/>
  <c r="O44" i="45" s="1"/>
  <c r="N43" i="45"/>
  <c r="O43" i="45"/>
  <c r="N42" i="45"/>
  <c r="O42" i="45" s="1"/>
  <c r="N41" i="45"/>
  <c r="O41" i="45" s="1"/>
  <c r="N40" i="45"/>
  <c r="O40" i="45" s="1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/>
  <c r="M34" i="45"/>
  <c r="L34" i="45"/>
  <c r="K34" i="45"/>
  <c r="J34" i="45"/>
  <c r="N34" i="45" s="1"/>
  <c r="O34" i="45" s="1"/>
  <c r="I34" i="45"/>
  <c r="H34" i="45"/>
  <c r="G34" i="45"/>
  <c r="F34" i="45"/>
  <c r="E34" i="45"/>
  <c r="D34" i="45"/>
  <c r="N33" i="45"/>
  <c r="O33" i="45" s="1"/>
  <c r="N32" i="45"/>
  <c r="O32" i="45" s="1"/>
  <c r="N31" i="45"/>
  <c r="O31" i="45" s="1"/>
  <c r="N30" i="45"/>
  <c r="O30" i="45" s="1"/>
  <c r="N29" i="45"/>
  <c r="O29" i="45" s="1"/>
  <c r="M28" i="45"/>
  <c r="M46" i="45" s="1"/>
  <c r="L28" i="45"/>
  <c r="K28" i="45"/>
  <c r="K46" i="45" s="1"/>
  <c r="J28" i="45"/>
  <c r="I28" i="45"/>
  <c r="H28" i="45"/>
  <c r="G28" i="45"/>
  <c r="F28" i="45"/>
  <c r="E28" i="45"/>
  <c r="D28" i="45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 s="1"/>
  <c r="M20" i="45"/>
  <c r="L20" i="45"/>
  <c r="K20" i="45"/>
  <c r="J20" i="45"/>
  <c r="I20" i="45"/>
  <c r="I46" i="45" s="1"/>
  <c r="H20" i="45"/>
  <c r="G20" i="45"/>
  <c r="F20" i="45"/>
  <c r="F46" i="45" s="1"/>
  <c r="E20" i="45"/>
  <c r="E46" i="45" s="1"/>
  <c r="D20" i="45"/>
  <c r="N19" i="45"/>
  <c r="O19" i="45" s="1"/>
  <c r="N18" i="45"/>
  <c r="O18" i="45" s="1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G46" i="45" s="1"/>
  <c r="F5" i="45"/>
  <c r="E5" i="45"/>
  <c r="D5" i="45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N39" i="44"/>
  <c r="O39" i="44" s="1"/>
  <c r="N38" i="44"/>
  <c r="O38" i="44" s="1"/>
  <c r="N37" i="44"/>
  <c r="O37" i="44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N28" i="44"/>
  <c r="O28" i="44" s="1"/>
  <c r="N27" i="44"/>
  <c r="O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5" i="44" s="1"/>
  <c r="O25" i="44" s="1"/>
  <c r="N24" i="44"/>
  <c r="O24" i="44" s="1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M43" i="44" s="1"/>
  <c r="L5" i="44"/>
  <c r="L43" i="44" s="1"/>
  <c r="K5" i="44"/>
  <c r="K43" i="44" s="1"/>
  <c r="J5" i="44"/>
  <c r="I5" i="44"/>
  <c r="I43" i="44" s="1"/>
  <c r="H5" i="44"/>
  <c r="G5" i="44"/>
  <c r="G43" i="44" s="1"/>
  <c r="F5" i="44"/>
  <c r="E5" i="44"/>
  <c r="E43" i="44" s="1"/>
  <c r="D5" i="44"/>
  <c r="N5" i="44" s="1"/>
  <c r="O5" i="44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 s="1"/>
  <c r="N38" i="43"/>
  <c r="O38" i="43" s="1"/>
  <c r="N37" i="43"/>
  <c r="O37" i="43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N28" i="43"/>
  <c r="O28" i="43" s="1"/>
  <c r="N27" i="43"/>
  <c r="O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 s="1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E43" i="43" s="1"/>
  <c r="D20" i="43"/>
  <c r="N19" i="43"/>
  <c r="O19" i="43"/>
  <c r="N18" i="43"/>
  <c r="O18" i="43" s="1"/>
  <c r="N17" i="43"/>
  <c r="O17" i="43"/>
  <c r="N16" i="43"/>
  <c r="O16" i="43" s="1"/>
  <c r="M15" i="43"/>
  <c r="L15" i="43"/>
  <c r="K15" i="43"/>
  <c r="K43" i="43" s="1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N11" i="43"/>
  <c r="O11" i="43"/>
  <c r="N10" i="43"/>
  <c r="O10" i="43" s="1"/>
  <c r="N9" i="43"/>
  <c r="O9" i="43"/>
  <c r="N8" i="43"/>
  <c r="O8" i="43" s="1"/>
  <c r="N7" i="43"/>
  <c r="O7" i="43" s="1"/>
  <c r="N6" i="43"/>
  <c r="O6" i="43" s="1"/>
  <c r="M5" i="43"/>
  <c r="M43" i="43" s="1"/>
  <c r="L5" i="43"/>
  <c r="L43" i="43" s="1"/>
  <c r="K5" i="43"/>
  <c r="J5" i="43"/>
  <c r="I5" i="43"/>
  <c r="H5" i="43"/>
  <c r="G5" i="43"/>
  <c r="F5" i="43"/>
  <c r="E5" i="43"/>
  <c r="D5" i="43"/>
  <c r="N40" i="42"/>
  <c r="O40" i="42" s="1"/>
  <c r="N39" i="42"/>
  <c r="O39" i="42"/>
  <c r="N38" i="42"/>
  <c r="O38" i="42"/>
  <c r="N37" i="42"/>
  <c r="O37" i="42" s="1"/>
  <c r="N36" i="42"/>
  <c r="O36" i="42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N28" i="42"/>
  <c r="O28" i="42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5" i="42" s="1"/>
  <c r="O25" i="42" s="1"/>
  <c r="N24" i="42"/>
  <c r="O24" i="42"/>
  <c r="N23" i="42"/>
  <c r="O23" i="42" s="1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/>
  <c r="N17" i="42"/>
  <c r="O17" i="42" s="1"/>
  <c r="N16" i="42"/>
  <c r="O16" i="42"/>
  <c r="M15" i="42"/>
  <c r="M41" i="42" s="1"/>
  <c r="L15" i="42"/>
  <c r="L41" i="42" s="1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3" i="41" s="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N27" i="41"/>
  <c r="O27" i="41" s="1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D24" i="41"/>
  <c r="N24" i="41" s="1"/>
  <c r="O24" i="41" s="1"/>
  <c r="N23" i="41"/>
  <c r="O23" i="41" s="1"/>
  <c r="N22" i="41"/>
  <c r="O22" i="41" s="1"/>
  <c r="N21" i="41"/>
  <c r="O21" i="41" s="1"/>
  <c r="N20" i="41"/>
  <c r="O20" i="41" s="1"/>
  <c r="M19" i="41"/>
  <c r="M42" i="41" s="1"/>
  <c r="L19" i="41"/>
  <c r="K19" i="41"/>
  <c r="K42" i="41" s="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4" i="41" s="1"/>
  <c r="O14" i="41" s="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J42" i="41" s="1"/>
  <c r="I5" i="41"/>
  <c r="I42" i="41" s="1"/>
  <c r="H5" i="41"/>
  <c r="G5" i="41"/>
  <c r="G42" i="41" s="1"/>
  <c r="F5" i="41"/>
  <c r="E5" i="41"/>
  <c r="E42" i="41" s="1"/>
  <c r="D5" i="41"/>
  <c r="N5" i="41" s="1"/>
  <c r="O5" i="41" s="1"/>
  <c r="N41" i="40"/>
  <c r="O41" i="40" s="1"/>
  <c r="M40" i="40"/>
  <c r="L40" i="40"/>
  <c r="K40" i="40"/>
  <c r="J40" i="40"/>
  <c r="I40" i="40"/>
  <c r="H40" i="40"/>
  <c r="G40" i="40"/>
  <c r="F40" i="40"/>
  <c r="E40" i="40"/>
  <c r="D40" i="40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/>
  <c r="M33" i="40"/>
  <c r="L33" i="40"/>
  <c r="K33" i="40"/>
  <c r="J33" i="40"/>
  <c r="I33" i="40"/>
  <c r="H33" i="40"/>
  <c r="N33" i="40" s="1"/>
  <c r="O33" i="40" s="1"/>
  <c r="G33" i="40"/>
  <c r="F33" i="40"/>
  <c r="E33" i="40"/>
  <c r="D33" i="40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E42" i="40" s="1"/>
  <c r="D30" i="40"/>
  <c r="N29" i="40"/>
  <c r="O29" i="40"/>
  <c r="N28" i="40"/>
  <c r="O28" i="40" s="1"/>
  <c r="N27" i="40"/>
  <c r="O27" i="40" s="1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N14" i="40" s="1"/>
  <c r="O14" i="40" s="1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I42" i="40" s="1"/>
  <c r="H5" i="40"/>
  <c r="H42" i="40" s="1"/>
  <c r="G5" i="40"/>
  <c r="F5" i="40"/>
  <c r="E5" i="40"/>
  <c r="D5" i="40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4" i="39" s="1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 s="1"/>
  <c r="N30" i="39"/>
  <c r="O30" i="39"/>
  <c r="N29" i="39"/>
  <c r="O29" i="39" s="1"/>
  <c r="N28" i="39"/>
  <c r="O28" i="39" s="1"/>
  <c r="N27" i="39"/>
  <c r="O27" i="39" s="1"/>
  <c r="N26" i="39"/>
  <c r="O26" i="39"/>
  <c r="M25" i="39"/>
  <c r="L25" i="39"/>
  <c r="L46" i="39" s="1"/>
  <c r="K25" i="39"/>
  <c r="J25" i="39"/>
  <c r="J46" i="39" s="1"/>
  <c r="I25" i="39"/>
  <c r="H25" i="39"/>
  <c r="G25" i="39"/>
  <c r="F25" i="39"/>
  <c r="E25" i="39"/>
  <c r="D25" i="39"/>
  <c r="N24" i="39"/>
  <c r="O24" i="39" s="1"/>
  <c r="N23" i="39"/>
  <c r="O23" i="39" s="1"/>
  <c r="N22" i="39"/>
  <c r="O22" i="39" s="1"/>
  <c r="N21" i="39"/>
  <c r="O21" i="39" s="1"/>
  <c r="N20" i="39"/>
  <c r="O20" i="39" s="1"/>
  <c r="M19" i="39"/>
  <c r="L19" i="39"/>
  <c r="K19" i="39"/>
  <c r="J19" i="39"/>
  <c r="I19" i="39"/>
  <c r="I46" i="39" s="1"/>
  <c r="H19" i="39"/>
  <c r="H46" i="39" s="1"/>
  <c r="G19" i="39"/>
  <c r="F19" i="39"/>
  <c r="E19" i="39"/>
  <c r="D19" i="39"/>
  <c r="N18" i="39"/>
  <c r="O18" i="39" s="1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G14" i="39"/>
  <c r="G46" i="39" s="1"/>
  <c r="F14" i="39"/>
  <c r="E14" i="39"/>
  <c r="D14" i="39"/>
  <c r="N14" i="39" s="1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M46" i="39" s="1"/>
  <c r="L5" i="39"/>
  <c r="K5" i="39"/>
  <c r="J5" i="39"/>
  <c r="I5" i="39"/>
  <c r="H5" i="39"/>
  <c r="G5" i="39"/>
  <c r="F5" i="39"/>
  <c r="E5" i="39"/>
  <c r="D5" i="39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 s="1"/>
  <c r="N29" i="38"/>
  <c r="O29" i="38" s="1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 s="1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 s="1"/>
  <c r="N18" i="38"/>
  <c r="O18" i="38" s="1"/>
  <c r="M17" i="38"/>
  <c r="M43" i="38" s="1"/>
  <c r="L17" i="38"/>
  <c r="L43" i="38" s="1"/>
  <c r="K17" i="38"/>
  <c r="J17" i="38"/>
  <c r="I17" i="38"/>
  <c r="H17" i="38"/>
  <c r="G17" i="38"/>
  <c r="F17" i="38"/>
  <c r="E17" i="38"/>
  <c r="D17" i="38"/>
  <c r="N17" i="38" s="1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43" i="38" s="1"/>
  <c r="G5" i="38"/>
  <c r="F5" i="38"/>
  <c r="F43" i="38" s="1"/>
  <c r="E5" i="38"/>
  <c r="D5" i="38"/>
  <c r="N47" i="37"/>
  <c r="O47" i="37" s="1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5" i="37" s="1"/>
  <c r="O45" i="37" s="1"/>
  <c r="N44" i="37"/>
  <c r="O44" i="37"/>
  <c r="N43" i="37"/>
  <c r="O43" i="37" s="1"/>
  <c r="N42" i="37"/>
  <c r="O42" i="37" s="1"/>
  <c r="N41" i="37"/>
  <c r="O41" i="37" s="1"/>
  <c r="N40" i="37"/>
  <c r="O40" i="37" s="1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7" i="37" s="1"/>
  <c r="O37" i="37" s="1"/>
  <c r="N36" i="37"/>
  <c r="O36" i="37" s="1"/>
  <c r="N35" i="37"/>
  <c r="O35" i="37" s="1"/>
  <c r="M34" i="37"/>
  <c r="L34" i="37"/>
  <c r="K34" i="37"/>
  <c r="J34" i="37"/>
  <c r="I34" i="37"/>
  <c r="H34" i="37"/>
  <c r="G34" i="37"/>
  <c r="N34" i="37" s="1"/>
  <c r="O34" i="37" s="1"/>
  <c r="F34" i="37"/>
  <c r="E34" i="37"/>
  <c r="D34" i="37"/>
  <c r="N33" i="37"/>
  <c r="O33" i="37"/>
  <c r="N32" i="37"/>
  <c r="O32" i="37" s="1"/>
  <c r="N31" i="37"/>
  <c r="O31" i="37"/>
  <c r="N30" i="37"/>
  <c r="O30" i="37"/>
  <c r="N29" i="37"/>
  <c r="O29" i="37" s="1"/>
  <c r="N28" i="37"/>
  <c r="O28" i="37"/>
  <c r="N27" i="37"/>
  <c r="O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/>
  <c r="N23" i="37"/>
  <c r="O23" i="37" s="1"/>
  <c r="N22" i="37"/>
  <c r="O22" i="37"/>
  <c r="N21" i="37"/>
  <c r="O21" i="37" s="1"/>
  <c r="N20" i="37"/>
  <c r="O20" i="37" s="1"/>
  <c r="M19" i="37"/>
  <c r="M48" i="37" s="1"/>
  <c r="L19" i="37"/>
  <c r="K19" i="37"/>
  <c r="J19" i="37"/>
  <c r="I19" i="37"/>
  <c r="H19" i="37"/>
  <c r="G19" i="37"/>
  <c r="G48" i="37" s="1"/>
  <c r="F19" i="37"/>
  <c r="E19" i="37"/>
  <c r="D19" i="37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K48" i="37" s="1"/>
  <c r="J5" i="37"/>
  <c r="I5" i="37"/>
  <c r="H5" i="37"/>
  <c r="G5" i="37"/>
  <c r="F5" i="37"/>
  <c r="E5" i="37"/>
  <c r="D5" i="37"/>
  <c r="N5" i="37" s="1"/>
  <c r="O5" i="37" s="1"/>
  <c r="N50" i="36"/>
  <c r="O50" i="36" s="1"/>
  <c r="N49" i="36"/>
  <c r="O49" i="36" s="1"/>
  <c r="M48" i="36"/>
  <c r="L48" i="36"/>
  <c r="K48" i="36"/>
  <c r="J48" i="36"/>
  <c r="I48" i="36"/>
  <c r="H48" i="36"/>
  <c r="G48" i="36"/>
  <c r="F48" i="36"/>
  <c r="E48" i="36"/>
  <c r="D48" i="36"/>
  <c r="N48" i="36" s="1"/>
  <c r="O48" i="36" s="1"/>
  <c r="N47" i="36"/>
  <c r="O47" i="36"/>
  <c r="N46" i="36"/>
  <c r="O46" i="36"/>
  <c r="N45" i="36"/>
  <c r="O45" i="36" s="1"/>
  <c r="N44" i="36"/>
  <c r="O44" i="36" s="1"/>
  <c r="N43" i="36"/>
  <c r="O43" i="36"/>
  <c r="N42" i="36"/>
  <c r="O42" i="36" s="1"/>
  <c r="N41" i="36"/>
  <c r="O41" i="36" s="1"/>
  <c r="M40" i="36"/>
  <c r="L40" i="36"/>
  <c r="K40" i="36"/>
  <c r="J40" i="36"/>
  <c r="I40" i="36"/>
  <c r="H40" i="36"/>
  <c r="G40" i="36"/>
  <c r="F40" i="36"/>
  <c r="E40" i="36"/>
  <c r="D40" i="36"/>
  <c r="N39" i="36"/>
  <c r="O39" i="36"/>
  <c r="N38" i="36"/>
  <c r="O38" i="36" s="1"/>
  <c r="N37" i="36"/>
  <c r="O37" i="36" s="1"/>
  <c r="N36" i="36"/>
  <c r="O36" i="36"/>
  <c r="N35" i="36"/>
  <c r="O35" i="36" s="1"/>
  <c r="M34" i="36"/>
  <c r="M51" i="36" s="1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/>
  <c r="N31" i="36"/>
  <c r="O31" i="36" s="1"/>
  <c r="N30" i="36"/>
  <c r="O30" i="36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 s="1"/>
  <c r="N26" i="36"/>
  <c r="O26" i="36"/>
  <c r="N25" i="36"/>
  <c r="O25" i="36" s="1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H51" i="36" s="1"/>
  <c r="G21" i="36"/>
  <c r="F21" i="36"/>
  <c r="E21" i="36"/>
  <c r="D21" i="36"/>
  <c r="N20" i="36"/>
  <c r="O20" i="36" s="1"/>
  <c r="N19" i="36"/>
  <c r="O19" i="36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/>
  <c r="N13" i="36"/>
  <c r="O13" i="36"/>
  <c r="N12" i="36"/>
  <c r="O12" i="36"/>
  <c r="N11" i="36"/>
  <c r="O11" i="36" s="1"/>
  <c r="N10" i="36"/>
  <c r="O10" i="36"/>
  <c r="N9" i="36"/>
  <c r="O9" i="36" s="1"/>
  <c r="N8" i="36"/>
  <c r="O8" i="36"/>
  <c r="N7" i="36"/>
  <c r="O7" i="36"/>
  <c r="N6" i="36"/>
  <c r="O6" i="36"/>
  <c r="M5" i="36"/>
  <c r="L5" i="36"/>
  <c r="K5" i="36"/>
  <c r="J5" i="36"/>
  <c r="J51" i="36" s="1"/>
  <c r="I5" i="36"/>
  <c r="H5" i="36"/>
  <c r="G5" i="36"/>
  <c r="F5" i="36"/>
  <c r="E5" i="36"/>
  <c r="D5" i="36"/>
  <c r="N51" i="35"/>
  <c r="O51" i="35"/>
  <c r="M50" i="35"/>
  <c r="L50" i="35"/>
  <c r="K50" i="35"/>
  <c r="J50" i="35"/>
  <c r="I50" i="35"/>
  <c r="H50" i="35"/>
  <c r="G50" i="35"/>
  <c r="F50" i="35"/>
  <c r="E50" i="35"/>
  <c r="D50" i="35"/>
  <c r="N49" i="35"/>
  <c r="O49" i="35" s="1"/>
  <c r="N48" i="35"/>
  <c r="O48" i="35" s="1"/>
  <c r="N47" i="35"/>
  <c r="O47" i="35" s="1"/>
  <c r="N46" i="35"/>
  <c r="O46" i="35"/>
  <c r="N45" i="35"/>
  <c r="O45" i="35" s="1"/>
  <c r="N44" i="35"/>
  <c r="O44" i="35"/>
  <c r="N43" i="35"/>
  <c r="O43" i="35" s="1"/>
  <c r="N42" i="35"/>
  <c r="O42" i="35"/>
  <c r="M41" i="35"/>
  <c r="L41" i="35"/>
  <c r="K41" i="35"/>
  <c r="J41" i="35"/>
  <c r="I41" i="35"/>
  <c r="H41" i="35"/>
  <c r="G41" i="35"/>
  <c r="F41" i="35"/>
  <c r="E41" i="35"/>
  <c r="D41" i="35"/>
  <c r="N40" i="35"/>
  <c r="O40" i="35" s="1"/>
  <c r="N39" i="35"/>
  <c r="O39" i="35"/>
  <c r="N38" i="35"/>
  <c r="O38" i="35" s="1"/>
  <c r="N37" i="35"/>
  <c r="O37" i="35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 s="1"/>
  <c r="N32" i="35"/>
  <c r="O32" i="35"/>
  <c r="N31" i="35"/>
  <c r="O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/>
  <c r="N27" i="35"/>
  <c r="O27" i="35" s="1"/>
  <c r="N26" i="35"/>
  <c r="O26" i="35" s="1"/>
  <c r="N25" i="35"/>
  <c r="O25" i="35"/>
  <c r="N24" i="35"/>
  <c r="O24" i="35"/>
  <c r="N23" i="35"/>
  <c r="O23" i="35" s="1"/>
  <c r="N22" i="35"/>
  <c r="O22" i="35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N19" i="35"/>
  <c r="O19" i="35" s="1"/>
  <c r="N18" i="35"/>
  <c r="O18" i="35"/>
  <c r="N17" i="35"/>
  <c r="O17" i="35"/>
  <c r="N16" i="35"/>
  <c r="O16" i="35" s="1"/>
  <c r="M15" i="35"/>
  <c r="L15" i="35"/>
  <c r="K15" i="35"/>
  <c r="J15" i="35"/>
  <c r="I15" i="35"/>
  <c r="H15" i="35"/>
  <c r="G15" i="35"/>
  <c r="F15" i="35"/>
  <c r="E15" i="35"/>
  <c r="E52" i="35" s="1"/>
  <c r="D15" i="35"/>
  <c r="N15" i="35" s="1"/>
  <c r="O15" i="35" s="1"/>
  <c r="N14" i="35"/>
  <c r="O14" i="35" s="1"/>
  <c r="N13" i="35"/>
  <c r="O13" i="35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/>
  <c r="N6" i="35"/>
  <c r="O6" i="35"/>
  <c r="M5" i="35"/>
  <c r="M52" i="35" s="1"/>
  <c r="L5" i="35"/>
  <c r="L52" i="35" s="1"/>
  <c r="K5" i="35"/>
  <c r="K52" i="35" s="1"/>
  <c r="J5" i="35"/>
  <c r="I5" i="35"/>
  <c r="I52" i="35"/>
  <c r="H5" i="35"/>
  <c r="G5" i="35"/>
  <c r="G52" i="35" s="1"/>
  <c r="F5" i="35"/>
  <c r="E5" i="35"/>
  <c r="D5" i="35"/>
  <c r="N48" i="34"/>
  <c r="O48" i="34" s="1"/>
  <c r="M47" i="34"/>
  <c r="L47" i="34"/>
  <c r="K47" i="34"/>
  <c r="J47" i="34"/>
  <c r="I47" i="34"/>
  <c r="H47" i="34"/>
  <c r="G47" i="34"/>
  <c r="F47" i="34"/>
  <c r="E47" i="34"/>
  <c r="D47" i="34"/>
  <c r="N47" i="34"/>
  <c r="O47" i="34" s="1"/>
  <c r="N46" i="34"/>
  <c r="O46" i="34"/>
  <c r="N45" i="34"/>
  <c r="O45" i="34"/>
  <c r="N44" i="34"/>
  <c r="O44" i="34" s="1"/>
  <c r="N43" i="34"/>
  <c r="O43" i="34" s="1"/>
  <c r="N42" i="34"/>
  <c r="O42" i="34" s="1"/>
  <c r="N41" i="34"/>
  <c r="O41" i="34" s="1"/>
  <c r="N40" i="34"/>
  <c r="O40" i="34"/>
  <c r="N39" i="34"/>
  <c r="O39" i="34"/>
  <c r="M38" i="34"/>
  <c r="L38" i="34"/>
  <c r="K38" i="34"/>
  <c r="J38" i="34"/>
  <c r="I38" i="34"/>
  <c r="I49" i="34" s="1"/>
  <c r="H38" i="34"/>
  <c r="H49" i="34" s="1"/>
  <c r="G38" i="34"/>
  <c r="F38" i="34"/>
  <c r="E38" i="34"/>
  <c r="D38" i="34"/>
  <c r="N37" i="34"/>
  <c r="O37" i="34" s="1"/>
  <c r="N36" i="34"/>
  <c r="O36" i="34" s="1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/>
  <c r="N31" i="34"/>
  <c r="O31" i="34"/>
  <c r="N30" i="34"/>
  <c r="O30" i="34" s="1"/>
  <c r="N29" i="34"/>
  <c r="O29" i="34" s="1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 s="1"/>
  <c r="N24" i="34"/>
  <c r="O24" i="34" s="1"/>
  <c r="N23" i="34"/>
  <c r="O23" i="34" s="1"/>
  <c r="N22" i="34"/>
  <c r="O22" i="34"/>
  <c r="N21" i="34"/>
  <c r="O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/>
  <c r="O19" i="34" s="1"/>
  <c r="N18" i="34"/>
  <c r="O18" i="34"/>
  <c r="N17" i="34"/>
  <c r="O17" i="34"/>
  <c r="N16" i="34"/>
  <c r="O16" i="34" s="1"/>
  <c r="M15" i="34"/>
  <c r="M49" i="34" s="1"/>
  <c r="L15" i="34"/>
  <c r="K15" i="34"/>
  <c r="J15" i="34"/>
  <c r="I15" i="34"/>
  <c r="H15" i="34"/>
  <c r="G15" i="34"/>
  <c r="F15" i="34"/>
  <c r="E15" i="34"/>
  <c r="D15" i="34"/>
  <c r="N14" i="34"/>
  <c r="O14" i="34"/>
  <c r="N13" i="34"/>
  <c r="O13" i="34"/>
  <c r="N12" i="34"/>
  <c r="O12" i="34" s="1"/>
  <c r="N11" i="34"/>
  <c r="O11" i="34" s="1"/>
  <c r="N10" i="34"/>
  <c r="O10" i="34"/>
  <c r="N9" i="34"/>
  <c r="O9" i="34"/>
  <c r="N8" i="34"/>
  <c r="O8" i="34"/>
  <c r="N7" i="34"/>
  <c r="O7" i="34" s="1"/>
  <c r="N6" i="34"/>
  <c r="O6" i="34" s="1"/>
  <c r="M5" i="34"/>
  <c r="L5" i="34"/>
  <c r="K5" i="34"/>
  <c r="K49" i="34" s="1"/>
  <c r="J5" i="34"/>
  <c r="I5" i="34"/>
  <c r="H5" i="34"/>
  <c r="G5" i="34"/>
  <c r="F5" i="34"/>
  <c r="E5" i="34"/>
  <c r="D5" i="34"/>
  <c r="N41" i="33"/>
  <c r="O41" i="33" s="1"/>
  <c r="N42" i="33"/>
  <c r="O42" i="33" s="1"/>
  <c r="N26" i="33"/>
  <c r="O26" i="33"/>
  <c r="N27" i="33"/>
  <c r="O27" i="33" s="1"/>
  <c r="N28" i="33"/>
  <c r="O28" i="33"/>
  <c r="N29" i="33"/>
  <c r="O29" i="33" s="1"/>
  <c r="N20" i="33"/>
  <c r="O20" i="33" s="1"/>
  <c r="N21" i="33"/>
  <c r="O21" i="33" s="1"/>
  <c r="N22" i="33"/>
  <c r="O22" i="33"/>
  <c r="N23" i="33"/>
  <c r="O23" i="33" s="1"/>
  <c r="N24" i="33"/>
  <c r="O24" i="33"/>
  <c r="E25" i="33"/>
  <c r="F25" i="33"/>
  <c r="G25" i="33"/>
  <c r="H25" i="33"/>
  <c r="I25" i="33"/>
  <c r="J25" i="33"/>
  <c r="K25" i="33"/>
  <c r="L25" i="33"/>
  <c r="M25" i="33"/>
  <c r="D25" i="33"/>
  <c r="N25" i="33" s="1"/>
  <c r="O25" i="33" s="1"/>
  <c r="E19" i="33"/>
  <c r="N19" i="33" s="1"/>
  <c r="O19" i="33" s="1"/>
  <c r="F19" i="33"/>
  <c r="G19" i="33"/>
  <c r="H19" i="33"/>
  <c r="I19" i="33"/>
  <c r="J19" i="33"/>
  <c r="K19" i="33"/>
  <c r="L19" i="33"/>
  <c r="M19" i="33"/>
  <c r="D19" i="33"/>
  <c r="E15" i="33"/>
  <c r="F15" i="33"/>
  <c r="G15" i="33"/>
  <c r="G48" i="33" s="1"/>
  <c r="H15" i="33"/>
  <c r="I15" i="33"/>
  <c r="I48" i="33" s="1"/>
  <c r="J15" i="33"/>
  <c r="K15" i="33"/>
  <c r="L15" i="33"/>
  <c r="M15" i="33"/>
  <c r="M48" i="33" s="1"/>
  <c r="D15" i="33"/>
  <c r="N15" i="33" s="1"/>
  <c r="O15" i="33" s="1"/>
  <c r="E5" i="33"/>
  <c r="F5" i="33"/>
  <c r="G5" i="33"/>
  <c r="H5" i="33"/>
  <c r="I5" i="33"/>
  <c r="J5" i="33"/>
  <c r="K5" i="33"/>
  <c r="L5" i="33"/>
  <c r="M5" i="33"/>
  <c r="D5" i="33"/>
  <c r="E46" i="33"/>
  <c r="F46" i="33"/>
  <c r="G46" i="33"/>
  <c r="H46" i="33"/>
  <c r="I46" i="33"/>
  <c r="J46" i="33"/>
  <c r="K46" i="33"/>
  <c r="L46" i="33"/>
  <c r="M46" i="33"/>
  <c r="D46" i="33"/>
  <c r="N46" i="33" s="1"/>
  <c r="O46" i="33" s="1"/>
  <c r="N47" i="33"/>
  <c r="O47" i="33" s="1"/>
  <c r="N39" i="33"/>
  <c r="O39" i="33" s="1"/>
  <c r="N40" i="33"/>
  <c r="O40" i="33" s="1"/>
  <c r="N43" i="33"/>
  <c r="N44" i="33"/>
  <c r="O44" i="33" s="1"/>
  <c r="N45" i="33"/>
  <c r="O45" i="33" s="1"/>
  <c r="N38" i="33"/>
  <c r="O38" i="33"/>
  <c r="E37" i="33"/>
  <c r="F37" i="33"/>
  <c r="G37" i="33"/>
  <c r="H37" i="33"/>
  <c r="I37" i="33"/>
  <c r="J37" i="33"/>
  <c r="K37" i="33"/>
  <c r="L37" i="33"/>
  <c r="M37" i="33"/>
  <c r="D37" i="33"/>
  <c r="E31" i="33"/>
  <c r="F31" i="33"/>
  <c r="G31" i="33"/>
  <c r="H31" i="33"/>
  <c r="I31" i="33"/>
  <c r="J31" i="33"/>
  <c r="K31" i="33"/>
  <c r="L31" i="33"/>
  <c r="M31" i="33"/>
  <c r="D31" i="33"/>
  <c r="N33" i="33"/>
  <c r="O33" i="33"/>
  <c r="N34" i="33"/>
  <c r="O34" i="33" s="1"/>
  <c r="N35" i="33"/>
  <c r="O35" i="33" s="1"/>
  <c r="N36" i="33"/>
  <c r="O36" i="33"/>
  <c r="N32" i="33"/>
  <c r="O32" i="33" s="1"/>
  <c r="N30" i="33"/>
  <c r="O30" i="33"/>
  <c r="O43" i="33"/>
  <c r="N17" i="33"/>
  <c r="O17" i="33" s="1"/>
  <c r="N18" i="33"/>
  <c r="O18" i="33" s="1"/>
  <c r="N7" i="33"/>
  <c r="O7" i="33"/>
  <c r="N8" i="33"/>
  <c r="O8" i="33" s="1"/>
  <c r="N9" i="33"/>
  <c r="O9" i="33"/>
  <c r="N10" i="33"/>
  <c r="O10" i="33"/>
  <c r="N11" i="33"/>
  <c r="O11" i="33" s="1"/>
  <c r="N12" i="33"/>
  <c r="O12" i="33" s="1"/>
  <c r="N13" i="33"/>
  <c r="O13" i="33"/>
  <c r="N14" i="33"/>
  <c r="O14" i="33" s="1"/>
  <c r="N6" i="33"/>
  <c r="O6" i="33"/>
  <c r="N16" i="33"/>
  <c r="O16" i="33"/>
  <c r="L51" i="36"/>
  <c r="D46" i="39"/>
  <c r="J42" i="40"/>
  <c r="L42" i="40"/>
  <c r="F42" i="40"/>
  <c r="E48" i="37"/>
  <c r="F48" i="37"/>
  <c r="L42" i="41"/>
  <c r="G43" i="43"/>
  <c r="I43" i="43"/>
  <c r="N31" i="42" l="1"/>
  <c r="O31" i="42" s="1"/>
  <c r="N14" i="38"/>
  <c r="O14" i="38" s="1"/>
  <c r="N28" i="45"/>
  <c r="O28" i="45" s="1"/>
  <c r="J40" i="46"/>
  <c r="N15" i="42"/>
  <c r="O15" i="42" s="1"/>
  <c r="F49" i="34"/>
  <c r="N36" i="39"/>
  <c r="O36" i="39" s="1"/>
  <c r="N5" i="33"/>
  <c r="O5" i="33" s="1"/>
  <c r="N15" i="34"/>
  <c r="O15" i="34" s="1"/>
  <c r="K46" i="39"/>
  <c r="N30" i="41"/>
  <c r="O30" i="41" s="1"/>
  <c r="N5" i="42"/>
  <c r="O5" i="42" s="1"/>
  <c r="N20" i="42"/>
  <c r="O20" i="42" s="1"/>
  <c r="N34" i="42"/>
  <c r="O34" i="42" s="1"/>
  <c r="D43" i="44"/>
  <c r="N43" i="44" s="1"/>
  <c r="O43" i="44" s="1"/>
  <c r="N38" i="34"/>
  <c r="O38" i="34" s="1"/>
  <c r="M40" i="46"/>
  <c r="O34" i="46"/>
  <c r="P34" i="46" s="1"/>
  <c r="E48" i="33"/>
  <c r="D41" i="42"/>
  <c r="N19" i="37"/>
  <c r="O19" i="37" s="1"/>
  <c r="N34" i="36"/>
  <c r="O34" i="36" s="1"/>
  <c r="E41" i="42"/>
  <c r="N31" i="33"/>
  <c r="O31" i="33" s="1"/>
  <c r="N33" i="34"/>
  <c r="O33" i="34" s="1"/>
  <c r="N22" i="38"/>
  <c r="O22" i="38" s="1"/>
  <c r="N40" i="40"/>
  <c r="O40" i="40" s="1"/>
  <c r="G41" i="42"/>
  <c r="D43" i="43"/>
  <c r="N41" i="43"/>
  <c r="O41" i="43" s="1"/>
  <c r="N15" i="43"/>
  <c r="O15" i="43" s="1"/>
  <c r="N19" i="40"/>
  <c r="O19" i="40" s="1"/>
  <c r="H41" i="42"/>
  <c r="F43" i="43"/>
  <c r="N29" i="36"/>
  <c r="O29" i="36" s="1"/>
  <c r="N25" i="39"/>
  <c r="O25" i="39" s="1"/>
  <c r="N24" i="40"/>
  <c r="O24" i="40" s="1"/>
  <c r="O19" i="46"/>
  <c r="P19" i="46" s="1"/>
  <c r="M42" i="40"/>
  <c r="J48" i="37"/>
  <c r="N40" i="36"/>
  <c r="O40" i="36" s="1"/>
  <c r="N33" i="39"/>
  <c r="O33" i="39" s="1"/>
  <c r="J43" i="43"/>
  <c r="N37" i="45"/>
  <c r="O37" i="45" s="1"/>
  <c r="N5" i="40"/>
  <c r="O5" i="40" s="1"/>
  <c r="H48" i="33"/>
  <c r="L49" i="34"/>
  <c r="F51" i="36"/>
  <c r="J41" i="42"/>
  <c r="H43" i="43"/>
  <c r="O26" i="46"/>
  <c r="P26" i="46" s="1"/>
  <c r="D43" i="38"/>
  <c r="N37" i="33"/>
  <c r="O37" i="33" s="1"/>
  <c r="N31" i="43"/>
  <c r="O31" i="43" s="1"/>
  <c r="H48" i="37"/>
  <c r="N5" i="39"/>
  <c r="O5" i="39" s="1"/>
  <c r="O14" i="46"/>
  <c r="P14" i="46" s="1"/>
  <c r="K43" i="38"/>
  <c r="D42" i="41"/>
  <c r="N42" i="41" s="1"/>
  <c r="O42" i="41" s="1"/>
  <c r="N31" i="44"/>
  <c r="O31" i="44" s="1"/>
  <c r="J49" i="34"/>
  <c r="E51" i="36"/>
  <c r="I41" i="42"/>
  <c r="N21" i="36"/>
  <c r="O21" i="36" s="1"/>
  <c r="K41" i="42"/>
  <c r="E40" i="46"/>
  <c r="O31" i="46"/>
  <c r="P31" i="46" s="1"/>
  <c r="N40" i="41"/>
  <c r="O40" i="41" s="1"/>
  <c r="J43" i="44"/>
  <c r="K42" i="40"/>
  <c r="K40" i="46"/>
  <c r="H52" i="35"/>
  <c r="D46" i="45"/>
  <c r="I43" i="38"/>
  <c r="N20" i="45"/>
  <c r="O20" i="45" s="1"/>
  <c r="F40" i="46"/>
  <c r="N5" i="34"/>
  <c r="O5" i="34" s="1"/>
  <c r="J48" i="33"/>
  <c r="D51" i="36"/>
  <c r="F48" i="33"/>
  <c r="G51" i="36"/>
  <c r="N41" i="44"/>
  <c r="O41" i="44" s="1"/>
  <c r="N19" i="41"/>
  <c r="O19" i="41" s="1"/>
  <c r="N50" i="35"/>
  <c r="O50" i="35" s="1"/>
  <c r="H43" i="44"/>
  <c r="J52" i="35"/>
  <c r="O5" i="46"/>
  <c r="P5" i="46" s="1"/>
  <c r="J43" i="38"/>
  <c r="E49" i="34"/>
  <c r="N5" i="45"/>
  <c r="O5" i="45" s="1"/>
  <c r="L48" i="37"/>
  <c r="K51" i="36"/>
  <c r="E43" i="38"/>
  <c r="F52" i="35"/>
  <c r="N41" i="35"/>
  <c r="O41" i="35" s="1"/>
  <c r="I51" i="36"/>
  <c r="N25" i="37"/>
  <c r="O25" i="37" s="1"/>
  <c r="N32" i="38"/>
  <c r="O32" i="38" s="1"/>
  <c r="N19" i="39"/>
  <c r="O19" i="39" s="1"/>
  <c r="F43" i="44"/>
  <c r="G40" i="46"/>
  <c r="D40" i="46"/>
  <c r="O43" i="47"/>
  <c r="P43" i="47" s="1"/>
  <c r="N15" i="45"/>
  <c r="O15" i="45" s="1"/>
  <c r="F46" i="39"/>
  <c r="N5" i="35"/>
  <c r="O5" i="35" s="1"/>
  <c r="I48" i="37"/>
  <c r="H46" i="45"/>
  <c r="F42" i="41"/>
  <c r="E46" i="39"/>
  <c r="N46" i="39" s="1"/>
  <c r="O46" i="39" s="1"/>
  <c r="N5" i="36"/>
  <c r="O5" i="36" s="1"/>
  <c r="D52" i="35"/>
  <c r="N52" i="35" s="1"/>
  <c r="O52" i="35" s="1"/>
  <c r="N5" i="38"/>
  <c r="O5" i="38" s="1"/>
  <c r="F41" i="42"/>
  <c r="L46" i="45"/>
  <c r="N34" i="44"/>
  <c r="O34" i="44" s="1"/>
  <c r="D49" i="34"/>
  <c r="G49" i="34"/>
  <c r="G43" i="38"/>
  <c r="N43" i="38" s="1"/>
  <c r="O43" i="38" s="1"/>
  <c r="N40" i="46"/>
  <c r="N15" i="44"/>
  <c r="O15" i="44" s="1"/>
  <c r="N5" i="43"/>
  <c r="O5" i="43" s="1"/>
  <c r="N30" i="40"/>
  <c r="O30" i="40" s="1"/>
  <c r="N35" i="35"/>
  <c r="O35" i="35" s="1"/>
  <c r="D48" i="33"/>
  <c r="N20" i="43"/>
  <c r="O20" i="43" s="1"/>
  <c r="G42" i="40"/>
  <c r="D42" i="40"/>
  <c r="N20" i="44"/>
  <c r="O20" i="44" s="1"/>
  <c r="H42" i="41"/>
  <c r="N41" i="38"/>
  <c r="O41" i="38" s="1"/>
  <c r="L48" i="33"/>
  <c r="J46" i="45"/>
  <c r="D48" i="37"/>
  <c r="K48" i="33"/>
  <c r="N34" i="43"/>
  <c r="O34" i="43" s="1"/>
  <c r="N51" i="36" l="1"/>
  <c r="O51" i="36" s="1"/>
  <c r="N48" i="37"/>
  <c r="O48" i="37" s="1"/>
  <c r="N43" i="43"/>
  <c r="O43" i="43" s="1"/>
  <c r="N41" i="42"/>
  <c r="O41" i="42" s="1"/>
  <c r="N46" i="45"/>
  <c r="O46" i="45" s="1"/>
  <c r="N42" i="40"/>
  <c r="O42" i="40" s="1"/>
  <c r="O40" i="46"/>
  <c r="P40" i="46" s="1"/>
  <c r="N49" i="34"/>
  <c r="O49" i="34" s="1"/>
  <c r="N48" i="33"/>
  <c r="O48" i="33" s="1"/>
</calcChain>
</file>

<file path=xl/sharedStrings.xml><?xml version="1.0" encoding="utf-8"?>
<sst xmlns="http://schemas.openxmlformats.org/spreadsheetml/2006/main" count="978" uniqueCount="143">
  <si>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</si>
  <si>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</si>
  <si>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</si>
  <si>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</si>
  <si>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</si>
  <si>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</si>
  <si>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</si>
  <si>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</si>
  <si>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</si>
  <si>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</si>
  <si>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</si>
  <si>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</si>
  <si>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</si>
  <si>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</si>
  <si>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</si>
  <si>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Utility Service Tax - Electricity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</si>
  <si>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</si>
  <si>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</si>
  <si>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</si>
  <si>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</si>
  <si>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</si>
  <si>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Special Assessments - Charges for Public Services</t>
  </si>
  <si>
    <t>Intergovernmental Revenue</t>
  </si>
  <si>
    <t>State Grant - Transportation - Other Transportation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</si>
  <si>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</si>
  <si>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</si>
  <si>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</si>
  <si>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</si>
  <si>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</si>
  <si>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</si>
  <si>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</si>
  <si>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</si>
  <si>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</si>
  <si>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</si>
  <si>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</si>
  <si>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Other Public Safety Charges and Fees</t>
  </si>
  <si>
    <t>Physical Environment - Water / Sewer Combination Utility</t>
  </si>
  <si>
    <t>Physical Environment - Other Physical Environment Charges</t>
  </si>
  <si>
    <t>Transportation (User Fees) - Parking Facilities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</si>
  <si>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</si>
  <si>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</si>
  <si>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</si>
  <si>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</si>
  <si>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Traffic Court</t>
  </si>
  <si>
    <t>Fines - Local Ordinance Violations</t>
  </si>
  <si>
    <t>Judgments and Fines - Other Court-Ordered</t>
  </si>
  <si>
    <t>Interest and Other Earnings - Interest</t>
  </si>
  <si>
    <t>Interest and Other Earnings - Dividends</t>
  </si>
  <si>
    <t>Interest and Other Earnings - Net Increase (Decrease) in Fair Value of Investments</t>
  </si>
  <si>
    <t>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</si>
  <si>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</si>
  <si>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</si>
  <si>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</si>
  <si>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</si>
  <si>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</si>
  <si>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</si>
  <si>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</si>
  <si>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</si>
  <si>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</si>
  <si>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</si>
  <si>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</si>
  <si>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</si>
  <si>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Bal Harbour Revenues Reported by Account Code and Fund Type</t>
  </si>
  <si>
    <t>Local Fiscal Year Ended September 30, 2010</t>
  </si>
  <si>
    <t>State Grant - Economic Environment</t>
  </si>
  <si>
    <t>General Gov't (Not Court-Related) - Administrative Service Fees</t>
  </si>
  <si>
    <t>Culture / Recreation - Parks and Recreation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</si>
  <si>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</si>
  <si>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</si>
  <si>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</si>
  <si>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Franchise Fee - Other</t>
  </si>
  <si>
    <t>Impact Fees - Residential - Public Safety</t>
  </si>
  <si>
    <t>Federal Grant - Public Safety</t>
  </si>
  <si>
    <t>Federal Grant - Transportation - Other Transportation</t>
  </si>
  <si>
    <t>State Grant - Culture / Recreation</t>
  </si>
  <si>
    <t>Federal Fines and Forfeits</t>
  </si>
  <si>
    <t>Interest and Other Earnings - Gain or Loss on Sale of Investments</t>
  </si>
  <si>
    <t>2011 Municipal Population:</t>
  </si>
  <si>
    <t>Local Fiscal Year Ended September 30, 2012</t>
  </si>
  <si>
    <t>Other Permits, Fees, and Special Assessments</t>
  </si>
  <si>
    <t>Grants from Other Local Units - General Government</t>
  </si>
  <si>
    <t>Court-Ordered Judgments and Fines - As Decided by Circuit Court Civil</t>
  </si>
  <si>
    <t>Proceeds - Debt Proceeds</t>
  </si>
  <si>
    <t>2012 Municipal Population:</t>
  </si>
  <si>
    <t>Local Fiscal Year Ended September 30, 2013</t>
  </si>
  <si>
    <t>Discretionary Sales Surtaxes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</si>
  <si>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</si>
  <si>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</si>
  <si>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</si>
  <si>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</si>
  <si>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</si>
  <si>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Grants from Other Local Units - Transportation</t>
  </si>
  <si>
    <t>Public Safety - Law Enforcement Services</t>
  </si>
  <si>
    <t>Physical Environment - Garbage / Solid Waste</t>
  </si>
  <si>
    <t>Transportation - Parking Facilities</t>
  </si>
  <si>
    <t>Economic Environment - Other Economic Environment Charges</t>
  </si>
  <si>
    <t>Sales - Sale of Surplus Materials and Scrap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</si>
  <si>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</si>
  <si>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</si>
  <si>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</si>
  <si>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</si>
  <si>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General Gov't (Not Court-Related) - Other General Gov't Charges and Fees</t>
  </si>
  <si>
    <t>Physical Environment - Water Utility</t>
  </si>
  <si>
    <t>Other Judgments, Fines, and Forfeits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</si>
  <si>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</si>
  <si>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</si>
  <si>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</si>
  <si>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</si>
  <si>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</si>
  <si>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</si>
  <si>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Proceeds - Installment Purchases and Capital Lease Proceeds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</si>
  <si>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</si>
  <si>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</si>
  <si>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</si>
  <si>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</si>
  <si>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</si>
  <si>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</si>
  <si>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</si>
  <si>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</si>
  <si>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State Grant - General Government</t>
  </si>
  <si>
    <t>State Grant - Other</t>
  </si>
  <si>
    <t>Grants from Other Local Units - Physical Environment</t>
  </si>
  <si>
    <t>Rents and Royalties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</si>
  <si>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</si>
  <si>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</si>
  <si>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</si>
  <si>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</si>
  <si>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</si>
  <si>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</si>
  <si>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</si>
  <si>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</si>
  <si>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</si>
  <si>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</si>
  <si>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</si>
  <si>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</si>
  <si>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</si>
  <si>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Other Charges for Services (Not Court-Related)</t>
  </si>
  <si>
    <t>2021 Municipal Population:</t>
  </si>
  <si>
    <t>Local Fiscal Year Ended September 30, 2022</t>
  </si>
  <si>
    <t>Federal Grant - General Government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</si>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</sst>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7380-CC52-4B6B-A83C-A7B13D9370B8}">
  <sheetPr>
    <pageSetUpPr fitToPage="1"/>
  </sheetPr>
  <dimension ref="A1:ED4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55</v>
      </c>
      <c r="B3" s="108"/>
      <c r="C3" s="109"/>
      <c r="D3" s="113" t="s">
        <v>28</v>
      </c>
      <c r="E3" s="114"/>
      <c r="F3" s="114"/>
      <c r="G3" s="114"/>
      <c r="H3" s="115"/>
      <c r="I3" s="113" t="s">
        <v>29</v>
      </c>
      <c r="J3" s="115"/>
      <c r="K3" s="113" t="s">
        <v>31</v>
      </c>
      <c r="L3" s="114"/>
      <c r="M3" s="115"/>
      <c r="N3" s="49"/>
      <c r="O3" s="50"/>
      <c r="P3" s="116" t="s">
        <v>125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56</v>
      </c>
      <c r="F4" s="52" t="s">
        <v>57</v>
      </c>
      <c r="G4" s="52" t="s">
        <v>58</v>
      </c>
      <c r="H4" s="52" t="s">
        <v>6</v>
      </c>
      <c r="I4" s="52" t="s">
        <v>7</v>
      </c>
      <c r="J4" s="53" t="s">
        <v>59</v>
      </c>
      <c r="K4" s="53" t="s">
        <v>8</v>
      </c>
      <c r="L4" s="53" t="s">
        <v>9</v>
      </c>
      <c r="M4" s="53" t="s">
        <v>126</v>
      </c>
      <c r="N4" s="53" t="s">
        <v>10</v>
      </c>
      <c r="O4" s="53" t="s">
        <v>127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128</v>
      </c>
      <c r="B5" s="57"/>
      <c r="C5" s="57"/>
      <c r="D5" s="58">
        <f>SUM(D6:D13)</f>
        <v>12982869</v>
      </c>
      <c r="E5" s="58">
        <f>SUM(E6:E13)</f>
        <v>5779612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18762481</v>
      </c>
      <c r="P5" s="60">
        <f>(O5/P$44)</f>
        <v>6143.5759659463001</v>
      </c>
      <c r="Q5" s="61"/>
    </row>
    <row r="6" spans="1:134">
      <c r="A6" s="63"/>
      <c r="B6" s="64">
        <v>311</v>
      </c>
      <c r="C6" s="65" t="s">
        <v>3</v>
      </c>
      <c r="D6" s="66">
        <v>10707644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10707644</v>
      </c>
      <c r="P6" s="67">
        <f>(O6/P$44)</f>
        <v>3506.1047806155862</v>
      </c>
      <c r="Q6" s="68"/>
    </row>
    <row r="7" spans="1:134">
      <c r="A7" s="63"/>
      <c r="B7" s="64">
        <v>312.3</v>
      </c>
      <c r="C7" s="65" t="s">
        <v>12</v>
      </c>
      <c r="D7" s="66">
        <v>195226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195226</v>
      </c>
      <c r="P7" s="67">
        <f>(O7/P$44)</f>
        <v>63.924688932547475</v>
      </c>
      <c r="Q7" s="68"/>
    </row>
    <row r="8" spans="1:134">
      <c r="A8" s="63"/>
      <c r="B8" s="64">
        <v>312.41000000000003</v>
      </c>
      <c r="C8" s="65" t="s">
        <v>129</v>
      </c>
      <c r="D8" s="66">
        <v>30123</v>
      </c>
      <c r="E8" s="66">
        <v>5779612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5809735</v>
      </c>
      <c r="P8" s="67">
        <f>(O8/P$44)</f>
        <v>1902.3362802881468</v>
      </c>
      <c r="Q8" s="68"/>
    </row>
    <row r="9" spans="1:134">
      <c r="A9" s="63"/>
      <c r="B9" s="64">
        <v>312.43</v>
      </c>
      <c r="C9" s="65" t="s">
        <v>130</v>
      </c>
      <c r="D9" s="66">
        <v>11272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11272</v>
      </c>
      <c r="P9" s="67">
        <f>(O9/P$44)</f>
        <v>3.6908971840209559</v>
      </c>
      <c r="Q9" s="68"/>
    </row>
    <row r="10" spans="1:134">
      <c r="A10" s="63"/>
      <c r="B10" s="64">
        <v>314.10000000000002</v>
      </c>
      <c r="C10" s="65" t="s">
        <v>15</v>
      </c>
      <c r="D10" s="66">
        <v>1064982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1064982</v>
      </c>
      <c r="P10" s="67">
        <f>(O10/P$44)</f>
        <v>348.71709233791751</v>
      </c>
      <c r="Q10" s="68"/>
    </row>
    <row r="11" spans="1:134">
      <c r="A11" s="63"/>
      <c r="B11" s="64">
        <v>314.39999999999998</v>
      </c>
      <c r="C11" s="65" t="s">
        <v>16</v>
      </c>
      <c r="D11" s="66">
        <v>13704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13704</v>
      </c>
      <c r="P11" s="67">
        <f>(O11/P$44)</f>
        <v>4.4872298624754423</v>
      </c>
      <c r="Q11" s="68"/>
    </row>
    <row r="12" spans="1:134">
      <c r="A12" s="63"/>
      <c r="B12" s="64">
        <v>315.10000000000002</v>
      </c>
      <c r="C12" s="65" t="s">
        <v>131</v>
      </c>
      <c r="D12" s="66">
        <v>252240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252240</v>
      </c>
      <c r="P12" s="67">
        <f>(O12/P$44)</f>
        <v>82.59332023575638</v>
      </c>
      <c r="Q12" s="68"/>
    </row>
    <row r="13" spans="1:134">
      <c r="A13" s="63"/>
      <c r="B13" s="64">
        <v>316</v>
      </c>
      <c r="C13" s="65" t="s">
        <v>87</v>
      </c>
      <c r="D13" s="66">
        <v>707678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707678</v>
      </c>
      <c r="P13" s="67">
        <f>(O13/P$44)</f>
        <v>231.72167648984939</v>
      </c>
      <c r="Q13" s="68"/>
    </row>
    <row r="14" spans="1:134" ht="15.75">
      <c r="A14" s="69" t="s">
        <v>19</v>
      </c>
      <c r="B14" s="70"/>
      <c r="C14" s="71"/>
      <c r="D14" s="72">
        <f>SUM(D15:D18)</f>
        <v>5277171</v>
      </c>
      <c r="E14" s="72">
        <f>SUM(E15:E18)</f>
        <v>1863178</v>
      </c>
      <c r="F14" s="72">
        <f>SUM(F15:F18)</f>
        <v>0</v>
      </c>
      <c r="G14" s="72">
        <f>SUM(G15:G18)</f>
        <v>0</v>
      </c>
      <c r="H14" s="72">
        <f>SUM(H15:H18)</f>
        <v>0</v>
      </c>
      <c r="I14" s="72">
        <f>SUM(I15:I18)</f>
        <v>0</v>
      </c>
      <c r="J14" s="72">
        <f>SUM(J15:J18)</f>
        <v>0</v>
      </c>
      <c r="K14" s="72">
        <f>SUM(K15:K18)</f>
        <v>0</v>
      </c>
      <c r="L14" s="72">
        <f>SUM(L15:L18)</f>
        <v>0</v>
      </c>
      <c r="M14" s="72">
        <f>SUM(M15:M18)</f>
        <v>0</v>
      </c>
      <c r="N14" s="72">
        <f>SUM(N15:N18)</f>
        <v>0</v>
      </c>
      <c r="O14" s="73">
        <f>SUM(D14:N14)</f>
        <v>7140349</v>
      </c>
      <c r="P14" s="74">
        <f>(O14/P$44)</f>
        <v>2338.0317616240995</v>
      </c>
      <c r="Q14" s="75"/>
    </row>
    <row r="15" spans="1:134">
      <c r="A15" s="63"/>
      <c r="B15" s="64">
        <v>322</v>
      </c>
      <c r="C15" s="65" t="s">
        <v>132</v>
      </c>
      <c r="D15" s="66">
        <v>3479587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3479587</v>
      </c>
      <c r="P15" s="67">
        <f>(O15/P$44)</f>
        <v>1139.3539620170268</v>
      </c>
      <c r="Q15" s="68"/>
    </row>
    <row r="16" spans="1:134">
      <c r="A16" s="63"/>
      <c r="B16" s="64">
        <v>323.10000000000002</v>
      </c>
      <c r="C16" s="65" t="s">
        <v>20</v>
      </c>
      <c r="D16" s="66">
        <v>818506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18" si="1">SUM(D16:N16)</f>
        <v>818506</v>
      </c>
      <c r="P16" s="67">
        <f>(O16/P$44)</f>
        <v>268.01113294040601</v>
      </c>
      <c r="Q16" s="68"/>
    </row>
    <row r="17" spans="1:17">
      <c r="A17" s="63"/>
      <c r="B17" s="64">
        <v>323.89999999999998</v>
      </c>
      <c r="C17" s="65" t="s">
        <v>70</v>
      </c>
      <c r="D17" s="66">
        <v>94978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94978</v>
      </c>
      <c r="P17" s="67">
        <f>(O17/P$44)</f>
        <v>31.099541584806811</v>
      </c>
      <c r="Q17" s="68"/>
    </row>
    <row r="18" spans="1:17">
      <c r="A18" s="63"/>
      <c r="B18" s="64">
        <v>325.2</v>
      </c>
      <c r="C18" s="65" t="s">
        <v>21</v>
      </c>
      <c r="D18" s="66">
        <v>884100</v>
      </c>
      <c r="E18" s="66">
        <v>1863178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2747278</v>
      </c>
      <c r="P18" s="67">
        <f>(O18/P$44)</f>
        <v>899.5671250818599</v>
      </c>
      <c r="Q18" s="68"/>
    </row>
    <row r="19" spans="1:17" ht="15.75">
      <c r="A19" s="69" t="s">
        <v>133</v>
      </c>
      <c r="B19" s="70"/>
      <c r="C19" s="71"/>
      <c r="D19" s="72">
        <f>SUM(D20:D25)</f>
        <v>674953</v>
      </c>
      <c r="E19" s="72">
        <f>SUM(E20:E25)</f>
        <v>0</v>
      </c>
      <c r="F19" s="72">
        <f>SUM(F20:F25)</f>
        <v>0</v>
      </c>
      <c r="G19" s="72">
        <f>SUM(G20:G25)</f>
        <v>0</v>
      </c>
      <c r="H19" s="72">
        <f>SUM(H20:H25)</f>
        <v>0</v>
      </c>
      <c r="I19" s="72">
        <f>SUM(I20:I25)</f>
        <v>0</v>
      </c>
      <c r="J19" s="72">
        <f>SUM(J20:J25)</f>
        <v>0</v>
      </c>
      <c r="K19" s="72">
        <f>SUM(K20:K25)</f>
        <v>0</v>
      </c>
      <c r="L19" s="72">
        <f>SUM(L20:L25)</f>
        <v>0</v>
      </c>
      <c r="M19" s="72">
        <f>SUM(M20:M25)</f>
        <v>0</v>
      </c>
      <c r="N19" s="72">
        <f>SUM(N20:N25)</f>
        <v>0</v>
      </c>
      <c r="O19" s="73">
        <f>SUM(D19:N19)</f>
        <v>674953</v>
      </c>
      <c r="P19" s="74">
        <f>(O19/P$44)</f>
        <v>221.00622134905043</v>
      </c>
      <c r="Q19" s="75"/>
    </row>
    <row r="20" spans="1:17">
      <c r="A20" s="63"/>
      <c r="B20" s="64">
        <v>334.49</v>
      </c>
      <c r="C20" s="65" t="s">
        <v>23</v>
      </c>
      <c r="D20" s="66">
        <v>8672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ref="O20:O24" si="2">SUM(D20:N20)</f>
        <v>8672</v>
      </c>
      <c r="P20" s="67">
        <f>(O20/P$44)</f>
        <v>2.839554682383759</v>
      </c>
      <c r="Q20" s="68"/>
    </row>
    <row r="21" spans="1:17">
      <c r="A21" s="63"/>
      <c r="B21" s="64">
        <v>334.9</v>
      </c>
      <c r="C21" s="65" t="s">
        <v>120</v>
      </c>
      <c r="D21" s="66">
        <v>143707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143707</v>
      </c>
      <c r="P21" s="67">
        <f>(O21/P$44)</f>
        <v>47.055337262606415</v>
      </c>
      <c r="Q21" s="68"/>
    </row>
    <row r="22" spans="1:17">
      <c r="A22" s="63"/>
      <c r="B22" s="64">
        <v>335.15</v>
      </c>
      <c r="C22" s="65" t="s">
        <v>89</v>
      </c>
      <c r="D22" s="66">
        <v>7422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7422</v>
      </c>
      <c r="P22" s="67">
        <f>(O22/P$44)</f>
        <v>2.430255402750491</v>
      </c>
      <c r="Q22" s="68"/>
    </row>
    <row r="23" spans="1:17">
      <c r="A23" s="63"/>
      <c r="B23" s="64">
        <v>335.18</v>
      </c>
      <c r="C23" s="65" t="s">
        <v>134</v>
      </c>
      <c r="D23" s="66">
        <v>329053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329053</v>
      </c>
      <c r="P23" s="67">
        <f>(O23/P$44)</f>
        <v>107.74492468893254</v>
      </c>
      <c r="Q23" s="68"/>
    </row>
    <row r="24" spans="1:17">
      <c r="A24" s="63"/>
      <c r="B24" s="64">
        <v>335.19</v>
      </c>
      <c r="C24" s="65" t="s">
        <v>135</v>
      </c>
      <c r="D24" s="66">
        <v>111099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111099</v>
      </c>
      <c r="P24" s="67">
        <f>(O24/P$44)</f>
        <v>36.378192534381142</v>
      </c>
      <c r="Q24" s="68"/>
    </row>
    <row r="25" spans="1:17">
      <c r="A25" s="63"/>
      <c r="B25" s="64">
        <v>337.3</v>
      </c>
      <c r="C25" s="65" t="s">
        <v>121</v>
      </c>
      <c r="D25" s="66">
        <v>75000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" si="3">SUM(D25:N25)</f>
        <v>75000</v>
      </c>
      <c r="P25" s="67">
        <f>(O25/P$44)</f>
        <v>24.557956777996072</v>
      </c>
      <c r="Q25" s="68"/>
    </row>
    <row r="26" spans="1:17" ht="15.75">
      <c r="A26" s="69" t="s">
        <v>32</v>
      </c>
      <c r="B26" s="70"/>
      <c r="C26" s="71"/>
      <c r="D26" s="72">
        <f>SUM(D27:D30)</f>
        <v>1238250</v>
      </c>
      <c r="E26" s="72">
        <f>SUM(E27:E30)</f>
        <v>230930</v>
      </c>
      <c r="F26" s="72">
        <f>SUM(F27:F30)</f>
        <v>0</v>
      </c>
      <c r="G26" s="72">
        <f>SUM(G27:G30)</f>
        <v>0</v>
      </c>
      <c r="H26" s="72">
        <f>SUM(H27:H30)</f>
        <v>0</v>
      </c>
      <c r="I26" s="72">
        <f>SUM(I27:I30)</f>
        <v>5223293</v>
      </c>
      <c r="J26" s="72">
        <f>SUM(J27:J30)</f>
        <v>0</v>
      </c>
      <c r="K26" s="72">
        <f>SUM(K27:K30)</f>
        <v>0</v>
      </c>
      <c r="L26" s="72">
        <f>SUM(L27:L30)</f>
        <v>0</v>
      </c>
      <c r="M26" s="72">
        <f>SUM(M27:M30)</f>
        <v>0</v>
      </c>
      <c r="N26" s="72">
        <f>SUM(N27:N30)</f>
        <v>0</v>
      </c>
      <c r="O26" s="72">
        <f>SUM(D26:N26)</f>
        <v>6692473</v>
      </c>
      <c r="P26" s="74">
        <f>(O26/P$44)</f>
        <v>2191.3795022920758</v>
      </c>
      <c r="Q26" s="75"/>
    </row>
    <row r="27" spans="1:17">
      <c r="A27" s="63"/>
      <c r="B27" s="64">
        <v>342.1</v>
      </c>
      <c r="C27" s="65" t="s">
        <v>92</v>
      </c>
      <c r="D27" s="66">
        <v>380160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:O29" si="4">SUM(D27:N27)</f>
        <v>380160</v>
      </c>
      <c r="P27" s="67">
        <f>(O27/P$44)</f>
        <v>124.47937131630648</v>
      </c>
      <c r="Q27" s="68"/>
    </row>
    <row r="28" spans="1:17">
      <c r="A28" s="63"/>
      <c r="B28" s="64">
        <v>343.6</v>
      </c>
      <c r="C28" s="65" t="s">
        <v>36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5223293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4"/>
        <v>5223293</v>
      </c>
      <c r="P28" s="67">
        <f>(O28/P$44)</f>
        <v>1710.3120497707923</v>
      </c>
      <c r="Q28" s="68"/>
    </row>
    <row r="29" spans="1:17">
      <c r="A29" s="63"/>
      <c r="B29" s="64">
        <v>344.5</v>
      </c>
      <c r="C29" s="65" t="s">
        <v>94</v>
      </c>
      <c r="D29" s="66">
        <v>285751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285751</v>
      </c>
      <c r="P29" s="67">
        <f>(O29/P$44)</f>
        <v>93.566142763588729</v>
      </c>
      <c r="Q29" s="68"/>
    </row>
    <row r="30" spans="1:17">
      <c r="A30" s="63"/>
      <c r="B30" s="64">
        <v>349</v>
      </c>
      <c r="C30" s="65" t="s">
        <v>136</v>
      </c>
      <c r="D30" s="66">
        <v>572339</v>
      </c>
      <c r="E30" s="66">
        <v>230930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803269</v>
      </c>
      <c r="P30" s="67">
        <f>(O30/P$44)</f>
        <v>263.02193844138833</v>
      </c>
      <c r="Q30" s="68"/>
    </row>
    <row r="31" spans="1:17" ht="15.75">
      <c r="A31" s="69" t="s">
        <v>33</v>
      </c>
      <c r="B31" s="70"/>
      <c r="C31" s="71"/>
      <c r="D31" s="72">
        <f>SUM(D32:D33)</f>
        <v>1106889</v>
      </c>
      <c r="E31" s="72">
        <f>SUM(E32:E33)</f>
        <v>0</v>
      </c>
      <c r="F31" s="72">
        <f>SUM(F32:F33)</f>
        <v>0</v>
      </c>
      <c r="G31" s="72">
        <f>SUM(G32:G33)</f>
        <v>0</v>
      </c>
      <c r="H31" s="72">
        <f>SUM(H32:H33)</f>
        <v>0</v>
      </c>
      <c r="I31" s="72">
        <f>SUM(I32:I33)</f>
        <v>0</v>
      </c>
      <c r="J31" s="72">
        <f>SUM(J32:J33)</f>
        <v>0</v>
      </c>
      <c r="K31" s="72">
        <f>SUM(K32:K33)</f>
        <v>0</v>
      </c>
      <c r="L31" s="72">
        <f>SUM(L32:L33)</f>
        <v>0</v>
      </c>
      <c r="M31" s="72">
        <f>SUM(M32:M33)</f>
        <v>0</v>
      </c>
      <c r="N31" s="72">
        <f>SUM(N32:N33)</f>
        <v>0</v>
      </c>
      <c r="O31" s="72">
        <f>SUM(D31:N31)</f>
        <v>1106889</v>
      </c>
      <c r="P31" s="74">
        <f>(O31/P$44)</f>
        <v>362.43909626719056</v>
      </c>
      <c r="Q31" s="75"/>
    </row>
    <row r="32" spans="1:17">
      <c r="A32" s="76"/>
      <c r="B32" s="77">
        <v>351.5</v>
      </c>
      <c r="C32" s="78" t="s">
        <v>43</v>
      </c>
      <c r="D32" s="66">
        <v>1098389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33" si="5">SUM(D32:N32)</f>
        <v>1098389</v>
      </c>
      <c r="P32" s="67">
        <f>(O32/P$44)</f>
        <v>359.65586116568437</v>
      </c>
      <c r="Q32" s="68"/>
    </row>
    <row r="33" spans="1:120">
      <c r="A33" s="76"/>
      <c r="B33" s="77">
        <v>354</v>
      </c>
      <c r="C33" s="78" t="s">
        <v>44</v>
      </c>
      <c r="D33" s="66">
        <v>8500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5"/>
        <v>8500</v>
      </c>
      <c r="P33" s="67">
        <f>(O33/P$44)</f>
        <v>2.7832351015062216</v>
      </c>
      <c r="Q33" s="68"/>
    </row>
    <row r="34" spans="1:120" ht="15.75">
      <c r="A34" s="69" t="s">
        <v>4</v>
      </c>
      <c r="B34" s="70"/>
      <c r="C34" s="71"/>
      <c r="D34" s="72">
        <f>SUM(D35:D41)</f>
        <v>5592065</v>
      </c>
      <c r="E34" s="72">
        <f>SUM(E35:E41)</f>
        <v>514323</v>
      </c>
      <c r="F34" s="72">
        <f>SUM(F35:F41)</f>
        <v>0</v>
      </c>
      <c r="G34" s="72">
        <f>SUM(G35:G41)</f>
        <v>0</v>
      </c>
      <c r="H34" s="72">
        <f>SUM(H35:H41)</f>
        <v>0</v>
      </c>
      <c r="I34" s="72">
        <f>SUM(I35:I41)</f>
        <v>354389</v>
      </c>
      <c r="J34" s="72">
        <f>SUM(J35:J41)</f>
        <v>0</v>
      </c>
      <c r="K34" s="72">
        <f>SUM(K35:K41)</f>
        <v>8076017</v>
      </c>
      <c r="L34" s="72">
        <f>SUM(L35:L41)</f>
        <v>0</v>
      </c>
      <c r="M34" s="72">
        <f>SUM(M35:M41)</f>
        <v>0</v>
      </c>
      <c r="N34" s="72">
        <f>SUM(N35:N41)</f>
        <v>0</v>
      </c>
      <c r="O34" s="72">
        <f>SUM(D34:N34)</f>
        <v>14536794</v>
      </c>
      <c r="P34" s="74">
        <f>(O34/P$44)</f>
        <v>4759.9194499017685</v>
      </c>
      <c r="Q34" s="75"/>
    </row>
    <row r="35" spans="1:120">
      <c r="A35" s="63"/>
      <c r="B35" s="64">
        <v>361.1</v>
      </c>
      <c r="C35" s="65" t="s">
        <v>46</v>
      </c>
      <c r="D35" s="66">
        <v>1566239</v>
      </c>
      <c r="E35" s="66">
        <v>450580</v>
      </c>
      <c r="F35" s="66">
        <v>0</v>
      </c>
      <c r="G35" s="66">
        <v>0</v>
      </c>
      <c r="H35" s="66">
        <v>0</v>
      </c>
      <c r="I35" s="66">
        <v>337632</v>
      </c>
      <c r="J35" s="66">
        <v>0</v>
      </c>
      <c r="K35" s="66">
        <v>1885789</v>
      </c>
      <c r="L35" s="66">
        <v>0</v>
      </c>
      <c r="M35" s="66">
        <v>0</v>
      </c>
      <c r="N35" s="66">
        <v>0</v>
      </c>
      <c r="O35" s="66">
        <f>SUM(D35:N35)</f>
        <v>4240240</v>
      </c>
      <c r="P35" s="67">
        <f>(O35/P$44)</f>
        <v>1388.4217419777342</v>
      </c>
      <c r="Q35" s="68"/>
    </row>
    <row r="36" spans="1:120">
      <c r="A36" s="63"/>
      <c r="B36" s="64">
        <v>361.3</v>
      </c>
      <c r="C36" s="65" t="s">
        <v>48</v>
      </c>
      <c r="D36" s="66">
        <v>190404</v>
      </c>
      <c r="E36" s="66">
        <v>38743</v>
      </c>
      <c r="F36" s="66">
        <v>0</v>
      </c>
      <c r="G36" s="66">
        <v>0</v>
      </c>
      <c r="H36" s="66">
        <v>0</v>
      </c>
      <c r="I36" s="66">
        <v>12374</v>
      </c>
      <c r="J36" s="66">
        <v>0</v>
      </c>
      <c r="K36" s="66">
        <v>2965629</v>
      </c>
      <c r="L36" s="66">
        <v>0</v>
      </c>
      <c r="M36" s="66">
        <v>0</v>
      </c>
      <c r="N36" s="66">
        <v>0</v>
      </c>
      <c r="O36" s="66">
        <f t="shared" ref="O36:O41" si="6">SUM(D36:N36)</f>
        <v>3207150</v>
      </c>
      <c r="P36" s="67">
        <f>(O36/P$44)</f>
        <v>1050.147347740668</v>
      </c>
      <c r="Q36" s="68"/>
    </row>
    <row r="37" spans="1:120">
      <c r="A37" s="63"/>
      <c r="B37" s="64">
        <v>365</v>
      </c>
      <c r="C37" s="65" t="s">
        <v>96</v>
      </c>
      <c r="D37" s="66">
        <v>40300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6"/>
        <v>40300</v>
      </c>
      <c r="P37" s="67">
        <f>(O37/P$44)</f>
        <v>13.195808775376555</v>
      </c>
      <c r="Q37" s="68"/>
    </row>
    <row r="38" spans="1:120">
      <c r="A38" s="63"/>
      <c r="B38" s="64">
        <v>366</v>
      </c>
      <c r="C38" s="65" t="s">
        <v>50</v>
      </c>
      <c r="D38" s="66">
        <v>3005000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6"/>
        <v>3005000</v>
      </c>
      <c r="P38" s="67">
        <f>(O38/P$44)</f>
        <v>983.95546823837594</v>
      </c>
      <c r="Q38" s="68"/>
    </row>
    <row r="39" spans="1:120">
      <c r="A39" s="63"/>
      <c r="B39" s="64">
        <v>368</v>
      </c>
      <c r="C39" s="65" t="s">
        <v>51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3211385</v>
      </c>
      <c r="L39" s="66">
        <v>0</v>
      </c>
      <c r="M39" s="66">
        <v>0</v>
      </c>
      <c r="N39" s="66">
        <v>0</v>
      </c>
      <c r="O39" s="66">
        <f t="shared" si="6"/>
        <v>3211385</v>
      </c>
      <c r="P39" s="67">
        <f>(O39/P$44)</f>
        <v>1051.5340537000654</v>
      </c>
      <c r="Q39" s="68"/>
    </row>
    <row r="40" spans="1:120">
      <c r="A40" s="63"/>
      <c r="B40" s="64">
        <v>369.3</v>
      </c>
      <c r="C40" s="65" t="s">
        <v>52</v>
      </c>
      <c r="D40" s="66">
        <v>14367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>SUM(D40:N40)</f>
        <v>14367</v>
      </c>
      <c r="P40" s="67">
        <f>(O40/P$44)</f>
        <v>4.7043222003929275</v>
      </c>
      <c r="Q40" s="68"/>
    </row>
    <row r="41" spans="1:120" ht="15.75" thickBot="1">
      <c r="A41" s="63"/>
      <c r="B41" s="64">
        <v>369.9</v>
      </c>
      <c r="C41" s="65" t="s">
        <v>53</v>
      </c>
      <c r="D41" s="66">
        <v>775755</v>
      </c>
      <c r="E41" s="66">
        <v>25000</v>
      </c>
      <c r="F41" s="66">
        <v>0</v>
      </c>
      <c r="G41" s="66">
        <v>0</v>
      </c>
      <c r="H41" s="66">
        <v>0</v>
      </c>
      <c r="I41" s="66">
        <v>4383</v>
      </c>
      <c r="J41" s="66">
        <v>0</v>
      </c>
      <c r="K41" s="66">
        <v>13214</v>
      </c>
      <c r="L41" s="66">
        <v>0</v>
      </c>
      <c r="M41" s="66">
        <v>0</v>
      </c>
      <c r="N41" s="66">
        <v>0</v>
      </c>
      <c r="O41" s="66">
        <f t="shared" si="6"/>
        <v>818352</v>
      </c>
      <c r="P41" s="67">
        <f>(O41/P$44)</f>
        <v>267.96070726915519</v>
      </c>
      <c r="Q41" s="68"/>
    </row>
    <row r="42" spans="1:120" ht="16.5" thickBot="1">
      <c r="A42" s="79" t="s">
        <v>39</v>
      </c>
      <c r="B42" s="80"/>
      <c r="C42" s="81"/>
      <c r="D42" s="82">
        <f>SUM(D5,D14,D19,D26,D31,D34)</f>
        <v>26872197</v>
      </c>
      <c r="E42" s="82">
        <f t="shared" ref="E42:N42" si="7">SUM(E5,E14,E19,E26,E31,E34)</f>
        <v>8388043</v>
      </c>
      <c r="F42" s="82">
        <f t="shared" si="7"/>
        <v>0</v>
      </c>
      <c r="G42" s="82">
        <f t="shared" si="7"/>
        <v>0</v>
      </c>
      <c r="H42" s="82">
        <f t="shared" si="7"/>
        <v>0</v>
      </c>
      <c r="I42" s="82">
        <f t="shared" si="7"/>
        <v>5577682</v>
      </c>
      <c r="J42" s="82">
        <f t="shared" si="7"/>
        <v>0</v>
      </c>
      <c r="K42" s="82">
        <f t="shared" si="7"/>
        <v>8076017</v>
      </c>
      <c r="L42" s="82">
        <f t="shared" si="7"/>
        <v>0</v>
      </c>
      <c r="M42" s="82">
        <f t="shared" si="7"/>
        <v>0</v>
      </c>
      <c r="N42" s="82">
        <f t="shared" si="7"/>
        <v>0</v>
      </c>
      <c r="O42" s="82">
        <f>SUM(D42:N42)</f>
        <v>48913939</v>
      </c>
      <c r="P42" s="83">
        <f>(O42/P$44)</f>
        <v>16016.351997380485</v>
      </c>
      <c r="Q42" s="61"/>
      <c r="R42" s="84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</row>
    <row r="43" spans="1:120">
      <c r="A43" s="85"/>
      <c r="B43" s="86"/>
      <c r="C43" s="86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8"/>
    </row>
    <row r="44" spans="1:120">
      <c r="A44" s="89"/>
      <c r="B44" s="90"/>
      <c r="C44" s="90"/>
      <c r="D44" s="91"/>
      <c r="E44" s="91"/>
      <c r="F44" s="91"/>
      <c r="G44" s="91"/>
      <c r="H44" s="91"/>
      <c r="I44" s="91"/>
      <c r="J44" s="91"/>
      <c r="K44" s="91"/>
      <c r="L44" s="91"/>
      <c r="M44" s="94" t="s">
        <v>142</v>
      </c>
      <c r="N44" s="94"/>
      <c r="O44" s="94"/>
      <c r="P44" s="92">
        <v>3054</v>
      </c>
    </row>
    <row r="45" spans="1:120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98" t="s">
        <v>68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8695706</v>
      </c>
      <c r="E5" s="27">
        <f t="shared" si="0"/>
        <v>3553785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12249491</v>
      </c>
      <c r="O5" s="33">
        <f t="shared" ref="O5:O46" si="1">(N5/O$48)</f>
        <v>4290.5397548161118</v>
      </c>
      <c r="P5" s="6"/>
    </row>
    <row r="6" spans="1:133">
      <c r="A6" s="12"/>
      <c r="B6" s="25">
        <v>311</v>
      </c>
      <c r="C6" s="20" t="s">
        <v>3</v>
      </c>
      <c r="D6" s="46">
        <v>6781637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6781637</v>
      </c>
      <c r="O6" s="47">
        <f t="shared" si="1"/>
        <v>2375.354465849387</v>
      </c>
      <c r="P6" s="9"/>
    </row>
    <row r="7" spans="1:133">
      <c r="A7" s="12"/>
      <c r="B7" s="25">
        <v>312.41000000000003</v>
      </c>
      <c r="C7" s="20" t="s">
        <v>14</v>
      </c>
      <c r="D7" s="46">
        <v>32699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32699</v>
      </c>
      <c r="O7" s="47">
        <f t="shared" si="1"/>
        <v>11.453239929947461</v>
      </c>
      <c r="P7" s="9"/>
    </row>
    <row r="8" spans="1:133">
      <c r="A8" s="12"/>
      <c r="B8" s="25">
        <v>312.42</v>
      </c>
      <c r="C8" s="20" t="s">
        <v>13</v>
      </c>
      <c r="D8" s="46">
        <v>12069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12069</v>
      </c>
      <c r="O8" s="47">
        <f t="shared" si="1"/>
        <v>4.2273204903677755</v>
      </c>
      <c r="P8" s="9"/>
    </row>
    <row r="9" spans="1:133">
      <c r="A9" s="12"/>
      <c r="B9" s="25">
        <v>312.60000000000002</v>
      </c>
      <c r="C9" s="20" t="s">
        <v>85</v>
      </c>
      <c r="D9" s="46">
        <v>0</v>
      </c>
      <c r="E9" s="46">
        <v>3553785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3553785</v>
      </c>
      <c r="O9" s="47">
        <f t="shared" si="1"/>
        <v>1244.7583187390544</v>
      </c>
      <c r="P9" s="9"/>
    </row>
    <row r="10" spans="1:133">
      <c r="A10" s="12"/>
      <c r="B10" s="25">
        <v>314.10000000000002</v>
      </c>
      <c r="C10" s="20" t="s">
        <v>15</v>
      </c>
      <c r="D10" s="46">
        <v>879218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879218</v>
      </c>
      <c r="O10" s="47">
        <f t="shared" si="1"/>
        <v>307.95726795096323</v>
      </c>
      <c r="P10" s="9"/>
    </row>
    <row r="11" spans="1:133">
      <c r="A11" s="12"/>
      <c r="B11" s="25">
        <v>314.39999999999998</v>
      </c>
      <c r="C11" s="20" t="s">
        <v>16</v>
      </c>
      <c r="D11" s="46">
        <v>11410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11410</v>
      </c>
      <c r="O11" s="47">
        <f t="shared" si="1"/>
        <v>3.9964973730297721</v>
      </c>
      <c r="P11" s="9"/>
    </row>
    <row r="12" spans="1:133">
      <c r="A12" s="12"/>
      <c r="B12" s="25">
        <v>315</v>
      </c>
      <c r="C12" s="20" t="s">
        <v>86</v>
      </c>
      <c r="D12" s="46">
        <v>341268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341268</v>
      </c>
      <c r="O12" s="47">
        <f t="shared" si="1"/>
        <v>119.53345008756567</v>
      </c>
      <c r="P12" s="9"/>
    </row>
    <row r="13" spans="1:133">
      <c r="A13" s="12"/>
      <c r="B13" s="25">
        <v>316</v>
      </c>
      <c r="C13" s="20" t="s">
        <v>87</v>
      </c>
      <c r="D13" s="46">
        <v>637405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637405</v>
      </c>
      <c r="O13" s="47">
        <f t="shared" si="1"/>
        <v>223.25919439579684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SUM(D15:D18)</f>
        <v>2400914</v>
      </c>
      <c r="E14" s="32">
        <f t="shared" si="3"/>
        <v>614015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3014929</v>
      </c>
      <c r="O14" s="45">
        <f t="shared" si="1"/>
        <v>1056.0171628721541</v>
      </c>
      <c r="P14" s="10"/>
    </row>
    <row r="15" spans="1:133">
      <c r="A15" s="12"/>
      <c r="B15" s="25">
        <v>322</v>
      </c>
      <c r="C15" s="20" t="s">
        <v>0</v>
      </c>
      <c r="D15" s="46">
        <v>961673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961673</v>
      </c>
      <c r="O15" s="47">
        <f t="shared" si="1"/>
        <v>336.83817863397547</v>
      </c>
      <c r="P15" s="9"/>
    </row>
    <row r="16" spans="1:133">
      <c r="A16" s="12"/>
      <c r="B16" s="25">
        <v>323.10000000000002</v>
      </c>
      <c r="C16" s="20" t="s">
        <v>20</v>
      </c>
      <c r="D16" s="46">
        <v>809083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809083</v>
      </c>
      <c r="O16" s="47">
        <f t="shared" si="1"/>
        <v>283.39159369527147</v>
      </c>
      <c r="P16" s="9"/>
    </row>
    <row r="17" spans="1:16">
      <c r="A17" s="12"/>
      <c r="B17" s="25">
        <v>323.89999999999998</v>
      </c>
      <c r="C17" s="20" t="s">
        <v>70</v>
      </c>
      <c r="D17" s="46">
        <v>320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320</v>
      </c>
      <c r="O17" s="47">
        <f t="shared" si="1"/>
        <v>0.11208406304728546</v>
      </c>
      <c r="P17" s="9"/>
    </row>
    <row r="18" spans="1:16">
      <c r="A18" s="12"/>
      <c r="B18" s="25">
        <v>325.2</v>
      </c>
      <c r="C18" s="20" t="s">
        <v>21</v>
      </c>
      <c r="D18" s="46">
        <v>629838</v>
      </c>
      <c r="E18" s="46">
        <v>614015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1243853</v>
      </c>
      <c r="O18" s="47">
        <f t="shared" si="1"/>
        <v>435.6753064798599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SUM(D20:D24)</f>
        <v>436238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436238</v>
      </c>
      <c r="O19" s="45">
        <f t="shared" si="1"/>
        <v>152.79789842381786</v>
      </c>
      <c r="P19" s="10"/>
    </row>
    <row r="20" spans="1:16">
      <c r="A20" s="12"/>
      <c r="B20" s="25">
        <v>334.49</v>
      </c>
      <c r="C20" s="20" t="s">
        <v>23</v>
      </c>
      <c r="D20" s="46">
        <v>7751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7751</v>
      </c>
      <c r="O20" s="47">
        <f t="shared" si="1"/>
        <v>2.7148861646234677</v>
      </c>
      <c r="P20" s="9"/>
    </row>
    <row r="21" spans="1:16">
      <c r="A21" s="12"/>
      <c r="B21" s="25">
        <v>335.12</v>
      </c>
      <c r="C21" s="20" t="s">
        <v>88</v>
      </c>
      <c r="D21" s="46">
        <v>66917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66917</v>
      </c>
      <c r="O21" s="47">
        <f t="shared" si="1"/>
        <v>23.438528896672505</v>
      </c>
      <c r="P21" s="9"/>
    </row>
    <row r="22" spans="1:16">
      <c r="A22" s="12"/>
      <c r="B22" s="25">
        <v>335.15</v>
      </c>
      <c r="C22" s="20" t="s">
        <v>89</v>
      </c>
      <c r="D22" s="46">
        <v>7293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7293</v>
      </c>
      <c r="O22" s="47">
        <f t="shared" si="1"/>
        <v>2.5544658493870402</v>
      </c>
      <c r="P22" s="9"/>
    </row>
    <row r="23" spans="1:16">
      <c r="A23" s="12"/>
      <c r="B23" s="25">
        <v>335.18</v>
      </c>
      <c r="C23" s="20" t="s">
        <v>90</v>
      </c>
      <c r="D23" s="46">
        <v>228855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228855</v>
      </c>
      <c r="O23" s="47">
        <f t="shared" si="1"/>
        <v>80.159369527145358</v>
      </c>
      <c r="P23" s="9"/>
    </row>
    <row r="24" spans="1:16">
      <c r="A24" s="12"/>
      <c r="B24" s="25">
        <v>337.4</v>
      </c>
      <c r="C24" s="20" t="s">
        <v>91</v>
      </c>
      <c r="D24" s="46">
        <v>125422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125422</v>
      </c>
      <c r="O24" s="47">
        <f t="shared" si="1"/>
        <v>43.930647985989495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SUM(D26:D32)</f>
        <v>342114</v>
      </c>
      <c r="E25" s="32">
        <f t="shared" si="6"/>
        <v>82328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3547076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3971518</v>
      </c>
      <c r="O25" s="45">
        <f t="shared" si="1"/>
        <v>1391.0746059544658</v>
      </c>
      <c r="P25" s="10"/>
    </row>
    <row r="26" spans="1:16">
      <c r="A26" s="12"/>
      <c r="B26" s="25">
        <v>342.1</v>
      </c>
      <c r="C26" s="20" t="s">
        <v>92</v>
      </c>
      <c r="D26" s="46">
        <v>252733</v>
      </c>
      <c r="E26" s="46">
        <v>46690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299423</v>
      </c>
      <c r="O26" s="47">
        <f t="shared" si="1"/>
        <v>104.87670753064799</v>
      </c>
      <c r="P26" s="9"/>
    </row>
    <row r="27" spans="1:16">
      <c r="A27" s="12"/>
      <c r="B27" s="25">
        <v>343.4</v>
      </c>
      <c r="C27" s="20" t="s">
        <v>93</v>
      </c>
      <c r="D27" s="46">
        <v>36634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36634</v>
      </c>
      <c r="O27" s="47">
        <f t="shared" si="1"/>
        <v>12.83152364273205</v>
      </c>
      <c r="P27" s="9"/>
    </row>
    <row r="28" spans="1:16">
      <c r="A28" s="12"/>
      <c r="B28" s="25">
        <v>343.6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3547076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3547076</v>
      </c>
      <c r="O28" s="47">
        <f t="shared" si="1"/>
        <v>1242.4084063047285</v>
      </c>
      <c r="P28" s="9"/>
    </row>
    <row r="29" spans="1:16">
      <c r="A29" s="12"/>
      <c r="B29" s="25">
        <v>344.5</v>
      </c>
      <c r="C29" s="20" t="s">
        <v>94</v>
      </c>
      <c r="D29" s="46">
        <v>27309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27309</v>
      </c>
      <c r="O29" s="47">
        <f t="shared" si="1"/>
        <v>9.5653239929947453</v>
      </c>
      <c r="P29" s="9"/>
    </row>
    <row r="30" spans="1:16">
      <c r="A30" s="12"/>
      <c r="B30" s="25">
        <v>345.9</v>
      </c>
      <c r="C30" s="20" t="s">
        <v>95</v>
      </c>
      <c r="D30" s="46">
        <v>0</v>
      </c>
      <c r="E30" s="46">
        <v>35638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35638</v>
      </c>
      <c r="O30" s="47">
        <f t="shared" si="1"/>
        <v>12.482661996497374</v>
      </c>
      <c r="P30" s="9"/>
    </row>
    <row r="31" spans="1:16">
      <c r="A31" s="12"/>
      <c r="B31" s="25">
        <v>347.2</v>
      </c>
      <c r="C31" s="20" t="s">
        <v>66</v>
      </c>
      <c r="D31" s="46">
        <v>1500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1500</v>
      </c>
      <c r="O31" s="47">
        <f t="shared" si="1"/>
        <v>0.52539404553415059</v>
      </c>
      <c r="P31" s="9"/>
    </row>
    <row r="32" spans="1:16">
      <c r="A32" s="12"/>
      <c r="B32" s="25">
        <v>349</v>
      </c>
      <c r="C32" s="20" t="s">
        <v>1</v>
      </c>
      <c r="D32" s="46">
        <v>23938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23938</v>
      </c>
      <c r="O32" s="47">
        <f t="shared" si="1"/>
        <v>8.3845884413309975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SUM(D34:D35)</f>
        <v>587810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>SUM(D33:M33)</f>
        <v>587810</v>
      </c>
      <c r="O33" s="45">
        <f t="shared" si="1"/>
        <v>205.88791593695271</v>
      </c>
      <c r="P33" s="10"/>
    </row>
    <row r="34" spans="1:119">
      <c r="A34" s="13"/>
      <c r="B34" s="39">
        <v>351.5</v>
      </c>
      <c r="C34" s="21" t="s">
        <v>43</v>
      </c>
      <c r="D34" s="46">
        <v>540961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540961</v>
      </c>
      <c r="O34" s="47">
        <f t="shared" si="1"/>
        <v>189.47845884413309</v>
      </c>
      <c r="P34" s="9"/>
    </row>
    <row r="35" spans="1:119">
      <c r="A35" s="13"/>
      <c r="B35" s="39">
        <v>354</v>
      </c>
      <c r="C35" s="21" t="s">
        <v>44</v>
      </c>
      <c r="D35" s="46">
        <v>46849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46849</v>
      </c>
      <c r="O35" s="47">
        <f t="shared" si="1"/>
        <v>16.409457092819615</v>
      </c>
      <c r="P35" s="9"/>
    </row>
    <row r="36" spans="1:119" ht="15.75">
      <c r="A36" s="29" t="s">
        <v>4</v>
      </c>
      <c r="B36" s="30"/>
      <c r="C36" s="31"/>
      <c r="D36" s="32">
        <f t="shared" ref="D36:M36" si="9">SUM(D37:D43)</f>
        <v>1395217</v>
      </c>
      <c r="E36" s="32">
        <f t="shared" si="9"/>
        <v>3835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5643</v>
      </c>
      <c r="J36" s="32">
        <f t="shared" si="9"/>
        <v>0</v>
      </c>
      <c r="K36" s="32">
        <f t="shared" si="9"/>
        <v>4804869</v>
      </c>
      <c r="L36" s="32">
        <f t="shared" si="9"/>
        <v>0</v>
      </c>
      <c r="M36" s="32">
        <f t="shared" si="9"/>
        <v>0</v>
      </c>
      <c r="N36" s="32">
        <f>SUM(D36:M36)</f>
        <v>6209564</v>
      </c>
      <c r="O36" s="45">
        <f t="shared" si="1"/>
        <v>2174.9786339754814</v>
      </c>
      <c r="P36" s="10"/>
    </row>
    <row r="37" spans="1:119">
      <c r="A37" s="12"/>
      <c r="B37" s="25">
        <v>361.1</v>
      </c>
      <c r="C37" s="20" t="s">
        <v>46</v>
      </c>
      <c r="D37" s="46">
        <v>23815</v>
      </c>
      <c r="E37" s="46">
        <v>3835</v>
      </c>
      <c r="F37" s="46">
        <v>0</v>
      </c>
      <c r="G37" s="46">
        <v>0</v>
      </c>
      <c r="H37" s="46">
        <v>0</v>
      </c>
      <c r="I37" s="46">
        <v>5643</v>
      </c>
      <c r="J37" s="46">
        <v>0</v>
      </c>
      <c r="K37" s="46">
        <v>466459</v>
      </c>
      <c r="L37" s="46">
        <v>0</v>
      </c>
      <c r="M37" s="46">
        <v>0</v>
      </c>
      <c r="N37" s="46">
        <f>SUM(D37:M37)</f>
        <v>499752</v>
      </c>
      <c r="O37" s="47">
        <f t="shared" si="1"/>
        <v>175.0444833625219</v>
      </c>
      <c r="P37" s="9"/>
    </row>
    <row r="38" spans="1:119">
      <c r="A38" s="12"/>
      <c r="B38" s="25">
        <v>361.3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2426622</v>
      </c>
      <c r="L38" s="46">
        <v>0</v>
      </c>
      <c r="M38" s="46">
        <v>0</v>
      </c>
      <c r="N38" s="46">
        <f t="shared" ref="N38:N43" si="10">SUM(D38:M38)</f>
        <v>2426622</v>
      </c>
      <c r="O38" s="47">
        <f t="shared" si="1"/>
        <v>849.95516637478113</v>
      </c>
      <c r="P38" s="9"/>
    </row>
    <row r="39" spans="1:119">
      <c r="A39" s="12"/>
      <c r="B39" s="25">
        <v>365</v>
      </c>
      <c r="C39" s="20" t="s">
        <v>96</v>
      </c>
      <c r="D39" s="46">
        <v>1141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1141</v>
      </c>
      <c r="O39" s="47">
        <f t="shared" si="1"/>
        <v>0.39964973730297726</v>
      </c>
      <c r="P39" s="9"/>
    </row>
    <row r="40" spans="1:119">
      <c r="A40" s="12"/>
      <c r="B40" s="25">
        <v>366</v>
      </c>
      <c r="C40" s="20" t="s">
        <v>50</v>
      </c>
      <c r="D40" s="46">
        <v>965561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965561</v>
      </c>
      <c r="O40" s="47">
        <f t="shared" si="1"/>
        <v>338.2</v>
      </c>
      <c r="P40" s="9"/>
    </row>
    <row r="41" spans="1:119">
      <c r="A41" s="12"/>
      <c r="B41" s="25">
        <v>368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1911788</v>
      </c>
      <c r="L41" s="46">
        <v>0</v>
      </c>
      <c r="M41" s="46">
        <v>0</v>
      </c>
      <c r="N41" s="46">
        <f t="shared" si="10"/>
        <v>1911788</v>
      </c>
      <c r="O41" s="47">
        <f t="shared" si="1"/>
        <v>669.62802101576187</v>
      </c>
      <c r="P41" s="9"/>
    </row>
    <row r="42" spans="1:119">
      <c r="A42" s="12"/>
      <c r="B42" s="25">
        <v>369.3</v>
      </c>
      <c r="C42" s="20" t="s">
        <v>52</v>
      </c>
      <c r="D42" s="46">
        <v>5975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5975</v>
      </c>
      <c r="O42" s="47">
        <f t="shared" si="1"/>
        <v>2.0928196147110332</v>
      </c>
      <c r="P42" s="9"/>
    </row>
    <row r="43" spans="1:119">
      <c r="A43" s="12"/>
      <c r="B43" s="25">
        <v>369.9</v>
      </c>
      <c r="C43" s="20" t="s">
        <v>53</v>
      </c>
      <c r="D43" s="46">
        <v>398725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398725</v>
      </c>
      <c r="O43" s="47">
        <f t="shared" si="1"/>
        <v>139.65849387040279</v>
      </c>
      <c r="P43" s="9"/>
    </row>
    <row r="44" spans="1:119" ht="15.75">
      <c r="A44" s="29" t="s">
        <v>34</v>
      </c>
      <c r="B44" s="30"/>
      <c r="C44" s="31"/>
      <c r="D44" s="32">
        <f t="shared" ref="D44:M44" si="11">SUM(D45:D45)</f>
        <v>120000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>SUM(D44:M44)</f>
        <v>120000</v>
      </c>
      <c r="O44" s="45">
        <f t="shared" si="1"/>
        <v>42.031523642732047</v>
      </c>
      <c r="P44" s="9"/>
    </row>
    <row r="45" spans="1:119" ht="15.75" thickBot="1">
      <c r="A45" s="12"/>
      <c r="B45" s="25">
        <v>381</v>
      </c>
      <c r="C45" s="20" t="s">
        <v>54</v>
      </c>
      <c r="D45" s="46">
        <v>120000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120000</v>
      </c>
      <c r="O45" s="47">
        <f t="shared" si="1"/>
        <v>42.031523642732047</v>
      </c>
      <c r="P45" s="9"/>
    </row>
    <row r="46" spans="1:119" ht="16.5" thickBot="1">
      <c r="A46" s="14" t="s">
        <v>39</v>
      </c>
      <c r="B46" s="23"/>
      <c r="C46" s="22"/>
      <c r="D46" s="15">
        <f t="shared" ref="D46:M46" si="12">SUM(D5,D14,D19,D25,D33,D36,D44)</f>
        <v>13977999</v>
      </c>
      <c r="E46" s="15">
        <f t="shared" si="12"/>
        <v>4253963</v>
      </c>
      <c r="F46" s="15">
        <f t="shared" si="12"/>
        <v>0</v>
      </c>
      <c r="G46" s="15">
        <f t="shared" si="12"/>
        <v>0</v>
      </c>
      <c r="H46" s="15">
        <f t="shared" si="12"/>
        <v>0</v>
      </c>
      <c r="I46" s="15">
        <f t="shared" si="12"/>
        <v>3552719</v>
      </c>
      <c r="J46" s="15">
        <f t="shared" si="12"/>
        <v>0</v>
      </c>
      <c r="K46" s="15">
        <f t="shared" si="12"/>
        <v>4804869</v>
      </c>
      <c r="L46" s="15">
        <f t="shared" si="12"/>
        <v>0</v>
      </c>
      <c r="M46" s="15">
        <f t="shared" si="12"/>
        <v>0</v>
      </c>
      <c r="N46" s="15">
        <f>SUM(D46:M46)</f>
        <v>26589550</v>
      </c>
      <c r="O46" s="38">
        <f t="shared" si="1"/>
        <v>9313.3274956217156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106</v>
      </c>
      <c r="M48" s="118"/>
      <c r="N48" s="118"/>
      <c r="O48" s="43">
        <v>2855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68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8444294</v>
      </c>
      <c r="E5" s="27">
        <f t="shared" si="0"/>
        <v>3229946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11674240</v>
      </c>
      <c r="O5" s="33">
        <f t="shared" ref="O5:O48" si="1">(N5/O$50)</f>
        <v>4004.8850771869638</v>
      </c>
      <c r="P5" s="6"/>
    </row>
    <row r="6" spans="1:133">
      <c r="A6" s="12"/>
      <c r="B6" s="25">
        <v>311</v>
      </c>
      <c r="C6" s="20" t="s">
        <v>3</v>
      </c>
      <c r="D6" s="46">
        <v>6797002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6797002</v>
      </c>
      <c r="O6" s="47">
        <f t="shared" si="1"/>
        <v>2331.7331046312179</v>
      </c>
      <c r="P6" s="9"/>
    </row>
    <row r="7" spans="1:133">
      <c r="A7" s="12"/>
      <c r="B7" s="25">
        <v>312.41000000000003</v>
      </c>
      <c r="C7" s="20" t="s">
        <v>14</v>
      </c>
      <c r="D7" s="46">
        <v>23277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23277</v>
      </c>
      <c r="O7" s="47">
        <f t="shared" si="1"/>
        <v>7.9852487135506003</v>
      </c>
      <c r="P7" s="9"/>
    </row>
    <row r="8" spans="1:133">
      <c r="A8" s="12"/>
      <c r="B8" s="25">
        <v>312.42</v>
      </c>
      <c r="C8" s="20" t="s">
        <v>13</v>
      </c>
      <c r="D8" s="46">
        <v>9198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9198</v>
      </c>
      <c r="O8" s="47">
        <f t="shared" si="1"/>
        <v>3.1554030874785592</v>
      </c>
      <c r="P8" s="9"/>
    </row>
    <row r="9" spans="1:133">
      <c r="A9" s="12"/>
      <c r="B9" s="25">
        <v>312.60000000000002</v>
      </c>
      <c r="C9" s="20" t="s">
        <v>85</v>
      </c>
      <c r="D9" s="46">
        <v>0</v>
      </c>
      <c r="E9" s="46">
        <v>3229946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3229946</v>
      </c>
      <c r="O9" s="47">
        <f t="shared" si="1"/>
        <v>1108.0432246998284</v>
      </c>
      <c r="P9" s="9"/>
    </row>
    <row r="10" spans="1:133">
      <c r="A10" s="12"/>
      <c r="B10" s="25">
        <v>314.10000000000002</v>
      </c>
      <c r="C10" s="20" t="s">
        <v>15</v>
      </c>
      <c r="D10" s="46">
        <v>808758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808758</v>
      </c>
      <c r="O10" s="47">
        <f t="shared" si="1"/>
        <v>277.44699828473415</v>
      </c>
      <c r="P10" s="9"/>
    </row>
    <row r="11" spans="1:133">
      <c r="A11" s="12"/>
      <c r="B11" s="25">
        <v>314.39999999999998</v>
      </c>
      <c r="C11" s="20" t="s">
        <v>16</v>
      </c>
      <c r="D11" s="46">
        <v>9091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9091</v>
      </c>
      <c r="O11" s="47">
        <f t="shared" si="1"/>
        <v>3.1186963979416809</v>
      </c>
      <c r="P11" s="9"/>
    </row>
    <row r="12" spans="1:133">
      <c r="A12" s="12"/>
      <c r="B12" s="25">
        <v>315</v>
      </c>
      <c r="C12" s="20" t="s">
        <v>86</v>
      </c>
      <c r="D12" s="46">
        <v>320839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320839</v>
      </c>
      <c r="O12" s="47">
        <f t="shared" si="1"/>
        <v>110.06483704974271</v>
      </c>
      <c r="P12" s="9"/>
    </row>
    <row r="13" spans="1:133">
      <c r="A13" s="12"/>
      <c r="B13" s="25">
        <v>316</v>
      </c>
      <c r="C13" s="20" t="s">
        <v>87</v>
      </c>
      <c r="D13" s="46">
        <v>476129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476129</v>
      </c>
      <c r="O13" s="47">
        <f t="shared" si="1"/>
        <v>163.33756432246997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SUM(D15:D18)</f>
        <v>1825743</v>
      </c>
      <c r="E14" s="32">
        <f t="shared" si="3"/>
        <v>932338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2758081</v>
      </c>
      <c r="O14" s="45">
        <f t="shared" si="1"/>
        <v>946.16843910806176</v>
      </c>
      <c r="P14" s="10"/>
    </row>
    <row r="15" spans="1:133">
      <c r="A15" s="12"/>
      <c r="B15" s="25">
        <v>322</v>
      </c>
      <c r="C15" s="20" t="s">
        <v>0</v>
      </c>
      <c r="D15" s="46">
        <v>528196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528196</v>
      </c>
      <c r="O15" s="47">
        <f t="shared" si="1"/>
        <v>181.19931389365351</v>
      </c>
      <c r="P15" s="9"/>
    </row>
    <row r="16" spans="1:133">
      <c r="A16" s="12"/>
      <c r="B16" s="25">
        <v>323.10000000000002</v>
      </c>
      <c r="C16" s="20" t="s">
        <v>20</v>
      </c>
      <c r="D16" s="46">
        <v>652063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652063</v>
      </c>
      <c r="O16" s="47">
        <f t="shared" si="1"/>
        <v>223.69228130360204</v>
      </c>
      <c r="P16" s="9"/>
    </row>
    <row r="17" spans="1:16">
      <c r="A17" s="12"/>
      <c r="B17" s="25">
        <v>323.89999999999998</v>
      </c>
      <c r="C17" s="20" t="s">
        <v>70</v>
      </c>
      <c r="D17" s="46">
        <v>2360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2360</v>
      </c>
      <c r="O17" s="47">
        <f t="shared" si="1"/>
        <v>0.80960548885077188</v>
      </c>
      <c r="P17" s="9"/>
    </row>
    <row r="18" spans="1:16">
      <c r="A18" s="12"/>
      <c r="B18" s="25">
        <v>325.2</v>
      </c>
      <c r="C18" s="20" t="s">
        <v>21</v>
      </c>
      <c r="D18" s="46">
        <v>643124</v>
      </c>
      <c r="E18" s="46">
        <v>932338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1575462</v>
      </c>
      <c r="O18" s="47">
        <f t="shared" si="1"/>
        <v>540.46723842195536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SUM(D20:D24)</f>
        <v>333460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333460</v>
      </c>
      <c r="O19" s="45">
        <f t="shared" si="1"/>
        <v>114.39451114922814</v>
      </c>
      <c r="P19" s="10"/>
    </row>
    <row r="20" spans="1:16">
      <c r="A20" s="12"/>
      <c r="B20" s="25">
        <v>334.49</v>
      </c>
      <c r="C20" s="20" t="s">
        <v>23</v>
      </c>
      <c r="D20" s="46">
        <v>4651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4651</v>
      </c>
      <c r="O20" s="47">
        <f t="shared" si="1"/>
        <v>1.5955403087478559</v>
      </c>
      <c r="P20" s="9"/>
    </row>
    <row r="21" spans="1:16">
      <c r="A21" s="12"/>
      <c r="B21" s="25">
        <v>335.12</v>
      </c>
      <c r="C21" s="20" t="s">
        <v>88</v>
      </c>
      <c r="D21" s="46">
        <v>64956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64956</v>
      </c>
      <c r="O21" s="47">
        <f t="shared" si="1"/>
        <v>22.283361921097772</v>
      </c>
      <c r="P21" s="9"/>
    </row>
    <row r="22" spans="1:16">
      <c r="A22" s="12"/>
      <c r="B22" s="25">
        <v>335.15</v>
      </c>
      <c r="C22" s="20" t="s">
        <v>89</v>
      </c>
      <c r="D22" s="46">
        <v>6845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6845</v>
      </c>
      <c r="O22" s="47">
        <f t="shared" si="1"/>
        <v>2.3481989708404805</v>
      </c>
      <c r="P22" s="9"/>
    </row>
    <row r="23" spans="1:16">
      <c r="A23" s="12"/>
      <c r="B23" s="25">
        <v>335.18</v>
      </c>
      <c r="C23" s="20" t="s">
        <v>90</v>
      </c>
      <c r="D23" s="46">
        <v>174017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174017</v>
      </c>
      <c r="O23" s="47">
        <f t="shared" si="1"/>
        <v>59.697084048027442</v>
      </c>
      <c r="P23" s="9"/>
    </row>
    <row r="24" spans="1:16">
      <c r="A24" s="12"/>
      <c r="B24" s="25">
        <v>337.4</v>
      </c>
      <c r="C24" s="20" t="s">
        <v>91</v>
      </c>
      <c r="D24" s="46">
        <v>82991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82991</v>
      </c>
      <c r="O24" s="47">
        <f t="shared" si="1"/>
        <v>28.470325900514581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SUM(D26:D33)</f>
        <v>205376</v>
      </c>
      <c r="E25" s="32">
        <f t="shared" si="6"/>
        <v>62210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3351332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3618918</v>
      </c>
      <c r="O25" s="45">
        <f t="shared" si="1"/>
        <v>1241.4813036020582</v>
      </c>
      <c r="P25" s="10"/>
    </row>
    <row r="26" spans="1:16">
      <c r="A26" s="12"/>
      <c r="B26" s="25">
        <v>342.1</v>
      </c>
      <c r="C26" s="20" t="s">
        <v>92</v>
      </c>
      <c r="D26" s="46">
        <v>101385</v>
      </c>
      <c r="E26" s="46">
        <v>29675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7">SUM(D26:M26)</f>
        <v>131060</v>
      </c>
      <c r="O26" s="47">
        <f t="shared" si="1"/>
        <v>44.960548885077188</v>
      </c>
      <c r="P26" s="9"/>
    </row>
    <row r="27" spans="1:16">
      <c r="A27" s="12"/>
      <c r="B27" s="25">
        <v>343.4</v>
      </c>
      <c r="C27" s="20" t="s">
        <v>93</v>
      </c>
      <c r="D27" s="46">
        <v>30264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30264</v>
      </c>
      <c r="O27" s="47">
        <f t="shared" si="1"/>
        <v>10.382161234991424</v>
      </c>
      <c r="P27" s="9"/>
    </row>
    <row r="28" spans="1:16">
      <c r="A28" s="12"/>
      <c r="B28" s="25">
        <v>343.6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3351332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3351332</v>
      </c>
      <c r="O28" s="47">
        <f t="shared" si="1"/>
        <v>1149.685077186964</v>
      </c>
      <c r="P28" s="9"/>
    </row>
    <row r="29" spans="1:16">
      <c r="A29" s="12"/>
      <c r="B29" s="25">
        <v>343.9</v>
      </c>
      <c r="C29" s="20" t="s">
        <v>37</v>
      </c>
      <c r="D29" s="46">
        <v>1215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1215</v>
      </c>
      <c r="O29" s="47">
        <f t="shared" si="1"/>
        <v>0.41680960548885077</v>
      </c>
      <c r="P29" s="9"/>
    </row>
    <row r="30" spans="1:16">
      <c r="A30" s="12"/>
      <c r="B30" s="25">
        <v>344.5</v>
      </c>
      <c r="C30" s="20" t="s">
        <v>94</v>
      </c>
      <c r="D30" s="46">
        <v>46857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46857</v>
      </c>
      <c r="O30" s="47">
        <f t="shared" si="1"/>
        <v>16.07444253859348</v>
      </c>
      <c r="P30" s="9"/>
    </row>
    <row r="31" spans="1:16">
      <c r="A31" s="12"/>
      <c r="B31" s="25">
        <v>345.9</v>
      </c>
      <c r="C31" s="20" t="s">
        <v>95</v>
      </c>
      <c r="D31" s="46">
        <v>0</v>
      </c>
      <c r="E31" s="46">
        <v>29986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29986</v>
      </c>
      <c r="O31" s="47">
        <f t="shared" si="1"/>
        <v>10.28679245283019</v>
      </c>
      <c r="P31" s="9"/>
    </row>
    <row r="32" spans="1:16">
      <c r="A32" s="12"/>
      <c r="B32" s="25">
        <v>347.2</v>
      </c>
      <c r="C32" s="20" t="s">
        <v>66</v>
      </c>
      <c r="D32" s="46">
        <v>1575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1575</v>
      </c>
      <c r="O32" s="47">
        <f t="shared" si="1"/>
        <v>0.54030874785591765</v>
      </c>
      <c r="P32" s="9"/>
    </row>
    <row r="33" spans="1:119">
      <c r="A33" s="12"/>
      <c r="B33" s="25">
        <v>349</v>
      </c>
      <c r="C33" s="20" t="s">
        <v>1</v>
      </c>
      <c r="D33" s="46">
        <v>24080</v>
      </c>
      <c r="E33" s="46">
        <v>2549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26629</v>
      </c>
      <c r="O33" s="47">
        <f t="shared" si="1"/>
        <v>9.1351629502572891</v>
      </c>
      <c r="P33" s="9"/>
    </row>
    <row r="34" spans="1:119" ht="15.75">
      <c r="A34" s="29" t="s">
        <v>33</v>
      </c>
      <c r="B34" s="30"/>
      <c r="C34" s="31"/>
      <c r="D34" s="32">
        <f t="shared" ref="D34:M34" si="8">SUM(D35:D36)</f>
        <v>541563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>SUM(D34:M34)</f>
        <v>541563</v>
      </c>
      <c r="O34" s="45">
        <f t="shared" si="1"/>
        <v>185.78490566037735</v>
      </c>
      <c r="P34" s="10"/>
    </row>
    <row r="35" spans="1:119">
      <c r="A35" s="13"/>
      <c r="B35" s="39">
        <v>351.5</v>
      </c>
      <c r="C35" s="21" t="s">
        <v>43</v>
      </c>
      <c r="D35" s="46">
        <v>527426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527426</v>
      </c>
      <c r="O35" s="47">
        <f t="shared" si="1"/>
        <v>180.93516295025728</v>
      </c>
      <c r="P35" s="9"/>
    </row>
    <row r="36" spans="1:119">
      <c r="A36" s="13"/>
      <c r="B36" s="39">
        <v>354</v>
      </c>
      <c r="C36" s="21" t="s">
        <v>44</v>
      </c>
      <c r="D36" s="46">
        <v>14137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14137</v>
      </c>
      <c r="O36" s="47">
        <f t="shared" si="1"/>
        <v>4.8497427101200685</v>
      </c>
      <c r="P36" s="9"/>
    </row>
    <row r="37" spans="1:119" ht="15.75">
      <c r="A37" s="29" t="s">
        <v>4</v>
      </c>
      <c r="B37" s="30"/>
      <c r="C37" s="31"/>
      <c r="D37" s="32">
        <f t="shared" ref="D37:M37" si="9">SUM(D38:D44)</f>
        <v>162756</v>
      </c>
      <c r="E37" s="32">
        <f t="shared" si="9"/>
        <v>4297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20312</v>
      </c>
      <c r="J37" s="32">
        <f t="shared" si="9"/>
        <v>0</v>
      </c>
      <c r="K37" s="32">
        <f t="shared" si="9"/>
        <v>4293094</v>
      </c>
      <c r="L37" s="32">
        <f t="shared" si="9"/>
        <v>0</v>
      </c>
      <c r="M37" s="32">
        <f t="shared" si="9"/>
        <v>0</v>
      </c>
      <c r="N37" s="32">
        <f>SUM(D37:M37)</f>
        <v>4480459</v>
      </c>
      <c r="O37" s="45">
        <f t="shared" si="1"/>
        <v>1537.0356775300172</v>
      </c>
      <c r="P37" s="10"/>
    </row>
    <row r="38" spans="1:119">
      <c r="A38" s="12"/>
      <c r="B38" s="25">
        <v>361.1</v>
      </c>
      <c r="C38" s="20" t="s">
        <v>46</v>
      </c>
      <c r="D38" s="46">
        <v>22235</v>
      </c>
      <c r="E38" s="46">
        <v>4297</v>
      </c>
      <c r="F38" s="46">
        <v>0</v>
      </c>
      <c r="G38" s="46">
        <v>0</v>
      </c>
      <c r="H38" s="46">
        <v>0</v>
      </c>
      <c r="I38" s="46">
        <v>20312</v>
      </c>
      <c r="J38" s="46">
        <v>0</v>
      </c>
      <c r="K38" s="46">
        <v>416942</v>
      </c>
      <c r="L38" s="46">
        <v>0</v>
      </c>
      <c r="M38" s="46">
        <v>0</v>
      </c>
      <c r="N38" s="46">
        <f>SUM(D38:M38)</f>
        <v>463786</v>
      </c>
      <c r="O38" s="47">
        <f t="shared" si="1"/>
        <v>159.10325900514579</v>
      </c>
      <c r="P38" s="9"/>
    </row>
    <row r="39" spans="1:119">
      <c r="A39" s="12"/>
      <c r="B39" s="25">
        <v>361.3</v>
      </c>
      <c r="C39" s="20" t="s">
        <v>48</v>
      </c>
      <c r="D39" s="46">
        <v>6311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2283385</v>
      </c>
      <c r="L39" s="46">
        <v>0</v>
      </c>
      <c r="M39" s="46">
        <v>0</v>
      </c>
      <c r="N39" s="46">
        <f t="shared" ref="N39:N44" si="10">SUM(D39:M39)</f>
        <v>2289696</v>
      </c>
      <c r="O39" s="47">
        <f t="shared" si="1"/>
        <v>785.48747855917668</v>
      </c>
      <c r="P39" s="9"/>
    </row>
    <row r="40" spans="1:119">
      <c r="A40" s="12"/>
      <c r="B40" s="25">
        <v>365</v>
      </c>
      <c r="C40" s="20" t="s">
        <v>96</v>
      </c>
      <c r="D40" s="46">
        <v>646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646</v>
      </c>
      <c r="O40" s="47">
        <f t="shared" si="1"/>
        <v>0.2216123499142367</v>
      </c>
      <c r="P40" s="9"/>
    </row>
    <row r="41" spans="1:119">
      <c r="A41" s="12"/>
      <c r="B41" s="25">
        <v>366</v>
      </c>
      <c r="C41" s="20" t="s">
        <v>50</v>
      </c>
      <c r="D41" s="46">
        <v>23228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23228</v>
      </c>
      <c r="O41" s="47">
        <f t="shared" si="1"/>
        <v>7.9684391080617498</v>
      </c>
      <c r="P41" s="9"/>
    </row>
    <row r="42" spans="1:119">
      <c r="A42" s="12"/>
      <c r="B42" s="25">
        <v>368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1592767</v>
      </c>
      <c r="L42" s="46">
        <v>0</v>
      </c>
      <c r="M42" s="46">
        <v>0</v>
      </c>
      <c r="N42" s="46">
        <f t="shared" si="10"/>
        <v>1592767</v>
      </c>
      <c r="O42" s="47">
        <f t="shared" si="1"/>
        <v>546.40377358490571</v>
      </c>
      <c r="P42" s="9"/>
    </row>
    <row r="43" spans="1:119">
      <c r="A43" s="12"/>
      <c r="B43" s="25">
        <v>369.3</v>
      </c>
      <c r="C43" s="20" t="s">
        <v>52</v>
      </c>
      <c r="D43" s="46">
        <v>12539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12539</v>
      </c>
      <c r="O43" s="47">
        <f t="shared" si="1"/>
        <v>4.3015437392795883</v>
      </c>
      <c r="P43" s="9"/>
    </row>
    <row r="44" spans="1:119">
      <c r="A44" s="12"/>
      <c r="B44" s="25">
        <v>369.9</v>
      </c>
      <c r="C44" s="20" t="s">
        <v>53</v>
      </c>
      <c r="D44" s="46">
        <v>97797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97797</v>
      </c>
      <c r="O44" s="47">
        <f t="shared" si="1"/>
        <v>33.549571183533445</v>
      </c>
      <c r="P44" s="9"/>
    </row>
    <row r="45" spans="1:119" ht="15.75">
      <c r="A45" s="29" t="s">
        <v>34</v>
      </c>
      <c r="B45" s="30"/>
      <c r="C45" s="31"/>
      <c r="D45" s="32">
        <f t="shared" ref="D45:M45" si="11">SUM(D46:D47)</f>
        <v>120000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259470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>SUM(D45:M45)</f>
        <v>379470</v>
      </c>
      <c r="O45" s="45">
        <f t="shared" si="1"/>
        <v>130.17838765008577</v>
      </c>
      <c r="P45" s="9"/>
    </row>
    <row r="46" spans="1:119">
      <c r="A46" s="12"/>
      <c r="B46" s="25">
        <v>381</v>
      </c>
      <c r="C46" s="20" t="s">
        <v>54</v>
      </c>
      <c r="D46" s="46">
        <v>120000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120000</v>
      </c>
      <c r="O46" s="47">
        <f t="shared" si="1"/>
        <v>41.166380789022298</v>
      </c>
      <c r="P46" s="9"/>
    </row>
    <row r="47" spans="1:119" ht="15.75" thickBot="1">
      <c r="A47" s="12"/>
      <c r="B47" s="25">
        <v>389.8</v>
      </c>
      <c r="C47" s="20" t="s">
        <v>97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259470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259470</v>
      </c>
      <c r="O47" s="47">
        <f t="shared" si="1"/>
        <v>89.012006861063469</v>
      </c>
      <c r="P47" s="9"/>
    </row>
    <row r="48" spans="1:119" ht="16.5" thickBot="1">
      <c r="A48" s="14" t="s">
        <v>39</v>
      </c>
      <c r="B48" s="23"/>
      <c r="C48" s="22"/>
      <c r="D48" s="15">
        <f t="shared" ref="D48:M48" si="12">SUM(D5,D14,D19,D25,D34,D37,D45)</f>
        <v>11633192</v>
      </c>
      <c r="E48" s="15">
        <f t="shared" si="12"/>
        <v>4228791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3631114</v>
      </c>
      <c r="J48" s="15">
        <f t="shared" si="12"/>
        <v>0</v>
      </c>
      <c r="K48" s="15">
        <f t="shared" si="12"/>
        <v>4293094</v>
      </c>
      <c r="L48" s="15">
        <f t="shared" si="12"/>
        <v>0</v>
      </c>
      <c r="M48" s="15">
        <f t="shared" si="12"/>
        <v>0</v>
      </c>
      <c r="N48" s="15">
        <f>SUM(D48:M48)</f>
        <v>23786191</v>
      </c>
      <c r="O48" s="38">
        <f t="shared" si="1"/>
        <v>8159.9283018867927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98</v>
      </c>
      <c r="M50" s="118"/>
      <c r="N50" s="118"/>
      <c r="O50" s="43">
        <v>2915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68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7456000</v>
      </c>
      <c r="E5" s="27">
        <f t="shared" si="0"/>
        <v>2118487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9574487</v>
      </c>
      <c r="O5" s="33">
        <f t="shared" ref="O5:O51" si="1">(N5/O$53)</f>
        <v>3217.2335349462364</v>
      </c>
      <c r="P5" s="6"/>
    </row>
    <row r="6" spans="1:133">
      <c r="A6" s="12"/>
      <c r="B6" s="25">
        <v>311</v>
      </c>
      <c r="C6" s="20" t="s">
        <v>3</v>
      </c>
      <c r="D6" s="46">
        <v>5801487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5801487</v>
      </c>
      <c r="O6" s="47">
        <f t="shared" si="1"/>
        <v>1949.4243951612902</v>
      </c>
      <c r="P6" s="9"/>
    </row>
    <row r="7" spans="1:133">
      <c r="A7" s="12"/>
      <c r="B7" s="25">
        <v>312.10000000000002</v>
      </c>
      <c r="C7" s="20" t="s">
        <v>11</v>
      </c>
      <c r="D7" s="46">
        <v>31816</v>
      </c>
      <c r="E7" s="46">
        <v>2118487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2150303</v>
      </c>
      <c r="O7" s="47">
        <f t="shared" si="1"/>
        <v>722.54805107526886</v>
      </c>
      <c r="P7" s="9"/>
    </row>
    <row r="8" spans="1:133">
      <c r="A8" s="12"/>
      <c r="B8" s="25">
        <v>312.3</v>
      </c>
      <c r="C8" s="20" t="s">
        <v>12</v>
      </c>
      <c r="D8" s="46">
        <v>87197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87197</v>
      </c>
      <c r="O8" s="47">
        <f t="shared" si="1"/>
        <v>29.300067204301076</v>
      </c>
      <c r="P8" s="9"/>
    </row>
    <row r="9" spans="1:133">
      <c r="A9" s="12"/>
      <c r="B9" s="25">
        <v>312.41000000000003</v>
      </c>
      <c r="C9" s="20" t="s">
        <v>14</v>
      </c>
      <c r="D9" s="46">
        <v>24121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24121</v>
      </c>
      <c r="O9" s="47">
        <f t="shared" si="1"/>
        <v>8.105174731182796</v>
      </c>
      <c r="P9" s="9"/>
    </row>
    <row r="10" spans="1:133">
      <c r="A10" s="12"/>
      <c r="B10" s="25">
        <v>312.42</v>
      </c>
      <c r="C10" s="20" t="s">
        <v>13</v>
      </c>
      <c r="D10" s="46">
        <v>9304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9304</v>
      </c>
      <c r="O10" s="47">
        <f t="shared" si="1"/>
        <v>3.1263440860215055</v>
      </c>
      <c r="P10" s="9"/>
    </row>
    <row r="11" spans="1:133">
      <c r="A11" s="12"/>
      <c r="B11" s="25">
        <v>314.10000000000002</v>
      </c>
      <c r="C11" s="20" t="s">
        <v>15</v>
      </c>
      <c r="D11" s="46">
        <v>762411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762411</v>
      </c>
      <c r="O11" s="47">
        <f t="shared" si="1"/>
        <v>256.18649193548384</v>
      </c>
      <c r="P11" s="9"/>
    </row>
    <row r="12" spans="1:133">
      <c r="A12" s="12"/>
      <c r="B12" s="25">
        <v>314.39999999999998</v>
      </c>
      <c r="C12" s="20" t="s">
        <v>16</v>
      </c>
      <c r="D12" s="46">
        <v>8934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8934</v>
      </c>
      <c r="O12" s="47">
        <f t="shared" si="1"/>
        <v>3.002016129032258</v>
      </c>
      <c r="P12" s="9"/>
    </row>
    <row r="13" spans="1:133">
      <c r="A13" s="12"/>
      <c r="B13" s="25">
        <v>315</v>
      </c>
      <c r="C13" s="20" t="s">
        <v>17</v>
      </c>
      <c r="D13" s="46">
        <v>315767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315767</v>
      </c>
      <c r="O13" s="47">
        <f t="shared" si="1"/>
        <v>106.10450268817205</v>
      </c>
      <c r="P13" s="9"/>
    </row>
    <row r="14" spans="1:133">
      <c r="A14" s="12"/>
      <c r="B14" s="25">
        <v>316</v>
      </c>
      <c r="C14" s="20" t="s">
        <v>18</v>
      </c>
      <c r="D14" s="46">
        <v>414963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414963</v>
      </c>
      <c r="O14" s="47">
        <f t="shared" si="1"/>
        <v>139.43649193548387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SUM(D16:D20)</f>
        <v>1854014</v>
      </c>
      <c r="E15" s="32">
        <f t="shared" si="3"/>
        <v>775356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1" si="4">SUM(D15:M15)</f>
        <v>2629370</v>
      </c>
      <c r="O15" s="45">
        <f t="shared" si="1"/>
        <v>883.52486559139788</v>
      </c>
      <c r="P15" s="10"/>
    </row>
    <row r="16" spans="1:133">
      <c r="A16" s="12"/>
      <c r="B16" s="25">
        <v>322</v>
      </c>
      <c r="C16" s="20" t="s">
        <v>0</v>
      </c>
      <c r="D16" s="46">
        <v>519595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519595</v>
      </c>
      <c r="O16" s="47">
        <f t="shared" si="1"/>
        <v>174.5950940860215</v>
      </c>
      <c r="P16" s="9"/>
    </row>
    <row r="17" spans="1:16">
      <c r="A17" s="12"/>
      <c r="B17" s="25">
        <v>323.10000000000002</v>
      </c>
      <c r="C17" s="20" t="s">
        <v>20</v>
      </c>
      <c r="D17" s="46">
        <v>665588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665588</v>
      </c>
      <c r="O17" s="47">
        <f t="shared" si="1"/>
        <v>223.65188172043011</v>
      </c>
      <c r="P17" s="9"/>
    </row>
    <row r="18" spans="1:16">
      <c r="A18" s="12"/>
      <c r="B18" s="25">
        <v>323.89999999999998</v>
      </c>
      <c r="C18" s="20" t="s">
        <v>70</v>
      </c>
      <c r="D18" s="46">
        <v>1600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1600</v>
      </c>
      <c r="O18" s="47">
        <f t="shared" si="1"/>
        <v>0.5376344086021505</v>
      </c>
      <c r="P18" s="9"/>
    </row>
    <row r="19" spans="1:16">
      <c r="A19" s="12"/>
      <c r="B19" s="25">
        <v>325.2</v>
      </c>
      <c r="C19" s="20" t="s">
        <v>21</v>
      </c>
      <c r="D19" s="46">
        <v>640775</v>
      </c>
      <c r="E19" s="46">
        <v>775356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1416131</v>
      </c>
      <c r="O19" s="47">
        <f t="shared" si="1"/>
        <v>475.85047043010752</v>
      </c>
      <c r="P19" s="9"/>
    </row>
    <row r="20" spans="1:16">
      <c r="A20" s="12"/>
      <c r="B20" s="25">
        <v>329</v>
      </c>
      <c r="C20" s="20" t="s">
        <v>79</v>
      </c>
      <c r="D20" s="46">
        <v>26456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26456</v>
      </c>
      <c r="O20" s="47">
        <f t="shared" si="1"/>
        <v>8.8897849462365599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SUM(D22:D28)</f>
        <v>650935</v>
      </c>
      <c r="E21" s="32">
        <f t="shared" si="5"/>
        <v>530114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142163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1323212</v>
      </c>
      <c r="O21" s="45">
        <f t="shared" si="1"/>
        <v>444.62768817204301</v>
      </c>
      <c r="P21" s="10"/>
    </row>
    <row r="22" spans="1:16">
      <c r="A22" s="12"/>
      <c r="B22" s="25">
        <v>331.2</v>
      </c>
      <c r="C22" s="20" t="s">
        <v>72</v>
      </c>
      <c r="D22" s="46">
        <v>0</v>
      </c>
      <c r="E22" s="46">
        <v>530114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530114</v>
      </c>
      <c r="O22" s="47">
        <f t="shared" si="1"/>
        <v>178.12970430107526</v>
      </c>
      <c r="P22" s="9"/>
    </row>
    <row r="23" spans="1:16">
      <c r="A23" s="12"/>
      <c r="B23" s="25">
        <v>334.49</v>
      </c>
      <c r="C23" s="20" t="s">
        <v>23</v>
      </c>
      <c r="D23" s="46">
        <v>13952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13952</v>
      </c>
      <c r="O23" s="47">
        <f t="shared" si="1"/>
        <v>4.688172043010753</v>
      </c>
      <c r="P23" s="9"/>
    </row>
    <row r="24" spans="1:16">
      <c r="A24" s="12"/>
      <c r="B24" s="25">
        <v>335.12</v>
      </c>
      <c r="C24" s="20" t="s">
        <v>24</v>
      </c>
      <c r="D24" s="46">
        <v>66450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66450</v>
      </c>
      <c r="O24" s="47">
        <f t="shared" si="1"/>
        <v>22.328629032258064</v>
      </c>
      <c r="P24" s="9"/>
    </row>
    <row r="25" spans="1:16">
      <c r="A25" s="12"/>
      <c r="B25" s="25">
        <v>335.15</v>
      </c>
      <c r="C25" s="20" t="s">
        <v>25</v>
      </c>
      <c r="D25" s="46">
        <v>7485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7485</v>
      </c>
      <c r="O25" s="47">
        <f t="shared" si="1"/>
        <v>2.5151209677419355</v>
      </c>
      <c r="P25" s="9"/>
    </row>
    <row r="26" spans="1:16">
      <c r="A26" s="12"/>
      <c r="B26" s="25">
        <v>335.18</v>
      </c>
      <c r="C26" s="20" t="s">
        <v>26</v>
      </c>
      <c r="D26" s="46">
        <v>163048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163048</v>
      </c>
      <c r="O26" s="47">
        <f t="shared" si="1"/>
        <v>54.787634408602152</v>
      </c>
      <c r="P26" s="9"/>
    </row>
    <row r="27" spans="1:16">
      <c r="A27" s="12"/>
      <c r="B27" s="25">
        <v>337.1</v>
      </c>
      <c r="C27" s="20" t="s">
        <v>80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142163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142163</v>
      </c>
      <c r="O27" s="47">
        <f t="shared" si="1"/>
        <v>47.769825268817208</v>
      </c>
      <c r="P27" s="9"/>
    </row>
    <row r="28" spans="1:16">
      <c r="A28" s="12"/>
      <c r="B28" s="25">
        <v>338</v>
      </c>
      <c r="C28" s="20" t="s">
        <v>27</v>
      </c>
      <c r="D28" s="46">
        <v>400000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400000</v>
      </c>
      <c r="O28" s="47">
        <f t="shared" si="1"/>
        <v>134.40860215053763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SUM(D30:D33)</f>
        <v>60724</v>
      </c>
      <c r="E29" s="32">
        <f t="shared" si="6"/>
        <v>10660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3511804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3583188</v>
      </c>
      <c r="O29" s="45">
        <f t="shared" si="1"/>
        <v>1204.0282258064517</v>
      </c>
      <c r="P29" s="10"/>
    </row>
    <row r="30" spans="1:16">
      <c r="A30" s="12"/>
      <c r="B30" s="25">
        <v>342.9</v>
      </c>
      <c r="C30" s="20" t="s">
        <v>35</v>
      </c>
      <c r="D30" s="46">
        <v>0</v>
      </c>
      <c r="E30" s="46">
        <v>10660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10660</v>
      </c>
      <c r="O30" s="47">
        <f t="shared" si="1"/>
        <v>3.581989247311828</v>
      </c>
      <c r="P30" s="9"/>
    </row>
    <row r="31" spans="1:16">
      <c r="A31" s="12"/>
      <c r="B31" s="25">
        <v>343.6</v>
      </c>
      <c r="C31" s="20" t="s">
        <v>36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3511804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3511804</v>
      </c>
      <c r="O31" s="47">
        <f t="shared" si="1"/>
        <v>1180.0416666666667</v>
      </c>
      <c r="P31" s="9"/>
    </row>
    <row r="32" spans="1:16">
      <c r="A32" s="12"/>
      <c r="B32" s="25">
        <v>343.9</v>
      </c>
      <c r="C32" s="20" t="s">
        <v>37</v>
      </c>
      <c r="D32" s="46">
        <v>419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419</v>
      </c>
      <c r="O32" s="47">
        <f t="shared" si="1"/>
        <v>0.14079301075268819</v>
      </c>
      <c r="P32" s="9"/>
    </row>
    <row r="33" spans="1:16">
      <c r="A33" s="12"/>
      <c r="B33" s="25">
        <v>344.5</v>
      </c>
      <c r="C33" s="20" t="s">
        <v>38</v>
      </c>
      <c r="D33" s="46">
        <v>60305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60305</v>
      </c>
      <c r="O33" s="47">
        <f t="shared" si="1"/>
        <v>20.263776881720432</v>
      </c>
      <c r="P33" s="9"/>
    </row>
    <row r="34" spans="1:16" ht="15.75">
      <c r="A34" s="29" t="s">
        <v>33</v>
      </c>
      <c r="B34" s="30"/>
      <c r="C34" s="31"/>
      <c r="D34" s="32">
        <f t="shared" ref="D34:M34" si="7">SUM(D35:D39)</f>
        <v>507365</v>
      </c>
      <c r="E34" s="32">
        <f t="shared" si="7"/>
        <v>1178042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2670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4"/>
        <v>1688077</v>
      </c>
      <c r="O34" s="45">
        <f t="shared" si="1"/>
        <v>567.23017473118284</v>
      </c>
      <c r="P34" s="10"/>
    </row>
    <row r="35" spans="1:16">
      <c r="A35" s="13"/>
      <c r="B35" s="39">
        <v>351.2</v>
      </c>
      <c r="C35" s="21" t="s">
        <v>42</v>
      </c>
      <c r="D35" s="46">
        <v>0</v>
      </c>
      <c r="E35" s="46">
        <v>1178042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1178042</v>
      </c>
      <c r="O35" s="47">
        <f t="shared" si="1"/>
        <v>395.84744623655916</v>
      </c>
      <c r="P35" s="9"/>
    </row>
    <row r="36" spans="1:16">
      <c r="A36" s="13"/>
      <c r="B36" s="39">
        <v>351.4</v>
      </c>
      <c r="C36" s="21" t="s">
        <v>81</v>
      </c>
      <c r="D36" s="46">
        <v>2884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2884</v>
      </c>
      <c r="O36" s="47">
        <f t="shared" si="1"/>
        <v>0.96908602150537637</v>
      </c>
      <c r="P36" s="9"/>
    </row>
    <row r="37" spans="1:16">
      <c r="A37" s="13"/>
      <c r="B37" s="39">
        <v>351.5</v>
      </c>
      <c r="C37" s="21" t="s">
        <v>43</v>
      </c>
      <c r="D37" s="46">
        <v>82203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82203</v>
      </c>
      <c r="O37" s="47">
        <f t="shared" si="1"/>
        <v>27.621975806451612</v>
      </c>
      <c r="P37" s="9"/>
    </row>
    <row r="38" spans="1:16">
      <c r="A38" s="13"/>
      <c r="B38" s="39">
        <v>351.9</v>
      </c>
      <c r="C38" s="21" t="s">
        <v>45</v>
      </c>
      <c r="D38" s="46">
        <v>365670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365670</v>
      </c>
      <c r="O38" s="47">
        <f t="shared" si="1"/>
        <v>122.87298387096774</v>
      </c>
      <c r="P38" s="9"/>
    </row>
    <row r="39" spans="1:16">
      <c r="A39" s="13"/>
      <c r="B39" s="39">
        <v>354</v>
      </c>
      <c r="C39" s="21" t="s">
        <v>44</v>
      </c>
      <c r="D39" s="46">
        <v>56608</v>
      </c>
      <c r="E39" s="46">
        <v>0</v>
      </c>
      <c r="F39" s="46">
        <v>0</v>
      </c>
      <c r="G39" s="46">
        <v>0</v>
      </c>
      <c r="H39" s="46">
        <v>0</v>
      </c>
      <c r="I39" s="46">
        <v>2670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59278</v>
      </c>
      <c r="O39" s="47">
        <f t="shared" si="1"/>
        <v>19.918682795698924</v>
      </c>
      <c r="P39" s="9"/>
    </row>
    <row r="40" spans="1:16" ht="15.75">
      <c r="A40" s="29" t="s">
        <v>4</v>
      </c>
      <c r="B40" s="30"/>
      <c r="C40" s="31"/>
      <c r="D40" s="32">
        <f t="shared" ref="D40:M40" si="8">SUM(D41:D47)</f>
        <v>229387</v>
      </c>
      <c r="E40" s="32">
        <f t="shared" si="8"/>
        <v>703323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49473</v>
      </c>
      <c r="J40" s="32">
        <f t="shared" si="8"/>
        <v>0</v>
      </c>
      <c r="K40" s="32">
        <f t="shared" si="8"/>
        <v>5484748</v>
      </c>
      <c r="L40" s="32">
        <f t="shared" si="8"/>
        <v>0</v>
      </c>
      <c r="M40" s="32">
        <f t="shared" si="8"/>
        <v>0</v>
      </c>
      <c r="N40" s="32">
        <f t="shared" si="4"/>
        <v>6466931</v>
      </c>
      <c r="O40" s="45">
        <f t="shared" si="1"/>
        <v>2173.0278897849462</v>
      </c>
      <c r="P40" s="10"/>
    </row>
    <row r="41" spans="1:16">
      <c r="A41" s="12"/>
      <c r="B41" s="25">
        <v>361.1</v>
      </c>
      <c r="C41" s="20" t="s">
        <v>46</v>
      </c>
      <c r="D41" s="46">
        <v>23858</v>
      </c>
      <c r="E41" s="46">
        <v>6334</v>
      </c>
      <c r="F41" s="46">
        <v>0</v>
      </c>
      <c r="G41" s="46">
        <v>0</v>
      </c>
      <c r="H41" s="46">
        <v>0</v>
      </c>
      <c r="I41" s="46">
        <v>32077</v>
      </c>
      <c r="J41" s="46">
        <v>0</v>
      </c>
      <c r="K41" s="46">
        <v>359627</v>
      </c>
      <c r="L41" s="46">
        <v>0</v>
      </c>
      <c r="M41" s="46">
        <v>0</v>
      </c>
      <c r="N41" s="46">
        <f t="shared" si="4"/>
        <v>421896</v>
      </c>
      <c r="O41" s="47">
        <f t="shared" si="1"/>
        <v>141.76612903225808</v>
      </c>
      <c r="P41" s="9"/>
    </row>
    <row r="42" spans="1:16">
      <c r="A42" s="12"/>
      <c r="B42" s="25">
        <v>361.3</v>
      </c>
      <c r="C42" s="20" t="s">
        <v>48</v>
      </c>
      <c r="D42" s="46">
        <v>24667</v>
      </c>
      <c r="E42" s="46">
        <v>10961</v>
      </c>
      <c r="F42" s="46">
        <v>0</v>
      </c>
      <c r="G42" s="46">
        <v>0</v>
      </c>
      <c r="H42" s="46">
        <v>0</v>
      </c>
      <c r="I42" s="46">
        <v>16559</v>
      </c>
      <c r="J42" s="46">
        <v>0</v>
      </c>
      <c r="K42" s="46">
        <v>3194150</v>
      </c>
      <c r="L42" s="46">
        <v>0</v>
      </c>
      <c r="M42" s="46">
        <v>0</v>
      </c>
      <c r="N42" s="46">
        <f t="shared" ref="N42:N47" si="9">SUM(D42:M42)</f>
        <v>3246337</v>
      </c>
      <c r="O42" s="47">
        <f t="shared" si="1"/>
        <v>1090.8390456989248</v>
      </c>
      <c r="P42" s="9"/>
    </row>
    <row r="43" spans="1:16">
      <c r="A43" s="12"/>
      <c r="B43" s="25">
        <v>365</v>
      </c>
      <c r="C43" s="20" t="s">
        <v>49</v>
      </c>
      <c r="D43" s="46">
        <v>67707</v>
      </c>
      <c r="E43" s="46">
        <v>7816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75523</v>
      </c>
      <c r="O43" s="47">
        <f t="shared" si="1"/>
        <v>25.377352150537636</v>
      </c>
      <c r="P43" s="9"/>
    </row>
    <row r="44" spans="1:16">
      <c r="A44" s="12"/>
      <c r="B44" s="25">
        <v>366</v>
      </c>
      <c r="C44" s="20" t="s">
        <v>50</v>
      </c>
      <c r="D44" s="46">
        <v>25001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25001</v>
      </c>
      <c r="O44" s="47">
        <f t="shared" si="1"/>
        <v>8.4008736559139781</v>
      </c>
      <c r="P44" s="9"/>
    </row>
    <row r="45" spans="1:16">
      <c r="A45" s="12"/>
      <c r="B45" s="25">
        <v>368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1930971</v>
      </c>
      <c r="L45" s="46">
        <v>0</v>
      </c>
      <c r="M45" s="46">
        <v>0</v>
      </c>
      <c r="N45" s="46">
        <f t="shared" si="9"/>
        <v>1930971</v>
      </c>
      <c r="O45" s="47">
        <f t="shared" si="1"/>
        <v>648.84778225806451</v>
      </c>
      <c r="P45" s="9"/>
    </row>
    <row r="46" spans="1:16">
      <c r="A46" s="12"/>
      <c r="B46" s="25">
        <v>369.3</v>
      </c>
      <c r="C46" s="20" t="s">
        <v>52</v>
      </c>
      <c r="D46" s="46">
        <v>27159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27159</v>
      </c>
      <c r="O46" s="47">
        <f t="shared" si="1"/>
        <v>9.1260080645161299</v>
      </c>
      <c r="P46" s="9"/>
    </row>
    <row r="47" spans="1:16">
      <c r="A47" s="12"/>
      <c r="B47" s="25">
        <v>369.9</v>
      </c>
      <c r="C47" s="20" t="s">
        <v>53</v>
      </c>
      <c r="D47" s="46">
        <v>60995</v>
      </c>
      <c r="E47" s="46">
        <v>678212</v>
      </c>
      <c r="F47" s="46">
        <v>0</v>
      </c>
      <c r="G47" s="46">
        <v>0</v>
      </c>
      <c r="H47" s="46">
        <v>0</v>
      </c>
      <c r="I47" s="46">
        <v>837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740044</v>
      </c>
      <c r="O47" s="47">
        <f t="shared" si="1"/>
        <v>248.67069892473117</v>
      </c>
      <c r="P47" s="9"/>
    </row>
    <row r="48" spans="1:16" ht="15.75">
      <c r="A48" s="29" t="s">
        <v>34</v>
      </c>
      <c r="B48" s="30"/>
      <c r="C48" s="31"/>
      <c r="D48" s="32">
        <f t="shared" ref="D48:M48" si="10">SUM(D49:D50)</f>
        <v>470000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>SUM(D48:M48)</f>
        <v>470000</v>
      </c>
      <c r="O48" s="45">
        <f t="shared" si="1"/>
        <v>157.93010752688173</v>
      </c>
      <c r="P48" s="9"/>
    </row>
    <row r="49" spans="1:119">
      <c r="A49" s="12"/>
      <c r="B49" s="25">
        <v>381</v>
      </c>
      <c r="C49" s="20" t="s">
        <v>54</v>
      </c>
      <c r="D49" s="46">
        <v>120000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120000</v>
      </c>
      <c r="O49" s="47">
        <f t="shared" si="1"/>
        <v>40.322580645161288</v>
      </c>
      <c r="P49" s="9"/>
    </row>
    <row r="50" spans="1:119" ht="15.75" thickBot="1">
      <c r="A50" s="12"/>
      <c r="B50" s="25">
        <v>384</v>
      </c>
      <c r="C50" s="20" t="s">
        <v>82</v>
      </c>
      <c r="D50" s="46">
        <v>350000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350000</v>
      </c>
      <c r="O50" s="47">
        <f t="shared" si="1"/>
        <v>117.60752688172043</v>
      </c>
      <c r="P50" s="9"/>
    </row>
    <row r="51" spans="1:119" ht="16.5" thickBot="1">
      <c r="A51" s="14" t="s">
        <v>39</v>
      </c>
      <c r="B51" s="23"/>
      <c r="C51" s="22"/>
      <c r="D51" s="15">
        <f t="shared" ref="D51:M51" si="11">SUM(D5,D15,D21,D29,D34,D40,D48)</f>
        <v>11228425</v>
      </c>
      <c r="E51" s="15">
        <f t="shared" si="11"/>
        <v>5315982</v>
      </c>
      <c r="F51" s="15">
        <f t="shared" si="11"/>
        <v>0</v>
      </c>
      <c r="G51" s="15">
        <f t="shared" si="11"/>
        <v>0</v>
      </c>
      <c r="H51" s="15">
        <f t="shared" si="11"/>
        <v>0</v>
      </c>
      <c r="I51" s="15">
        <f t="shared" si="11"/>
        <v>3706110</v>
      </c>
      <c r="J51" s="15">
        <f t="shared" si="11"/>
        <v>0</v>
      </c>
      <c r="K51" s="15">
        <f t="shared" si="11"/>
        <v>5484748</v>
      </c>
      <c r="L51" s="15">
        <f t="shared" si="11"/>
        <v>0</v>
      </c>
      <c r="M51" s="15">
        <f t="shared" si="11"/>
        <v>0</v>
      </c>
      <c r="N51" s="15">
        <f>SUM(D51:M51)</f>
        <v>25735265</v>
      </c>
      <c r="O51" s="38">
        <f t="shared" si="1"/>
        <v>8647.6024865591389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83</v>
      </c>
      <c r="M53" s="118"/>
      <c r="N53" s="118"/>
      <c r="O53" s="43">
        <v>2976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68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7414945</v>
      </c>
      <c r="E5" s="27">
        <f t="shared" si="0"/>
        <v>1129646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8544591</v>
      </c>
      <c r="O5" s="33">
        <f t="shared" ref="O5:O52" si="1">(N5/O$54)</f>
        <v>3415.1043165467627</v>
      </c>
      <c r="P5" s="6"/>
    </row>
    <row r="6" spans="1:133">
      <c r="A6" s="12"/>
      <c r="B6" s="25">
        <v>311</v>
      </c>
      <c r="C6" s="20" t="s">
        <v>3</v>
      </c>
      <c r="D6" s="46">
        <v>5819371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5819371</v>
      </c>
      <c r="O6" s="47">
        <f t="shared" si="1"/>
        <v>2325.8876898481217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1129646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1129646</v>
      </c>
      <c r="O7" s="47">
        <f t="shared" si="1"/>
        <v>451.49720223820941</v>
      </c>
      <c r="P7" s="9"/>
    </row>
    <row r="8" spans="1:133">
      <c r="A8" s="12"/>
      <c r="B8" s="25">
        <v>312.3</v>
      </c>
      <c r="C8" s="20" t="s">
        <v>12</v>
      </c>
      <c r="D8" s="46">
        <v>103891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103891</v>
      </c>
      <c r="O8" s="47">
        <f t="shared" si="1"/>
        <v>41.523181454836134</v>
      </c>
      <c r="P8" s="9"/>
    </row>
    <row r="9" spans="1:133">
      <c r="A9" s="12"/>
      <c r="B9" s="25">
        <v>312.41000000000003</v>
      </c>
      <c r="C9" s="20" t="s">
        <v>14</v>
      </c>
      <c r="D9" s="46">
        <v>31858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31858</v>
      </c>
      <c r="O9" s="47">
        <f t="shared" si="1"/>
        <v>12.733013589128698</v>
      </c>
      <c r="P9" s="9"/>
    </row>
    <row r="10" spans="1:133">
      <c r="A10" s="12"/>
      <c r="B10" s="25">
        <v>312.42</v>
      </c>
      <c r="C10" s="20" t="s">
        <v>13</v>
      </c>
      <c r="D10" s="46">
        <v>12448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12448</v>
      </c>
      <c r="O10" s="47">
        <f t="shared" si="1"/>
        <v>4.9752198241406873</v>
      </c>
      <c r="P10" s="9"/>
    </row>
    <row r="11" spans="1:133">
      <c r="A11" s="12"/>
      <c r="B11" s="25">
        <v>314.10000000000002</v>
      </c>
      <c r="C11" s="20" t="s">
        <v>15</v>
      </c>
      <c r="D11" s="46">
        <v>680284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680284</v>
      </c>
      <c r="O11" s="47">
        <f t="shared" si="1"/>
        <v>271.89608313349322</v>
      </c>
      <c r="P11" s="9"/>
    </row>
    <row r="12" spans="1:133">
      <c r="A12" s="12"/>
      <c r="B12" s="25">
        <v>314.39999999999998</v>
      </c>
      <c r="C12" s="20" t="s">
        <v>16</v>
      </c>
      <c r="D12" s="46">
        <v>8865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8865</v>
      </c>
      <c r="O12" s="47">
        <f t="shared" si="1"/>
        <v>3.5431654676258995</v>
      </c>
      <c r="P12" s="9"/>
    </row>
    <row r="13" spans="1:133">
      <c r="A13" s="12"/>
      <c r="B13" s="25">
        <v>315</v>
      </c>
      <c r="C13" s="20" t="s">
        <v>17</v>
      </c>
      <c r="D13" s="46">
        <v>306175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306175</v>
      </c>
      <c r="O13" s="47">
        <f t="shared" si="1"/>
        <v>122.37210231814548</v>
      </c>
      <c r="P13" s="9"/>
    </row>
    <row r="14" spans="1:133">
      <c r="A14" s="12"/>
      <c r="B14" s="25">
        <v>316</v>
      </c>
      <c r="C14" s="20" t="s">
        <v>18</v>
      </c>
      <c r="D14" s="46">
        <v>452053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452053</v>
      </c>
      <c r="O14" s="47">
        <f t="shared" si="1"/>
        <v>180.67665867306155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SUM(D16:D20)</f>
        <v>941133</v>
      </c>
      <c r="E15" s="32">
        <f t="shared" si="3"/>
        <v>255756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2" si="4">SUM(D15:M15)</f>
        <v>1196889</v>
      </c>
      <c r="O15" s="45">
        <f t="shared" si="1"/>
        <v>478.37290167865706</v>
      </c>
      <c r="P15" s="10"/>
    </row>
    <row r="16" spans="1:133">
      <c r="A16" s="12"/>
      <c r="B16" s="25">
        <v>322</v>
      </c>
      <c r="C16" s="20" t="s">
        <v>0</v>
      </c>
      <c r="D16" s="46">
        <v>301878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301878</v>
      </c>
      <c r="O16" s="47">
        <f t="shared" si="1"/>
        <v>120.65467625899281</v>
      </c>
      <c r="P16" s="9"/>
    </row>
    <row r="17" spans="1:16">
      <c r="A17" s="12"/>
      <c r="B17" s="25">
        <v>323.10000000000002</v>
      </c>
      <c r="C17" s="20" t="s">
        <v>20</v>
      </c>
      <c r="D17" s="46">
        <v>637215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637215</v>
      </c>
      <c r="O17" s="47">
        <f t="shared" si="1"/>
        <v>254.68225419664267</v>
      </c>
      <c r="P17" s="9"/>
    </row>
    <row r="18" spans="1:16">
      <c r="A18" s="12"/>
      <c r="B18" s="25">
        <v>323.89999999999998</v>
      </c>
      <c r="C18" s="20" t="s">
        <v>70</v>
      </c>
      <c r="D18" s="46">
        <v>2040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2040</v>
      </c>
      <c r="O18" s="47">
        <f t="shared" si="1"/>
        <v>0.815347721822542</v>
      </c>
      <c r="P18" s="9"/>
    </row>
    <row r="19" spans="1:16">
      <c r="A19" s="12"/>
      <c r="B19" s="25">
        <v>324.11</v>
      </c>
      <c r="C19" s="20" t="s">
        <v>71</v>
      </c>
      <c r="D19" s="46">
        <v>0</v>
      </c>
      <c r="E19" s="46">
        <v>3239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3239</v>
      </c>
      <c r="O19" s="47">
        <f t="shared" si="1"/>
        <v>1.2945643485211831</v>
      </c>
      <c r="P19" s="9"/>
    </row>
    <row r="20" spans="1:16">
      <c r="A20" s="12"/>
      <c r="B20" s="25">
        <v>325.2</v>
      </c>
      <c r="C20" s="20" t="s">
        <v>21</v>
      </c>
      <c r="D20" s="46">
        <v>0</v>
      </c>
      <c r="E20" s="46">
        <v>252517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252517</v>
      </c>
      <c r="O20" s="47">
        <f t="shared" si="1"/>
        <v>100.92605915267785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SUM(D22:D28)</f>
        <v>314076</v>
      </c>
      <c r="E21" s="32">
        <f t="shared" si="5"/>
        <v>42535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356611</v>
      </c>
      <c r="O21" s="45">
        <f t="shared" si="1"/>
        <v>142.53037569944044</v>
      </c>
      <c r="P21" s="10"/>
    </row>
    <row r="22" spans="1:16">
      <c r="A22" s="12"/>
      <c r="B22" s="25">
        <v>331.2</v>
      </c>
      <c r="C22" s="20" t="s">
        <v>72</v>
      </c>
      <c r="D22" s="46">
        <v>3178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3178</v>
      </c>
      <c r="O22" s="47">
        <f t="shared" si="1"/>
        <v>1.2701838529176659</v>
      </c>
      <c r="P22" s="9"/>
    </row>
    <row r="23" spans="1:16">
      <c r="A23" s="12"/>
      <c r="B23" s="25">
        <v>331.49</v>
      </c>
      <c r="C23" s="20" t="s">
        <v>73</v>
      </c>
      <c r="D23" s="46">
        <v>24919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24919</v>
      </c>
      <c r="O23" s="47">
        <f t="shared" si="1"/>
        <v>9.9596322941646687</v>
      </c>
      <c r="P23" s="9"/>
    </row>
    <row r="24" spans="1:16">
      <c r="A24" s="12"/>
      <c r="B24" s="25">
        <v>334.7</v>
      </c>
      <c r="C24" s="20" t="s">
        <v>74</v>
      </c>
      <c r="D24" s="46">
        <v>18028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18028</v>
      </c>
      <c r="O24" s="47">
        <f t="shared" si="1"/>
        <v>7.2054356514788171</v>
      </c>
      <c r="P24" s="9"/>
    </row>
    <row r="25" spans="1:16">
      <c r="A25" s="12"/>
      <c r="B25" s="25">
        <v>335.12</v>
      </c>
      <c r="C25" s="20" t="s">
        <v>24</v>
      </c>
      <c r="D25" s="46">
        <v>65447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65447</v>
      </c>
      <c r="O25" s="47">
        <f t="shared" si="1"/>
        <v>26.157873701039168</v>
      </c>
      <c r="P25" s="9"/>
    </row>
    <row r="26" spans="1:16">
      <c r="A26" s="12"/>
      <c r="B26" s="25">
        <v>335.15</v>
      </c>
      <c r="C26" s="20" t="s">
        <v>25</v>
      </c>
      <c r="D26" s="46">
        <v>5859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5859</v>
      </c>
      <c r="O26" s="47">
        <f t="shared" si="1"/>
        <v>2.3417266187050361</v>
      </c>
      <c r="P26" s="9"/>
    </row>
    <row r="27" spans="1:16">
      <c r="A27" s="12"/>
      <c r="B27" s="25">
        <v>335.18</v>
      </c>
      <c r="C27" s="20" t="s">
        <v>26</v>
      </c>
      <c r="D27" s="46">
        <v>196645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196645</v>
      </c>
      <c r="O27" s="47">
        <f t="shared" si="1"/>
        <v>78.595123900879301</v>
      </c>
      <c r="P27" s="9"/>
    </row>
    <row r="28" spans="1:16">
      <c r="A28" s="12"/>
      <c r="B28" s="25">
        <v>338</v>
      </c>
      <c r="C28" s="20" t="s">
        <v>27</v>
      </c>
      <c r="D28" s="46">
        <v>0</v>
      </c>
      <c r="E28" s="46">
        <v>42535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42535</v>
      </c>
      <c r="O28" s="47">
        <f t="shared" si="1"/>
        <v>17.000399680255796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SUM(D30:D34)</f>
        <v>82861</v>
      </c>
      <c r="E29" s="32">
        <f t="shared" si="6"/>
        <v>7920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3486412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3577193</v>
      </c>
      <c r="O29" s="45">
        <f t="shared" si="1"/>
        <v>1429.7334132693845</v>
      </c>
      <c r="P29" s="10"/>
    </row>
    <row r="30" spans="1:16">
      <c r="A30" s="12"/>
      <c r="B30" s="25">
        <v>341.3</v>
      </c>
      <c r="C30" s="20" t="s">
        <v>65</v>
      </c>
      <c r="D30" s="46">
        <v>16574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16574</v>
      </c>
      <c r="O30" s="47">
        <f t="shared" si="1"/>
        <v>6.6243005595523581</v>
      </c>
      <c r="P30" s="9"/>
    </row>
    <row r="31" spans="1:16">
      <c r="A31" s="12"/>
      <c r="B31" s="25">
        <v>342.9</v>
      </c>
      <c r="C31" s="20" t="s">
        <v>35</v>
      </c>
      <c r="D31" s="46">
        <v>0</v>
      </c>
      <c r="E31" s="46">
        <v>7920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7920</v>
      </c>
      <c r="O31" s="47">
        <f t="shared" si="1"/>
        <v>3.1654676258992804</v>
      </c>
      <c r="P31" s="9"/>
    </row>
    <row r="32" spans="1:16">
      <c r="A32" s="12"/>
      <c r="B32" s="25">
        <v>343.6</v>
      </c>
      <c r="C32" s="20" t="s">
        <v>36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3486412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3486412</v>
      </c>
      <c r="O32" s="47">
        <f t="shared" si="1"/>
        <v>1393.4500399680255</v>
      </c>
      <c r="P32" s="9"/>
    </row>
    <row r="33" spans="1:16">
      <c r="A33" s="12"/>
      <c r="B33" s="25">
        <v>343.9</v>
      </c>
      <c r="C33" s="20" t="s">
        <v>37</v>
      </c>
      <c r="D33" s="46">
        <v>324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324</v>
      </c>
      <c r="O33" s="47">
        <f t="shared" si="1"/>
        <v>0.12949640287769784</v>
      </c>
      <c r="P33" s="9"/>
    </row>
    <row r="34" spans="1:16">
      <c r="A34" s="12"/>
      <c r="B34" s="25">
        <v>344.5</v>
      </c>
      <c r="C34" s="20" t="s">
        <v>38</v>
      </c>
      <c r="D34" s="46">
        <v>65963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65963</v>
      </c>
      <c r="O34" s="47">
        <f t="shared" si="1"/>
        <v>26.364108713029577</v>
      </c>
      <c r="P34" s="9"/>
    </row>
    <row r="35" spans="1:16" ht="15.75">
      <c r="A35" s="29" t="s">
        <v>33</v>
      </c>
      <c r="B35" s="30"/>
      <c r="C35" s="31"/>
      <c r="D35" s="32">
        <f t="shared" ref="D35:M35" si="7">SUM(D36:D40)</f>
        <v>874387</v>
      </c>
      <c r="E35" s="32">
        <f t="shared" si="7"/>
        <v>5762794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4"/>
        <v>6637181</v>
      </c>
      <c r="O35" s="45">
        <f t="shared" si="1"/>
        <v>2652.7501998401281</v>
      </c>
      <c r="P35" s="10"/>
    </row>
    <row r="36" spans="1:16">
      <c r="A36" s="13"/>
      <c r="B36" s="39">
        <v>351.1</v>
      </c>
      <c r="C36" s="21" t="s">
        <v>41</v>
      </c>
      <c r="D36" s="46">
        <v>41710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41710</v>
      </c>
      <c r="O36" s="47">
        <f t="shared" si="1"/>
        <v>16.670663469224621</v>
      </c>
      <c r="P36" s="9"/>
    </row>
    <row r="37" spans="1:16">
      <c r="A37" s="13"/>
      <c r="B37" s="39">
        <v>351.2</v>
      </c>
      <c r="C37" s="21" t="s">
        <v>42</v>
      </c>
      <c r="D37" s="46">
        <v>0</v>
      </c>
      <c r="E37" s="46">
        <v>75334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75334</v>
      </c>
      <c r="O37" s="47">
        <f t="shared" si="1"/>
        <v>30.109512390087929</v>
      </c>
      <c r="P37" s="9"/>
    </row>
    <row r="38" spans="1:16">
      <c r="A38" s="13"/>
      <c r="B38" s="39">
        <v>351.5</v>
      </c>
      <c r="C38" s="21" t="s">
        <v>43</v>
      </c>
      <c r="D38" s="46">
        <v>48068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48068</v>
      </c>
      <c r="O38" s="47">
        <f t="shared" si="1"/>
        <v>19.211830535571544</v>
      </c>
      <c r="P38" s="9"/>
    </row>
    <row r="39" spans="1:16">
      <c r="A39" s="13"/>
      <c r="B39" s="39">
        <v>354</v>
      </c>
      <c r="C39" s="21" t="s">
        <v>44</v>
      </c>
      <c r="D39" s="46">
        <v>784609</v>
      </c>
      <c r="E39" s="46">
        <v>2144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786753</v>
      </c>
      <c r="O39" s="47">
        <f t="shared" si="1"/>
        <v>314.4496402877698</v>
      </c>
      <c r="P39" s="9"/>
    </row>
    <row r="40" spans="1:16">
      <c r="A40" s="13"/>
      <c r="B40" s="39">
        <v>355</v>
      </c>
      <c r="C40" s="21" t="s">
        <v>75</v>
      </c>
      <c r="D40" s="46">
        <v>0</v>
      </c>
      <c r="E40" s="46">
        <v>5685316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5685316</v>
      </c>
      <c r="O40" s="47">
        <f t="shared" si="1"/>
        <v>2272.3085531574739</v>
      </c>
      <c r="P40" s="9"/>
    </row>
    <row r="41" spans="1:16" ht="15.75">
      <c r="A41" s="29" t="s">
        <v>4</v>
      </c>
      <c r="B41" s="30"/>
      <c r="C41" s="31"/>
      <c r="D41" s="32">
        <f t="shared" ref="D41:M41" si="8">SUM(D42:D49)</f>
        <v>1223555</v>
      </c>
      <c r="E41" s="32">
        <f t="shared" si="8"/>
        <v>1037691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18393</v>
      </c>
      <c r="J41" s="32">
        <f t="shared" si="8"/>
        <v>0</v>
      </c>
      <c r="K41" s="32">
        <f t="shared" si="8"/>
        <v>2667187</v>
      </c>
      <c r="L41" s="32">
        <f t="shared" si="8"/>
        <v>0</v>
      </c>
      <c r="M41" s="32">
        <f t="shared" si="8"/>
        <v>0</v>
      </c>
      <c r="N41" s="32">
        <f t="shared" si="4"/>
        <v>4946826</v>
      </c>
      <c r="O41" s="45">
        <f t="shared" si="1"/>
        <v>1977.148681055156</v>
      </c>
      <c r="P41" s="10"/>
    </row>
    <row r="42" spans="1:16">
      <c r="A42" s="12"/>
      <c r="B42" s="25">
        <v>361.1</v>
      </c>
      <c r="C42" s="20" t="s">
        <v>46</v>
      </c>
      <c r="D42" s="46">
        <v>28298</v>
      </c>
      <c r="E42" s="46">
        <v>7324</v>
      </c>
      <c r="F42" s="46">
        <v>0</v>
      </c>
      <c r="G42" s="46">
        <v>0</v>
      </c>
      <c r="H42" s="46">
        <v>0</v>
      </c>
      <c r="I42" s="46">
        <v>8717</v>
      </c>
      <c r="J42" s="46">
        <v>0</v>
      </c>
      <c r="K42" s="46">
        <v>276143</v>
      </c>
      <c r="L42" s="46">
        <v>0</v>
      </c>
      <c r="M42" s="46">
        <v>0</v>
      </c>
      <c r="N42" s="46">
        <f t="shared" si="4"/>
        <v>320482</v>
      </c>
      <c r="O42" s="47">
        <f t="shared" si="1"/>
        <v>128.09032773780976</v>
      </c>
      <c r="P42" s="9"/>
    </row>
    <row r="43" spans="1:16">
      <c r="A43" s="12"/>
      <c r="B43" s="25">
        <v>361.3</v>
      </c>
      <c r="C43" s="20" t="s">
        <v>48</v>
      </c>
      <c r="D43" s="46">
        <v>15412</v>
      </c>
      <c r="E43" s="46">
        <v>5666</v>
      </c>
      <c r="F43" s="46">
        <v>0</v>
      </c>
      <c r="G43" s="46">
        <v>0</v>
      </c>
      <c r="H43" s="46">
        <v>0</v>
      </c>
      <c r="I43" s="46">
        <v>9676</v>
      </c>
      <c r="J43" s="46">
        <v>0</v>
      </c>
      <c r="K43" s="46">
        <v>157666</v>
      </c>
      <c r="L43" s="46">
        <v>0</v>
      </c>
      <c r="M43" s="46">
        <v>0</v>
      </c>
      <c r="N43" s="46">
        <f t="shared" ref="N43:N49" si="9">SUM(D43:M43)</f>
        <v>188420</v>
      </c>
      <c r="O43" s="47">
        <f t="shared" si="1"/>
        <v>75.30775379696243</v>
      </c>
      <c r="P43" s="9"/>
    </row>
    <row r="44" spans="1:16">
      <c r="A44" s="12"/>
      <c r="B44" s="25">
        <v>361.4</v>
      </c>
      <c r="C44" s="20" t="s">
        <v>76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9765</v>
      </c>
      <c r="L44" s="46">
        <v>0</v>
      </c>
      <c r="M44" s="46">
        <v>0</v>
      </c>
      <c r="N44" s="46">
        <f t="shared" si="9"/>
        <v>9765</v>
      </c>
      <c r="O44" s="47">
        <f t="shared" si="1"/>
        <v>3.9028776978417268</v>
      </c>
      <c r="P44" s="9"/>
    </row>
    <row r="45" spans="1:16">
      <c r="A45" s="12"/>
      <c r="B45" s="25">
        <v>365</v>
      </c>
      <c r="C45" s="20" t="s">
        <v>49</v>
      </c>
      <c r="D45" s="46">
        <v>5525</v>
      </c>
      <c r="E45" s="46">
        <v>2507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8032</v>
      </c>
      <c r="O45" s="47">
        <f t="shared" si="1"/>
        <v>3.2102318145483615</v>
      </c>
      <c r="P45" s="9"/>
    </row>
    <row r="46" spans="1:16">
      <c r="A46" s="12"/>
      <c r="B46" s="25">
        <v>366</v>
      </c>
      <c r="C46" s="20" t="s">
        <v>50</v>
      </c>
      <c r="D46" s="46">
        <v>26864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26864</v>
      </c>
      <c r="O46" s="47">
        <f t="shared" si="1"/>
        <v>10.737010391686651</v>
      </c>
      <c r="P46" s="9"/>
    </row>
    <row r="47" spans="1:16">
      <c r="A47" s="12"/>
      <c r="B47" s="25">
        <v>368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2223613</v>
      </c>
      <c r="L47" s="46">
        <v>0</v>
      </c>
      <c r="M47" s="46">
        <v>0</v>
      </c>
      <c r="N47" s="46">
        <f t="shared" si="9"/>
        <v>2223613</v>
      </c>
      <c r="O47" s="47">
        <f t="shared" si="1"/>
        <v>888.73421262989609</v>
      </c>
      <c r="P47" s="9"/>
    </row>
    <row r="48" spans="1:16">
      <c r="A48" s="12"/>
      <c r="B48" s="25">
        <v>369.3</v>
      </c>
      <c r="C48" s="20" t="s">
        <v>52</v>
      </c>
      <c r="D48" s="46">
        <v>6826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6826</v>
      </c>
      <c r="O48" s="47">
        <f t="shared" si="1"/>
        <v>2.7282174260591527</v>
      </c>
      <c r="P48" s="9"/>
    </row>
    <row r="49" spans="1:119">
      <c r="A49" s="12"/>
      <c r="B49" s="25">
        <v>369.9</v>
      </c>
      <c r="C49" s="20" t="s">
        <v>53</v>
      </c>
      <c r="D49" s="46">
        <v>1140630</v>
      </c>
      <c r="E49" s="46">
        <v>1022194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2162824</v>
      </c>
      <c r="O49" s="47">
        <f t="shared" si="1"/>
        <v>864.43804956035171</v>
      </c>
      <c r="P49" s="9"/>
    </row>
    <row r="50" spans="1:119" ht="15.75">
      <c r="A50" s="29" t="s">
        <v>34</v>
      </c>
      <c r="B50" s="30"/>
      <c r="C50" s="31"/>
      <c r="D50" s="32">
        <f t="shared" ref="D50:M50" si="10">SUM(D51:D51)</f>
        <v>283000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283000</v>
      </c>
      <c r="O50" s="45">
        <f t="shared" si="1"/>
        <v>113.10951239008793</v>
      </c>
      <c r="P50" s="9"/>
    </row>
    <row r="51" spans="1:119" ht="15.75" thickBot="1">
      <c r="A51" s="12"/>
      <c r="B51" s="25">
        <v>381</v>
      </c>
      <c r="C51" s="20" t="s">
        <v>54</v>
      </c>
      <c r="D51" s="46">
        <v>283000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283000</v>
      </c>
      <c r="O51" s="47">
        <f t="shared" si="1"/>
        <v>113.10951239008793</v>
      </c>
      <c r="P51" s="9"/>
    </row>
    <row r="52" spans="1:119" ht="16.5" thickBot="1">
      <c r="A52" s="14" t="s">
        <v>39</v>
      </c>
      <c r="B52" s="23"/>
      <c r="C52" s="22"/>
      <c r="D52" s="15">
        <f t="shared" ref="D52:M52" si="11">SUM(D5,D15,D21,D29,D35,D41,D50)</f>
        <v>11133957</v>
      </c>
      <c r="E52" s="15">
        <f t="shared" si="11"/>
        <v>8236342</v>
      </c>
      <c r="F52" s="15">
        <f t="shared" si="11"/>
        <v>0</v>
      </c>
      <c r="G52" s="15">
        <f t="shared" si="11"/>
        <v>0</v>
      </c>
      <c r="H52" s="15">
        <f t="shared" si="11"/>
        <v>0</v>
      </c>
      <c r="I52" s="15">
        <f t="shared" si="11"/>
        <v>3504805</v>
      </c>
      <c r="J52" s="15">
        <f t="shared" si="11"/>
        <v>0</v>
      </c>
      <c r="K52" s="15">
        <f t="shared" si="11"/>
        <v>2667187</v>
      </c>
      <c r="L52" s="15">
        <f t="shared" si="11"/>
        <v>0</v>
      </c>
      <c r="M52" s="15">
        <f t="shared" si="11"/>
        <v>0</v>
      </c>
      <c r="N52" s="15">
        <f>SUM(D52:M52)</f>
        <v>25542291</v>
      </c>
      <c r="O52" s="38">
        <f t="shared" si="1"/>
        <v>10208.749400479617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77</v>
      </c>
      <c r="M54" s="118"/>
      <c r="N54" s="118"/>
      <c r="O54" s="43">
        <v>2502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68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7314552</v>
      </c>
      <c r="E5" s="27">
        <f t="shared" si="0"/>
        <v>871967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8186519</v>
      </c>
      <c r="O5" s="33">
        <f t="shared" ref="O5:O49" si="1">(N5/O$51)</f>
        <v>3257.6677278153602</v>
      </c>
      <c r="P5" s="6"/>
    </row>
    <row r="6" spans="1:133">
      <c r="A6" s="12"/>
      <c r="B6" s="25">
        <v>311</v>
      </c>
      <c r="C6" s="20" t="s">
        <v>3</v>
      </c>
      <c r="D6" s="46">
        <v>5703452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5703452</v>
      </c>
      <c r="O6" s="47">
        <f t="shared" si="1"/>
        <v>2269.5789892558696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871967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871967</v>
      </c>
      <c r="O7" s="47">
        <f t="shared" si="1"/>
        <v>346.98249104655793</v>
      </c>
      <c r="P7" s="9"/>
    </row>
    <row r="8" spans="1:133">
      <c r="A8" s="12"/>
      <c r="B8" s="25">
        <v>312.3</v>
      </c>
      <c r="C8" s="20" t="s">
        <v>12</v>
      </c>
      <c r="D8" s="46">
        <v>92350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92350</v>
      </c>
      <c r="O8" s="47">
        <f t="shared" si="1"/>
        <v>36.74890569040987</v>
      </c>
      <c r="P8" s="9"/>
    </row>
    <row r="9" spans="1:133">
      <c r="A9" s="12"/>
      <c r="B9" s="25">
        <v>312.41000000000003</v>
      </c>
      <c r="C9" s="20" t="s">
        <v>14</v>
      </c>
      <c r="D9" s="46">
        <v>33657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33657</v>
      </c>
      <c r="O9" s="47">
        <f t="shared" si="1"/>
        <v>13.393155590927179</v>
      </c>
      <c r="P9" s="9"/>
    </row>
    <row r="10" spans="1:133">
      <c r="A10" s="12"/>
      <c r="B10" s="25">
        <v>312.42</v>
      </c>
      <c r="C10" s="20" t="s">
        <v>13</v>
      </c>
      <c r="D10" s="46">
        <v>12759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12759</v>
      </c>
      <c r="O10" s="47">
        <f t="shared" si="1"/>
        <v>5.0771985674492637</v>
      </c>
      <c r="P10" s="9"/>
    </row>
    <row r="11" spans="1:133">
      <c r="A11" s="12"/>
      <c r="B11" s="25">
        <v>314.10000000000002</v>
      </c>
      <c r="C11" s="20" t="s">
        <v>15</v>
      </c>
      <c r="D11" s="46">
        <v>630356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630356</v>
      </c>
      <c r="O11" s="47">
        <f t="shared" si="1"/>
        <v>250.83804218066055</v>
      </c>
      <c r="P11" s="9"/>
    </row>
    <row r="12" spans="1:133">
      <c r="A12" s="12"/>
      <c r="B12" s="25">
        <v>314.39999999999998</v>
      </c>
      <c r="C12" s="20" t="s">
        <v>16</v>
      </c>
      <c r="D12" s="46">
        <v>10583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10583</v>
      </c>
      <c r="O12" s="47">
        <f t="shared" si="1"/>
        <v>4.2113012335853561</v>
      </c>
      <c r="P12" s="9"/>
    </row>
    <row r="13" spans="1:133">
      <c r="A13" s="12"/>
      <c r="B13" s="25">
        <v>315</v>
      </c>
      <c r="C13" s="20" t="s">
        <v>17</v>
      </c>
      <c r="D13" s="46">
        <v>346234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346234</v>
      </c>
      <c r="O13" s="47">
        <f t="shared" si="1"/>
        <v>137.77715877437325</v>
      </c>
      <c r="P13" s="9"/>
    </row>
    <row r="14" spans="1:133">
      <c r="A14" s="12"/>
      <c r="B14" s="25">
        <v>316</v>
      </c>
      <c r="C14" s="20" t="s">
        <v>18</v>
      </c>
      <c r="D14" s="46">
        <v>485161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485161</v>
      </c>
      <c r="O14" s="47">
        <f t="shared" si="1"/>
        <v>193.06048547552726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SUM(D16:D18)</f>
        <v>819400</v>
      </c>
      <c r="E15" s="32">
        <f t="shared" si="3"/>
        <v>230802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1050202</v>
      </c>
      <c r="O15" s="45">
        <f t="shared" si="1"/>
        <v>417.90768006366892</v>
      </c>
      <c r="P15" s="10"/>
    </row>
    <row r="16" spans="1:133">
      <c r="A16" s="12"/>
      <c r="B16" s="25">
        <v>322</v>
      </c>
      <c r="C16" s="20" t="s">
        <v>0</v>
      </c>
      <c r="D16" s="46">
        <v>239852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239852</v>
      </c>
      <c r="O16" s="47">
        <f t="shared" si="1"/>
        <v>95.444488658973341</v>
      </c>
      <c r="P16" s="9"/>
    </row>
    <row r="17" spans="1:16">
      <c r="A17" s="12"/>
      <c r="B17" s="25">
        <v>323.10000000000002</v>
      </c>
      <c r="C17" s="20" t="s">
        <v>20</v>
      </c>
      <c r="D17" s="46">
        <v>579548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579548</v>
      </c>
      <c r="O17" s="47">
        <f t="shared" si="1"/>
        <v>230.61997612415439</v>
      </c>
      <c r="P17" s="9"/>
    </row>
    <row r="18" spans="1:16">
      <c r="A18" s="12"/>
      <c r="B18" s="25">
        <v>325.2</v>
      </c>
      <c r="C18" s="20" t="s">
        <v>21</v>
      </c>
      <c r="D18" s="46">
        <v>0</v>
      </c>
      <c r="E18" s="46">
        <v>230802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230802</v>
      </c>
      <c r="O18" s="47">
        <f t="shared" si="1"/>
        <v>91.843215280541187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SUM(D20:D25)</f>
        <v>385984</v>
      </c>
      <c r="E19" s="32">
        <f t="shared" si="5"/>
        <v>27891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413875</v>
      </c>
      <c r="O19" s="45">
        <f t="shared" si="1"/>
        <v>164.69359331476323</v>
      </c>
      <c r="P19" s="10"/>
    </row>
    <row r="20" spans="1:16">
      <c r="A20" s="12"/>
      <c r="B20" s="25">
        <v>334.49</v>
      </c>
      <c r="C20" s="20" t="s">
        <v>23</v>
      </c>
      <c r="D20" s="46">
        <v>4651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4651</v>
      </c>
      <c r="O20" s="47">
        <f t="shared" si="1"/>
        <v>1.8507759649820932</v>
      </c>
      <c r="P20" s="9"/>
    </row>
    <row r="21" spans="1:16">
      <c r="A21" s="12"/>
      <c r="B21" s="25">
        <v>334.5</v>
      </c>
      <c r="C21" s="20" t="s">
        <v>64</v>
      </c>
      <c r="D21" s="46">
        <v>113794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113794</v>
      </c>
      <c r="O21" s="47">
        <f t="shared" si="1"/>
        <v>45.282132908873855</v>
      </c>
      <c r="P21" s="9"/>
    </row>
    <row r="22" spans="1:16">
      <c r="A22" s="12"/>
      <c r="B22" s="25">
        <v>335.12</v>
      </c>
      <c r="C22" s="20" t="s">
        <v>24</v>
      </c>
      <c r="D22" s="46">
        <v>64191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64191</v>
      </c>
      <c r="O22" s="47">
        <f t="shared" si="1"/>
        <v>25.543573418225229</v>
      </c>
      <c r="P22" s="9"/>
    </row>
    <row r="23" spans="1:16">
      <c r="A23" s="12"/>
      <c r="B23" s="25">
        <v>335.15</v>
      </c>
      <c r="C23" s="20" t="s">
        <v>25</v>
      </c>
      <c r="D23" s="46">
        <v>5697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5697</v>
      </c>
      <c r="O23" s="47">
        <f t="shared" si="1"/>
        <v>2.2670115399920414</v>
      </c>
      <c r="P23" s="9"/>
    </row>
    <row r="24" spans="1:16">
      <c r="A24" s="12"/>
      <c r="B24" s="25">
        <v>335.18</v>
      </c>
      <c r="C24" s="20" t="s">
        <v>26</v>
      </c>
      <c r="D24" s="46">
        <v>197048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197048</v>
      </c>
      <c r="O24" s="47">
        <f t="shared" si="1"/>
        <v>78.411460405889372</v>
      </c>
      <c r="P24" s="9"/>
    </row>
    <row r="25" spans="1:16">
      <c r="A25" s="12"/>
      <c r="B25" s="25">
        <v>338</v>
      </c>
      <c r="C25" s="20" t="s">
        <v>27</v>
      </c>
      <c r="D25" s="46">
        <v>603</v>
      </c>
      <c r="E25" s="46">
        <v>27891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28494</v>
      </c>
      <c r="O25" s="47">
        <f t="shared" si="1"/>
        <v>11.338639076800638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SUM(D27:D32)</f>
        <v>85548</v>
      </c>
      <c r="E26" s="32">
        <f t="shared" si="6"/>
        <v>15184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2865622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2966354</v>
      </c>
      <c r="O26" s="45">
        <f t="shared" si="1"/>
        <v>1180.4035017906883</v>
      </c>
      <c r="P26" s="10"/>
    </row>
    <row r="27" spans="1:16">
      <c r="A27" s="12"/>
      <c r="B27" s="25">
        <v>341.3</v>
      </c>
      <c r="C27" s="20" t="s">
        <v>65</v>
      </c>
      <c r="D27" s="46">
        <v>20671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20671</v>
      </c>
      <c r="O27" s="47">
        <f t="shared" si="1"/>
        <v>8.2256267409470745</v>
      </c>
      <c r="P27" s="9"/>
    </row>
    <row r="28" spans="1:16">
      <c r="A28" s="12"/>
      <c r="B28" s="25">
        <v>342.9</v>
      </c>
      <c r="C28" s="20" t="s">
        <v>35</v>
      </c>
      <c r="D28" s="46">
        <v>0</v>
      </c>
      <c r="E28" s="46">
        <v>15184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15184</v>
      </c>
      <c r="O28" s="47">
        <f t="shared" si="1"/>
        <v>6.0421806605650614</v>
      </c>
      <c r="P28" s="9"/>
    </row>
    <row r="29" spans="1:16">
      <c r="A29" s="12"/>
      <c r="B29" s="25">
        <v>343.6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2865622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2865622</v>
      </c>
      <c r="O29" s="47">
        <f t="shared" si="1"/>
        <v>1140.3191404695583</v>
      </c>
      <c r="P29" s="9"/>
    </row>
    <row r="30" spans="1:16">
      <c r="A30" s="12"/>
      <c r="B30" s="25">
        <v>343.9</v>
      </c>
      <c r="C30" s="20" t="s">
        <v>37</v>
      </c>
      <c r="D30" s="46">
        <v>325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325</v>
      </c>
      <c r="O30" s="47">
        <f t="shared" si="1"/>
        <v>0.12932749701551929</v>
      </c>
      <c r="P30" s="9"/>
    </row>
    <row r="31" spans="1:16">
      <c r="A31" s="12"/>
      <c r="B31" s="25">
        <v>344.5</v>
      </c>
      <c r="C31" s="20" t="s">
        <v>38</v>
      </c>
      <c r="D31" s="46">
        <v>62827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62827</v>
      </c>
      <c r="O31" s="47">
        <f t="shared" si="1"/>
        <v>25.000795861520096</v>
      </c>
      <c r="P31" s="9"/>
    </row>
    <row r="32" spans="1:16">
      <c r="A32" s="12"/>
      <c r="B32" s="25">
        <v>347.2</v>
      </c>
      <c r="C32" s="20" t="s">
        <v>66</v>
      </c>
      <c r="D32" s="46">
        <v>1725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1725</v>
      </c>
      <c r="O32" s="47">
        <f t="shared" si="1"/>
        <v>0.68643056108237166</v>
      </c>
      <c r="P32" s="9"/>
    </row>
    <row r="33" spans="1:16" ht="15.75">
      <c r="A33" s="29" t="s">
        <v>33</v>
      </c>
      <c r="B33" s="30"/>
      <c r="C33" s="31"/>
      <c r="D33" s="32">
        <f t="shared" ref="D33:M33" si="8">SUM(D34:D37)</f>
        <v>639409</v>
      </c>
      <c r="E33" s="32">
        <f t="shared" si="8"/>
        <v>1262151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39" si="9">SUM(D33:M33)</f>
        <v>1901560</v>
      </c>
      <c r="O33" s="45">
        <f t="shared" si="1"/>
        <v>756.68921607640266</v>
      </c>
      <c r="P33" s="10"/>
    </row>
    <row r="34" spans="1:16">
      <c r="A34" s="13"/>
      <c r="B34" s="39">
        <v>351.2</v>
      </c>
      <c r="C34" s="21" t="s">
        <v>42</v>
      </c>
      <c r="D34" s="46">
        <v>0</v>
      </c>
      <c r="E34" s="46">
        <v>28194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28194</v>
      </c>
      <c r="O34" s="47">
        <f t="shared" si="1"/>
        <v>11.219259848786312</v>
      </c>
      <c r="P34" s="9"/>
    </row>
    <row r="35" spans="1:16">
      <c r="A35" s="13"/>
      <c r="B35" s="39">
        <v>351.5</v>
      </c>
      <c r="C35" s="21" t="s">
        <v>43</v>
      </c>
      <c r="D35" s="46">
        <v>55716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55716</v>
      </c>
      <c r="O35" s="47">
        <f t="shared" si="1"/>
        <v>22.171110226820534</v>
      </c>
      <c r="P35" s="9"/>
    </row>
    <row r="36" spans="1:16">
      <c r="A36" s="13"/>
      <c r="B36" s="39">
        <v>351.9</v>
      </c>
      <c r="C36" s="21" t="s">
        <v>45</v>
      </c>
      <c r="D36" s="46">
        <v>0</v>
      </c>
      <c r="E36" s="46">
        <v>1229624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1229624</v>
      </c>
      <c r="O36" s="47">
        <f t="shared" si="1"/>
        <v>489.3052128929566</v>
      </c>
      <c r="P36" s="9"/>
    </row>
    <row r="37" spans="1:16">
      <c r="A37" s="13"/>
      <c r="B37" s="39">
        <v>354</v>
      </c>
      <c r="C37" s="21" t="s">
        <v>44</v>
      </c>
      <c r="D37" s="46">
        <v>583693</v>
      </c>
      <c r="E37" s="46">
        <v>4333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588026</v>
      </c>
      <c r="O37" s="47">
        <f t="shared" si="1"/>
        <v>233.99363310783923</v>
      </c>
      <c r="P37" s="9"/>
    </row>
    <row r="38" spans="1:16" ht="15.75">
      <c r="A38" s="29" t="s">
        <v>4</v>
      </c>
      <c r="B38" s="30"/>
      <c r="C38" s="31"/>
      <c r="D38" s="32">
        <f t="shared" ref="D38:M38" si="10">SUM(D39:D46)</f>
        <v>3386311</v>
      </c>
      <c r="E38" s="32">
        <f t="shared" si="10"/>
        <v>1005774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37809</v>
      </c>
      <c r="J38" s="32">
        <f t="shared" si="10"/>
        <v>0</v>
      </c>
      <c r="K38" s="32">
        <f t="shared" si="10"/>
        <v>3500758</v>
      </c>
      <c r="L38" s="32">
        <f t="shared" si="10"/>
        <v>0</v>
      </c>
      <c r="M38" s="32">
        <f t="shared" si="10"/>
        <v>0</v>
      </c>
      <c r="N38" s="32">
        <f t="shared" si="9"/>
        <v>7930652</v>
      </c>
      <c r="O38" s="45">
        <f t="shared" si="1"/>
        <v>3155.8503780342221</v>
      </c>
      <c r="P38" s="10"/>
    </row>
    <row r="39" spans="1:16">
      <c r="A39" s="12"/>
      <c r="B39" s="25">
        <v>361.1</v>
      </c>
      <c r="C39" s="20" t="s">
        <v>46</v>
      </c>
      <c r="D39" s="46">
        <v>40751</v>
      </c>
      <c r="E39" s="46">
        <v>5992</v>
      </c>
      <c r="F39" s="46">
        <v>0</v>
      </c>
      <c r="G39" s="46">
        <v>0</v>
      </c>
      <c r="H39" s="46">
        <v>0</v>
      </c>
      <c r="I39" s="46">
        <v>9178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55921</v>
      </c>
      <c r="O39" s="47">
        <f t="shared" si="1"/>
        <v>22.252686032630322</v>
      </c>
      <c r="P39" s="9"/>
    </row>
    <row r="40" spans="1:16">
      <c r="A40" s="12"/>
      <c r="B40" s="25">
        <v>361.2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274917</v>
      </c>
      <c r="L40" s="46">
        <v>0</v>
      </c>
      <c r="M40" s="46">
        <v>0</v>
      </c>
      <c r="N40" s="46">
        <f t="shared" ref="N40:N46" si="11">SUM(D40:M40)</f>
        <v>274917</v>
      </c>
      <c r="O40" s="47">
        <f t="shared" si="1"/>
        <v>109.39793076004776</v>
      </c>
      <c r="P40" s="9"/>
    </row>
    <row r="41" spans="1:16">
      <c r="A41" s="12"/>
      <c r="B41" s="25">
        <v>361.3</v>
      </c>
      <c r="C41" s="20" t="s">
        <v>48</v>
      </c>
      <c r="D41" s="46">
        <v>44679</v>
      </c>
      <c r="E41" s="46">
        <v>16424</v>
      </c>
      <c r="F41" s="46">
        <v>0</v>
      </c>
      <c r="G41" s="46">
        <v>0</v>
      </c>
      <c r="H41" s="46">
        <v>0</v>
      </c>
      <c r="I41" s="46">
        <v>28051</v>
      </c>
      <c r="J41" s="46">
        <v>0</v>
      </c>
      <c r="K41" s="46">
        <v>1204833</v>
      </c>
      <c r="L41" s="46">
        <v>0</v>
      </c>
      <c r="M41" s="46">
        <v>0</v>
      </c>
      <c r="N41" s="46">
        <f t="shared" si="11"/>
        <v>1293987</v>
      </c>
      <c r="O41" s="47">
        <f t="shared" si="1"/>
        <v>514.91723040191005</v>
      </c>
      <c r="P41" s="9"/>
    </row>
    <row r="42" spans="1:16">
      <c r="A42" s="12"/>
      <c r="B42" s="25">
        <v>365</v>
      </c>
      <c r="C42" s="20" t="s">
        <v>49</v>
      </c>
      <c r="D42" s="46">
        <v>20500</v>
      </c>
      <c r="E42" s="46">
        <v>8000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28500</v>
      </c>
      <c r="O42" s="47">
        <f t="shared" si="1"/>
        <v>11.341026661360923</v>
      </c>
      <c r="P42" s="9"/>
    </row>
    <row r="43" spans="1:16">
      <c r="A43" s="12"/>
      <c r="B43" s="25">
        <v>366</v>
      </c>
      <c r="C43" s="20" t="s">
        <v>50</v>
      </c>
      <c r="D43" s="46">
        <v>31711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31711</v>
      </c>
      <c r="O43" s="47">
        <f t="shared" si="1"/>
        <v>12.618782331874254</v>
      </c>
      <c r="P43" s="9"/>
    </row>
    <row r="44" spans="1:16">
      <c r="A44" s="12"/>
      <c r="B44" s="25">
        <v>368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2021008</v>
      </c>
      <c r="L44" s="46">
        <v>0</v>
      </c>
      <c r="M44" s="46">
        <v>0</v>
      </c>
      <c r="N44" s="46">
        <f t="shared" si="11"/>
        <v>2021008</v>
      </c>
      <c r="O44" s="47">
        <f t="shared" si="1"/>
        <v>804.2212495025866</v>
      </c>
      <c r="P44" s="9"/>
    </row>
    <row r="45" spans="1:16">
      <c r="A45" s="12"/>
      <c r="B45" s="25">
        <v>369.3</v>
      </c>
      <c r="C45" s="20" t="s">
        <v>52</v>
      </c>
      <c r="D45" s="46">
        <v>5736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5736</v>
      </c>
      <c r="O45" s="47">
        <f t="shared" si="1"/>
        <v>2.2825308396339037</v>
      </c>
      <c r="P45" s="9"/>
    </row>
    <row r="46" spans="1:16">
      <c r="A46" s="12"/>
      <c r="B46" s="25">
        <v>369.9</v>
      </c>
      <c r="C46" s="20" t="s">
        <v>53</v>
      </c>
      <c r="D46" s="46">
        <v>3242934</v>
      </c>
      <c r="E46" s="46">
        <v>975358</v>
      </c>
      <c r="F46" s="46">
        <v>0</v>
      </c>
      <c r="G46" s="46">
        <v>0</v>
      </c>
      <c r="H46" s="46">
        <v>0</v>
      </c>
      <c r="I46" s="46">
        <v>580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4218872</v>
      </c>
      <c r="O46" s="47">
        <f t="shared" si="1"/>
        <v>1678.8189415041784</v>
      </c>
      <c r="P46" s="9"/>
    </row>
    <row r="47" spans="1:16" ht="15.75">
      <c r="A47" s="29" t="s">
        <v>34</v>
      </c>
      <c r="B47" s="30"/>
      <c r="C47" s="31"/>
      <c r="D47" s="32">
        <f t="shared" ref="D47:M47" si="12">SUM(D48:D48)</f>
        <v>120000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>SUM(D47:M47)</f>
        <v>120000</v>
      </c>
      <c r="O47" s="45">
        <f t="shared" si="1"/>
        <v>47.751691205730204</v>
      </c>
      <c r="P47" s="9"/>
    </row>
    <row r="48" spans="1:16" ht="15.75" thickBot="1">
      <c r="A48" s="12"/>
      <c r="B48" s="25">
        <v>381</v>
      </c>
      <c r="C48" s="20" t="s">
        <v>54</v>
      </c>
      <c r="D48" s="46">
        <v>120000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120000</v>
      </c>
      <c r="O48" s="47">
        <f t="shared" si="1"/>
        <v>47.751691205730204</v>
      </c>
      <c r="P48" s="9"/>
    </row>
    <row r="49" spans="1:119" ht="16.5" thickBot="1">
      <c r="A49" s="14" t="s">
        <v>39</v>
      </c>
      <c r="B49" s="23"/>
      <c r="C49" s="22"/>
      <c r="D49" s="15">
        <f t="shared" ref="D49:M49" si="13">SUM(D5,D15,D19,D26,D33,D38,D47)</f>
        <v>12751204</v>
      </c>
      <c r="E49" s="15">
        <f t="shared" si="13"/>
        <v>3413769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2903431</v>
      </c>
      <c r="J49" s="15">
        <f t="shared" si="13"/>
        <v>0</v>
      </c>
      <c r="K49" s="15">
        <f t="shared" si="13"/>
        <v>3500758</v>
      </c>
      <c r="L49" s="15">
        <f t="shared" si="13"/>
        <v>0</v>
      </c>
      <c r="M49" s="15">
        <f t="shared" si="13"/>
        <v>0</v>
      </c>
      <c r="N49" s="15">
        <f>SUM(D49:M49)</f>
        <v>22569162</v>
      </c>
      <c r="O49" s="38">
        <f t="shared" si="1"/>
        <v>8980.9637883008363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67</v>
      </c>
      <c r="M51" s="118"/>
      <c r="N51" s="118"/>
      <c r="O51" s="43">
        <v>2513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thickBot="1">
      <c r="A53" s="120" t="s">
        <v>68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7384819</v>
      </c>
      <c r="E5" s="27">
        <f t="shared" si="0"/>
        <v>848975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8233794</v>
      </c>
      <c r="O5" s="33">
        <f t="shared" ref="O5:O48" si="1">(N5/O$50)</f>
        <v>2480.0584337349396</v>
      </c>
      <c r="P5" s="6"/>
    </row>
    <row r="6" spans="1:133">
      <c r="A6" s="12"/>
      <c r="B6" s="25">
        <v>311</v>
      </c>
      <c r="C6" s="20" t="s">
        <v>3</v>
      </c>
      <c r="D6" s="46">
        <v>5792561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5792561</v>
      </c>
      <c r="O6" s="47">
        <f t="shared" si="1"/>
        <v>1744.7472891566265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848975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848975</v>
      </c>
      <c r="O7" s="47">
        <f t="shared" si="1"/>
        <v>255.71536144578315</v>
      </c>
      <c r="P7" s="9"/>
    </row>
    <row r="8" spans="1:133">
      <c r="A8" s="12"/>
      <c r="B8" s="25">
        <v>312.3</v>
      </c>
      <c r="C8" s="20" t="s">
        <v>12</v>
      </c>
      <c r="D8" s="46">
        <v>89643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89643</v>
      </c>
      <c r="O8" s="47">
        <f t="shared" si="1"/>
        <v>27.00090361445783</v>
      </c>
      <c r="P8" s="9"/>
    </row>
    <row r="9" spans="1:133">
      <c r="A9" s="12"/>
      <c r="B9" s="25">
        <v>312.41000000000003</v>
      </c>
      <c r="C9" s="20" t="s">
        <v>14</v>
      </c>
      <c r="D9" s="46">
        <v>2415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2415</v>
      </c>
      <c r="O9" s="47">
        <f t="shared" si="1"/>
        <v>0.72740963855421692</v>
      </c>
      <c r="P9" s="9"/>
    </row>
    <row r="10" spans="1:133">
      <c r="A10" s="12"/>
      <c r="B10" s="25">
        <v>312.42</v>
      </c>
      <c r="C10" s="20" t="s">
        <v>13</v>
      </c>
      <c r="D10" s="46">
        <v>39752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39752</v>
      </c>
      <c r="O10" s="47">
        <f t="shared" si="1"/>
        <v>11.973493975903615</v>
      </c>
      <c r="P10" s="9"/>
    </row>
    <row r="11" spans="1:133">
      <c r="A11" s="12"/>
      <c r="B11" s="25">
        <v>314.10000000000002</v>
      </c>
      <c r="C11" s="20" t="s">
        <v>15</v>
      </c>
      <c r="D11" s="46">
        <v>600266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600266</v>
      </c>
      <c r="O11" s="47">
        <f t="shared" si="1"/>
        <v>180.80301204819278</v>
      </c>
      <c r="P11" s="9"/>
    </row>
    <row r="12" spans="1:133">
      <c r="A12" s="12"/>
      <c r="B12" s="25">
        <v>314.39999999999998</v>
      </c>
      <c r="C12" s="20" t="s">
        <v>16</v>
      </c>
      <c r="D12" s="46">
        <v>48282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48282</v>
      </c>
      <c r="O12" s="47">
        <f t="shared" si="1"/>
        <v>14.54277108433735</v>
      </c>
      <c r="P12" s="9"/>
    </row>
    <row r="13" spans="1:133">
      <c r="A13" s="12"/>
      <c r="B13" s="25">
        <v>315</v>
      </c>
      <c r="C13" s="20" t="s">
        <v>17</v>
      </c>
      <c r="D13" s="46">
        <v>346845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346845</v>
      </c>
      <c r="O13" s="47">
        <f t="shared" si="1"/>
        <v>104.47138554216868</v>
      </c>
      <c r="P13" s="9"/>
    </row>
    <row r="14" spans="1:133">
      <c r="A14" s="12"/>
      <c r="B14" s="25">
        <v>316</v>
      </c>
      <c r="C14" s="20" t="s">
        <v>18</v>
      </c>
      <c r="D14" s="46">
        <v>465055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465055</v>
      </c>
      <c r="O14" s="47">
        <f t="shared" si="1"/>
        <v>140.07680722891567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SUM(D16:D18)</f>
        <v>953330</v>
      </c>
      <c r="E15" s="32">
        <f t="shared" si="3"/>
        <v>227555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8" si="4">SUM(D15:M15)</f>
        <v>1180885</v>
      </c>
      <c r="O15" s="45">
        <f t="shared" si="1"/>
        <v>355.68825301204816</v>
      </c>
      <c r="P15" s="10"/>
    </row>
    <row r="16" spans="1:133">
      <c r="A16" s="12"/>
      <c r="B16" s="25">
        <v>322</v>
      </c>
      <c r="C16" s="20" t="s">
        <v>0</v>
      </c>
      <c r="D16" s="46">
        <v>283585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283585</v>
      </c>
      <c r="O16" s="47">
        <f t="shared" si="1"/>
        <v>85.4171686746988</v>
      </c>
      <c r="P16" s="9"/>
    </row>
    <row r="17" spans="1:16">
      <c r="A17" s="12"/>
      <c r="B17" s="25">
        <v>323.10000000000002</v>
      </c>
      <c r="C17" s="20" t="s">
        <v>20</v>
      </c>
      <c r="D17" s="46">
        <v>669745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669745</v>
      </c>
      <c r="O17" s="47">
        <f t="shared" si="1"/>
        <v>201.73042168674698</v>
      </c>
      <c r="P17" s="9"/>
    </row>
    <row r="18" spans="1:16">
      <c r="A18" s="12"/>
      <c r="B18" s="25">
        <v>325.2</v>
      </c>
      <c r="C18" s="20" t="s">
        <v>21</v>
      </c>
      <c r="D18" s="46">
        <v>0</v>
      </c>
      <c r="E18" s="46">
        <v>227555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227555</v>
      </c>
      <c r="O18" s="47">
        <f t="shared" si="1"/>
        <v>68.540662650602414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SUM(D20:D24)</f>
        <v>270099</v>
      </c>
      <c r="E19" s="32">
        <f t="shared" si="5"/>
        <v>145789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415888</v>
      </c>
      <c r="O19" s="45">
        <f t="shared" si="1"/>
        <v>125.26746987951807</v>
      </c>
      <c r="P19" s="10"/>
    </row>
    <row r="20" spans="1:16">
      <c r="A20" s="12"/>
      <c r="B20" s="25">
        <v>334.49</v>
      </c>
      <c r="C20" s="20" t="s">
        <v>23</v>
      </c>
      <c r="D20" s="46">
        <v>6201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6201</v>
      </c>
      <c r="O20" s="47">
        <f t="shared" si="1"/>
        <v>1.8677710843373494</v>
      </c>
      <c r="P20" s="9"/>
    </row>
    <row r="21" spans="1:16">
      <c r="A21" s="12"/>
      <c r="B21" s="25">
        <v>335.12</v>
      </c>
      <c r="C21" s="20" t="s">
        <v>24</v>
      </c>
      <c r="D21" s="46">
        <v>63702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63702</v>
      </c>
      <c r="O21" s="47">
        <f t="shared" si="1"/>
        <v>19.18734939759036</v>
      </c>
      <c r="P21" s="9"/>
    </row>
    <row r="22" spans="1:16">
      <c r="A22" s="12"/>
      <c r="B22" s="25">
        <v>335.15</v>
      </c>
      <c r="C22" s="20" t="s">
        <v>25</v>
      </c>
      <c r="D22" s="46">
        <v>25100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25100</v>
      </c>
      <c r="O22" s="47">
        <f t="shared" si="1"/>
        <v>7.5602409638554215</v>
      </c>
      <c r="P22" s="9"/>
    </row>
    <row r="23" spans="1:16">
      <c r="A23" s="12"/>
      <c r="B23" s="25">
        <v>335.18</v>
      </c>
      <c r="C23" s="20" t="s">
        <v>26</v>
      </c>
      <c r="D23" s="46">
        <v>175096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175096</v>
      </c>
      <c r="O23" s="47">
        <f t="shared" si="1"/>
        <v>52.739759036144576</v>
      </c>
      <c r="P23" s="9"/>
    </row>
    <row r="24" spans="1:16">
      <c r="A24" s="12"/>
      <c r="B24" s="25">
        <v>338</v>
      </c>
      <c r="C24" s="20" t="s">
        <v>27</v>
      </c>
      <c r="D24" s="46">
        <v>0</v>
      </c>
      <c r="E24" s="46">
        <v>145789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145789</v>
      </c>
      <c r="O24" s="47">
        <f t="shared" si="1"/>
        <v>43.912349397590361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SUM(D26:D30)</f>
        <v>21876</v>
      </c>
      <c r="E25" s="32">
        <f t="shared" si="6"/>
        <v>10343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2570722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2602941</v>
      </c>
      <c r="O25" s="45">
        <f t="shared" si="1"/>
        <v>784.0183734939759</v>
      </c>
      <c r="P25" s="10"/>
    </row>
    <row r="26" spans="1:16">
      <c r="A26" s="12"/>
      <c r="B26" s="25">
        <v>342.9</v>
      </c>
      <c r="C26" s="20" t="s">
        <v>35</v>
      </c>
      <c r="D26" s="46">
        <v>0</v>
      </c>
      <c r="E26" s="46">
        <v>10343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10343</v>
      </c>
      <c r="O26" s="47">
        <f t="shared" si="1"/>
        <v>3.1153614457831327</v>
      </c>
      <c r="P26" s="9"/>
    </row>
    <row r="27" spans="1:16">
      <c r="A27" s="12"/>
      <c r="B27" s="25">
        <v>343.6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2570722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2570722</v>
      </c>
      <c r="O27" s="47">
        <f t="shared" si="1"/>
        <v>774.31385542168675</v>
      </c>
      <c r="P27" s="9"/>
    </row>
    <row r="28" spans="1:16">
      <c r="A28" s="12"/>
      <c r="B28" s="25">
        <v>343.9</v>
      </c>
      <c r="C28" s="20" t="s">
        <v>37</v>
      </c>
      <c r="D28" s="46">
        <v>415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415</v>
      </c>
      <c r="O28" s="47">
        <f t="shared" si="1"/>
        <v>0.125</v>
      </c>
      <c r="P28" s="9"/>
    </row>
    <row r="29" spans="1:16">
      <c r="A29" s="12"/>
      <c r="B29" s="25">
        <v>344.5</v>
      </c>
      <c r="C29" s="20" t="s">
        <v>38</v>
      </c>
      <c r="D29" s="46">
        <v>20422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20422</v>
      </c>
      <c r="O29" s="47">
        <f t="shared" si="1"/>
        <v>6.1512048192771083</v>
      </c>
      <c r="P29" s="9"/>
    </row>
    <row r="30" spans="1:16">
      <c r="A30" s="12"/>
      <c r="B30" s="25">
        <v>349</v>
      </c>
      <c r="C30" s="20" t="s">
        <v>1</v>
      </c>
      <c r="D30" s="46">
        <v>1039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1039</v>
      </c>
      <c r="O30" s="47">
        <f t="shared" si="1"/>
        <v>0.31295180722891563</v>
      </c>
      <c r="P30" s="9"/>
    </row>
    <row r="31" spans="1:16" ht="15.75">
      <c r="A31" s="29" t="s">
        <v>33</v>
      </c>
      <c r="B31" s="30"/>
      <c r="C31" s="31"/>
      <c r="D31" s="32">
        <f t="shared" ref="D31:M31" si="7">SUM(D32:D36)</f>
        <v>111866</v>
      </c>
      <c r="E31" s="32">
        <f t="shared" si="7"/>
        <v>3399056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3290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3514212</v>
      </c>
      <c r="O31" s="45">
        <f t="shared" si="1"/>
        <v>1058.4975903614459</v>
      </c>
      <c r="P31" s="10"/>
    </row>
    <row r="32" spans="1:16">
      <c r="A32" s="13"/>
      <c r="B32" s="39">
        <v>351.1</v>
      </c>
      <c r="C32" s="21" t="s">
        <v>41</v>
      </c>
      <c r="D32" s="46">
        <v>49933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49933</v>
      </c>
      <c r="O32" s="47">
        <f t="shared" si="1"/>
        <v>15.040060240963856</v>
      </c>
      <c r="P32" s="9"/>
    </row>
    <row r="33" spans="1:119">
      <c r="A33" s="13"/>
      <c r="B33" s="39">
        <v>351.2</v>
      </c>
      <c r="C33" s="21" t="s">
        <v>42</v>
      </c>
      <c r="D33" s="46">
        <v>0</v>
      </c>
      <c r="E33" s="46">
        <v>2302595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2302595</v>
      </c>
      <c r="O33" s="47">
        <f t="shared" si="1"/>
        <v>693.55271084337346</v>
      </c>
      <c r="P33" s="9"/>
    </row>
    <row r="34" spans="1:119">
      <c r="A34" s="13"/>
      <c r="B34" s="39">
        <v>351.5</v>
      </c>
      <c r="C34" s="21" t="s">
        <v>43</v>
      </c>
      <c r="D34" s="46">
        <v>52958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52958</v>
      </c>
      <c r="O34" s="47">
        <f t="shared" si="1"/>
        <v>15.951204819277109</v>
      </c>
      <c r="P34" s="9"/>
    </row>
    <row r="35" spans="1:119">
      <c r="A35" s="13"/>
      <c r="B35" s="39">
        <v>351.9</v>
      </c>
      <c r="C35" s="21" t="s">
        <v>45</v>
      </c>
      <c r="D35" s="46">
        <v>0</v>
      </c>
      <c r="E35" s="46">
        <v>1096461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1096461</v>
      </c>
      <c r="O35" s="47">
        <f t="shared" si="1"/>
        <v>330.25933734939758</v>
      </c>
      <c r="P35" s="9"/>
    </row>
    <row r="36" spans="1:119">
      <c r="A36" s="13"/>
      <c r="B36" s="39">
        <v>354</v>
      </c>
      <c r="C36" s="21" t="s">
        <v>44</v>
      </c>
      <c r="D36" s="46">
        <v>8975</v>
      </c>
      <c r="E36" s="46">
        <v>0</v>
      </c>
      <c r="F36" s="46">
        <v>0</v>
      </c>
      <c r="G36" s="46">
        <v>0</v>
      </c>
      <c r="H36" s="46">
        <v>0</v>
      </c>
      <c r="I36" s="46">
        <v>3290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12265</v>
      </c>
      <c r="O36" s="47">
        <f t="shared" si="1"/>
        <v>3.6942771084337349</v>
      </c>
      <c r="P36" s="9"/>
    </row>
    <row r="37" spans="1:119" ht="15.75">
      <c r="A37" s="29" t="s">
        <v>4</v>
      </c>
      <c r="B37" s="30"/>
      <c r="C37" s="31"/>
      <c r="D37" s="32">
        <f t="shared" ref="D37:M37" si="8">SUM(D38:D45)</f>
        <v>3038944</v>
      </c>
      <c r="E37" s="32">
        <f t="shared" si="8"/>
        <v>928999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3715</v>
      </c>
      <c r="J37" s="32">
        <f t="shared" si="8"/>
        <v>0</v>
      </c>
      <c r="K37" s="32">
        <f t="shared" si="8"/>
        <v>2438268</v>
      </c>
      <c r="L37" s="32">
        <f t="shared" si="8"/>
        <v>0</v>
      </c>
      <c r="M37" s="32">
        <f t="shared" si="8"/>
        <v>0</v>
      </c>
      <c r="N37" s="32">
        <f t="shared" si="4"/>
        <v>6409926</v>
      </c>
      <c r="O37" s="45">
        <f t="shared" si="1"/>
        <v>1930.7006024096386</v>
      </c>
      <c r="P37" s="10"/>
    </row>
    <row r="38" spans="1:119">
      <c r="A38" s="12"/>
      <c r="B38" s="25">
        <v>361.1</v>
      </c>
      <c r="C38" s="20" t="s">
        <v>46</v>
      </c>
      <c r="D38" s="46">
        <v>83463</v>
      </c>
      <c r="E38" s="46">
        <v>17001</v>
      </c>
      <c r="F38" s="46">
        <v>0</v>
      </c>
      <c r="G38" s="46">
        <v>0</v>
      </c>
      <c r="H38" s="46">
        <v>0</v>
      </c>
      <c r="I38" s="46">
        <v>28787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129251</v>
      </c>
      <c r="O38" s="47">
        <f t="shared" si="1"/>
        <v>38.931024096385542</v>
      </c>
      <c r="P38" s="9"/>
    </row>
    <row r="39" spans="1:119">
      <c r="A39" s="12"/>
      <c r="B39" s="25">
        <v>361.2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326970</v>
      </c>
      <c r="L39" s="46">
        <v>0</v>
      </c>
      <c r="M39" s="46">
        <v>0</v>
      </c>
      <c r="N39" s="46">
        <f t="shared" ref="N39:N45" si="9">SUM(D39:M39)</f>
        <v>326970</v>
      </c>
      <c r="O39" s="47">
        <f t="shared" si="1"/>
        <v>98.484939759036138</v>
      </c>
      <c r="P39" s="9"/>
    </row>
    <row r="40" spans="1:119">
      <c r="A40" s="12"/>
      <c r="B40" s="25">
        <v>361.3</v>
      </c>
      <c r="C40" s="20" t="s">
        <v>48</v>
      </c>
      <c r="D40" s="46">
        <v>-42027</v>
      </c>
      <c r="E40" s="46">
        <v>-14680</v>
      </c>
      <c r="F40" s="46">
        <v>0</v>
      </c>
      <c r="G40" s="46">
        <v>0</v>
      </c>
      <c r="H40" s="46">
        <v>0</v>
      </c>
      <c r="I40" s="46">
        <v>-25072</v>
      </c>
      <c r="J40" s="46">
        <v>0</v>
      </c>
      <c r="K40" s="46">
        <v>131093</v>
      </c>
      <c r="L40" s="46">
        <v>0</v>
      </c>
      <c r="M40" s="46">
        <v>0</v>
      </c>
      <c r="N40" s="46">
        <f t="shared" si="9"/>
        <v>49314</v>
      </c>
      <c r="O40" s="47">
        <f t="shared" si="1"/>
        <v>14.853614457831325</v>
      </c>
      <c r="P40" s="9"/>
    </row>
    <row r="41" spans="1:119">
      <c r="A41" s="12"/>
      <c r="B41" s="25">
        <v>365</v>
      </c>
      <c r="C41" s="20" t="s">
        <v>49</v>
      </c>
      <c r="D41" s="46">
        <v>16518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16518</v>
      </c>
      <c r="O41" s="47">
        <f t="shared" si="1"/>
        <v>4.9753012048192771</v>
      </c>
      <c r="P41" s="9"/>
    </row>
    <row r="42" spans="1:119">
      <c r="A42" s="12"/>
      <c r="B42" s="25">
        <v>366</v>
      </c>
      <c r="C42" s="20" t="s">
        <v>50</v>
      </c>
      <c r="D42" s="46">
        <v>31817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31817</v>
      </c>
      <c r="O42" s="47">
        <f t="shared" si="1"/>
        <v>9.5834337349397583</v>
      </c>
      <c r="P42" s="9"/>
    </row>
    <row r="43" spans="1:119">
      <c r="A43" s="12"/>
      <c r="B43" s="25">
        <v>368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1980205</v>
      </c>
      <c r="L43" s="46">
        <v>0</v>
      </c>
      <c r="M43" s="46">
        <v>0</v>
      </c>
      <c r="N43" s="46">
        <f t="shared" si="9"/>
        <v>1980205</v>
      </c>
      <c r="O43" s="47">
        <f t="shared" si="1"/>
        <v>596.44728915662654</v>
      </c>
      <c r="P43" s="9"/>
    </row>
    <row r="44" spans="1:119">
      <c r="A44" s="12"/>
      <c r="B44" s="25">
        <v>369.3</v>
      </c>
      <c r="C44" s="20" t="s">
        <v>52</v>
      </c>
      <c r="D44" s="46">
        <v>4554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4554</v>
      </c>
      <c r="O44" s="47">
        <f t="shared" si="1"/>
        <v>1.3716867469879519</v>
      </c>
      <c r="P44" s="9"/>
    </row>
    <row r="45" spans="1:119">
      <c r="A45" s="12"/>
      <c r="B45" s="25">
        <v>369.9</v>
      </c>
      <c r="C45" s="20" t="s">
        <v>53</v>
      </c>
      <c r="D45" s="46">
        <v>2944619</v>
      </c>
      <c r="E45" s="46">
        <v>926678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3871297</v>
      </c>
      <c r="O45" s="47">
        <f t="shared" si="1"/>
        <v>1166.053313253012</v>
      </c>
      <c r="P45" s="9"/>
    </row>
    <row r="46" spans="1:119" ht="15.75">
      <c r="A46" s="29" t="s">
        <v>34</v>
      </c>
      <c r="B46" s="30"/>
      <c r="C46" s="31"/>
      <c r="D46" s="32">
        <f t="shared" ref="D46:M46" si="10">SUM(D47:D47)</f>
        <v>120000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120000</v>
      </c>
      <c r="O46" s="45">
        <f t="shared" si="1"/>
        <v>36.144578313253014</v>
      </c>
      <c r="P46" s="9"/>
    </row>
    <row r="47" spans="1:119" ht="15.75" thickBot="1">
      <c r="A47" s="12"/>
      <c r="B47" s="25">
        <v>381</v>
      </c>
      <c r="C47" s="20" t="s">
        <v>54</v>
      </c>
      <c r="D47" s="46">
        <v>120000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120000</v>
      </c>
      <c r="O47" s="47">
        <f t="shared" si="1"/>
        <v>36.144578313253014</v>
      </c>
      <c r="P47" s="9"/>
    </row>
    <row r="48" spans="1:119" ht="16.5" thickBot="1">
      <c r="A48" s="14" t="s">
        <v>39</v>
      </c>
      <c r="B48" s="23"/>
      <c r="C48" s="22"/>
      <c r="D48" s="15">
        <f t="shared" ref="D48:M48" si="11">SUM(D5,D15,D19,D25,D31,D37,D46)</f>
        <v>11900934</v>
      </c>
      <c r="E48" s="15">
        <f t="shared" si="11"/>
        <v>5560717</v>
      </c>
      <c r="F48" s="15">
        <f t="shared" si="11"/>
        <v>0</v>
      </c>
      <c r="G48" s="15">
        <f t="shared" si="11"/>
        <v>0</v>
      </c>
      <c r="H48" s="15">
        <f t="shared" si="11"/>
        <v>0</v>
      </c>
      <c r="I48" s="15">
        <f t="shared" si="11"/>
        <v>2577727</v>
      </c>
      <c r="J48" s="15">
        <f t="shared" si="11"/>
        <v>0</v>
      </c>
      <c r="K48" s="15">
        <f t="shared" si="11"/>
        <v>2438268</v>
      </c>
      <c r="L48" s="15">
        <f t="shared" si="11"/>
        <v>0</v>
      </c>
      <c r="M48" s="15">
        <f t="shared" si="11"/>
        <v>0</v>
      </c>
      <c r="N48" s="15">
        <f>SUM(D48:M48)</f>
        <v>22477646</v>
      </c>
      <c r="O48" s="38">
        <f t="shared" si="1"/>
        <v>6770.3753012048192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61</v>
      </c>
      <c r="M50" s="118"/>
      <c r="N50" s="118"/>
      <c r="O50" s="43">
        <v>3320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thickBot="1">
      <c r="A52" s="120" t="s">
        <v>68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A52:O52"/>
    <mergeCell ref="A51:O51"/>
    <mergeCell ref="L50:N5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6891128</v>
      </c>
      <c r="E5" s="27">
        <f t="shared" si="0"/>
        <v>805262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7696390</v>
      </c>
      <c r="O5" s="33">
        <f t="shared" ref="O5:O43" si="1">(N5/O$45)</f>
        <v>2332.9463473779933</v>
      </c>
      <c r="P5" s="6"/>
    </row>
    <row r="6" spans="1:133">
      <c r="A6" s="12"/>
      <c r="B6" s="25">
        <v>311</v>
      </c>
      <c r="C6" s="20" t="s">
        <v>3</v>
      </c>
      <c r="D6" s="46">
        <v>5470218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5470218</v>
      </c>
      <c r="O6" s="47">
        <f t="shared" si="1"/>
        <v>1658.1442861473174</v>
      </c>
      <c r="P6" s="9"/>
    </row>
    <row r="7" spans="1:133">
      <c r="A7" s="12"/>
      <c r="B7" s="25">
        <v>312.10000000000002</v>
      </c>
      <c r="C7" s="20" t="s">
        <v>11</v>
      </c>
      <c r="D7" s="46">
        <v>96542</v>
      </c>
      <c r="E7" s="46">
        <v>805262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901804</v>
      </c>
      <c r="O7" s="47">
        <f t="shared" si="1"/>
        <v>273.35677478023644</v>
      </c>
      <c r="P7" s="9"/>
    </row>
    <row r="8" spans="1:133">
      <c r="A8" s="12"/>
      <c r="B8" s="25">
        <v>312.41000000000003</v>
      </c>
      <c r="C8" s="20" t="s">
        <v>14</v>
      </c>
      <c r="D8" s="46">
        <v>32797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32797</v>
      </c>
      <c r="O8" s="47">
        <f t="shared" si="1"/>
        <v>9.9414974234616551</v>
      </c>
      <c r="P8" s="9"/>
    </row>
    <row r="9" spans="1:133">
      <c r="A9" s="12"/>
      <c r="B9" s="25">
        <v>312.42</v>
      </c>
      <c r="C9" s="20" t="s">
        <v>13</v>
      </c>
      <c r="D9" s="46">
        <v>10940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10940</v>
      </c>
      <c r="O9" s="47">
        <f t="shared" si="1"/>
        <v>3.3161564110336466</v>
      </c>
      <c r="P9" s="9"/>
    </row>
    <row r="10" spans="1:133">
      <c r="A10" s="12"/>
      <c r="B10" s="25">
        <v>314.10000000000002</v>
      </c>
      <c r="C10" s="20" t="s">
        <v>15</v>
      </c>
      <c r="D10" s="46">
        <v>578391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578391</v>
      </c>
      <c r="O10" s="47">
        <f t="shared" si="1"/>
        <v>175.32312822067294</v>
      </c>
      <c r="P10" s="9"/>
    </row>
    <row r="11" spans="1:133">
      <c r="A11" s="12"/>
      <c r="B11" s="25">
        <v>314.39999999999998</v>
      </c>
      <c r="C11" s="20" t="s">
        <v>16</v>
      </c>
      <c r="D11" s="46">
        <v>19897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19897</v>
      </c>
      <c r="O11" s="47">
        <f t="shared" si="1"/>
        <v>6.0312215822976656</v>
      </c>
      <c r="P11" s="9"/>
    </row>
    <row r="12" spans="1:133">
      <c r="A12" s="12"/>
      <c r="B12" s="25">
        <v>315</v>
      </c>
      <c r="C12" s="20" t="s">
        <v>17</v>
      </c>
      <c r="D12" s="46">
        <v>281035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281035</v>
      </c>
      <c r="O12" s="47">
        <f t="shared" si="1"/>
        <v>85.187935738102453</v>
      </c>
      <c r="P12" s="9"/>
    </row>
    <row r="13" spans="1:133">
      <c r="A13" s="12"/>
      <c r="B13" s="25">
        <v>316</v>
      </c>
      <c r="C13" s="20" t="s">
        <v>18</v>
      </c>
      <c r="D13" s="46">
        <v>401308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401308</v>
      </c>
      <c r="O13" s="47">
        <f t="shared" si="1"/>
        <v>121.64534707487117</v>
      </c>
      <c r="P13" s="9"/>
    </row>
    <row r="14" spans="1:133" ht="15.75">
      <c r="A14" s="29" t="s">
        <v>100</v>
      </c>
      <c r="B14" s="30"/>
      <c r="C14" s="31"/>
      <c r="D14" s="32">
        <f t="shared" ref="D14:M14" si="3">SUM(D15:D16)</f>
        <v>1216687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1216687</v>
      </c>
      <c r="O14" s="45">
        <f t="shared" si="1"/>
        <v>368.80478933010005</v>
      </c>
      <c r="P14" s="10"/>
    </row>
    <row r="15" spans="1:133">
      <c r="A15" s="12"/>
      <c r="B15" s="25">
        <v>322</v>
      </c>
      <c r="C15" s="20" t="s">
        <v>0</v>
      </c>
      <c r="D15" s="46">
        <v>559092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559092</v>
      </c>
      <c r="O15" s="47">
        <f t="shared" si="1"/>
        <v>169.47317368899667</v>
      </c>
      <c r="P15" s="9"/>
    </row>
    <row r="16" spans="1:133">
      <c r="A16" s="12"/>
      <c r="B16" s="25">
        <v>323.10000000000002</v>
      </c>
      <c r="C16" s="20" t="s">
        <v>20</v>
      </c>
      <c r="D16" s="46">
        <v>657595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657595</v>
      </c>
      <c r="O16" s="47">
        <f t="shared" si="1"/>
        <v>199.33161564110335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SUM(D18:D21)</f>
        <v>272492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272492</v>
      </c>
      <c r="O17" s="45">
        <f t="shared" si="1"/>
        <v>82.598363140345555</v>
      </c>
      <c r="P17" s="10"/>
    </row>
    <row r="18" spans="1:16">
      <c r="A18" s="12"/>
      <c r="B18" s="25">
        <v>335.12</v>
      </c>
      <c r="C18" s="20" t="s">
        <v>24</v>
      </c>
      <c r="D18" s="46">
        <v>71133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71133</v>
      </c>
      <c r="O18" s="47">
        <f t="shared" si="1"/>
        <v>21.561988481357986</v>
      </c>
      <c r="P18" s="9"/>
    </row>
    <row r="19" spans="1:16">
      <c r="A19" s="12"/>
      <c r="B19" s="25">
        <v>335.15</v>
      </c>
      <c r="C19" s="20" t="s">
        <v>25</v>
      </c>
      <c r="D19" s="46">
        <v>11380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11380</v>
      </c>
      <c r="O19" s="47">
        <f t="shared" si="1"/>
        <v>3.4495301606547439</v>
      </c>
      <c r="P19" s="9"/>
    </row>
    <row r="20" spans="1:16">
      <c r="A20" s="12"/>
      <c r="B20" s="25">
        <v>335.18</v>
      </c>
      <c r="C20" s="20" t="s">
        <v>26</v>
      </c>
      <c r="D20" s="46">
        <v>189272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189272</v>
      </c>
      <c r="O20" s="47">
        <f t="shared" si="1"/>
        <v>57.37253713246438</v>
      </c>
      <c r="P20" s="9"/>
    </row>
    <row r="21" spans="1:16">
      <c r="A21" s="12"/>
      <c r="B21" s="25">
        <v>338</v>
      </c>
      <c r="C21" s="20" t="s">
        <v>27</v>
      </c>
      <c r="D21" s="46">
        <v>707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707</v>
      </c>
      <c r="O21" s="47">
        <f t="shared" si="1"/>
        <v>0.21430736586844498</v>
      </c>
      <c r="P21" s="9"/>
    </row>
    <row r="22" spans="1:16" ht="15.75">
      <c r="A22" s="29" t="s">
        <v>32</v>
      </c>
      <c r="B22" s="30"/>
      <c r="C22" s="31"/>
      <c r="D22" s="32">
        <f t="shared" ref="D22:M22" si="6">SUM(D23:D25)</f>
        <v>26072</v>
      </c>
      <c r="E22" s="32">
        <f t="shared" si="6"/>
        <v>50495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2127072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2203639</v>
      </c>
      <c r="O22" s="45">
        <f t="shared" si="1"/>
        <v>667.97180963928463</v>
      </c>
      <c r="P22" s="10"/>
    </row>
    <row r="23" spans="1:16">
      <c r="A23" s="12"/>
      <c r="B23" s="25">
        <v>341.9</v>
      </c>
      <c r="C23" s="20" t="s">
        <v>101</v>
      </c>
      <c r="D23" s="46">
        <v>24872</v>
      </c>
      <c r="E23" s="46">
        <v>50495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7">SUM(D23:M23)</f>
        <v>75367</v>
      </c>
      <c r="O23" s="47">
        <f t="shared" si="1"/>
        <v>22.845407699302818</v>
      </c>
      <c r="P23" s="9"/>
    </row>
    <row r="24" spans="1:16">
      <c r="A24" s="12"/>
      <c r="B24" s="25">
        <v>343.3</v>
      </c>
      <c r="C24" s="20" t="s">
        <v>102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2127072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2127072</v>
      </c>
      <c r="O24" s="47">
        <f t="shared" si="1"/>
        <v>644.76265535010612</v>
      </c>
      <c r="P24" s="9"/>
    </row>
    <row r="25" spans="1:16">
      <c r="A25" s="12"/>
      <c r="B25" s="25">
        <v>347.2</v>
      </c>
      <c r="C25" s="20" t="s">
        <v>66</v>
      </c>
      <c r="D25" s="46">
        <v>1200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1200</v>
      </c>
      <c r="O25" s="47">
        <f t="shared" si="1"/>
        <v>0.36374658987571989</v>
      </c>
      <c r="P25" s="9"/>
    </row>
    <row r="26" spans="1:16" ht="15.75">
      <c r="A26" s="29" t="s">
        <v>33</v>
      </c>
      <c r="B26" s="30"/>
      <c r="C26" s="31"/>
      <c r="D26" s="32">
        <f t="shared" ref="D26:M26" si="8">SUM(D27:D31)</f>
        <v>186923</v>
      </c>
      <c r="E26" s="32">
        <f t="shared" si="8"/>
        <v>563228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7"/>
        <v>750151</v>
      </c>
      <c r="O26" s="45">
        <f t="shared" si="1"/>
        <v>227.38739011821764</v>
      </c>
      <c r="P26" s="10"/>
    </row>
    <row r="27" spans="1:16">
      <c r="A27" s="13"/>
      <c r="B27" s="39">
        <v>351.1</v>
      </c>
      <c r="C27" s="21" t="s">
        <v>41</v>
      </c>
      <c r="D27" s="46">
        <v>8947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8947</v>
      </c>
      <c r="O27" s="47">
        <f t="shared" si="1"/>
        <v>2.7120339496817216</v>
      </c>
      <c r="P27" s="9"/>
    </row>
    <row r="28" spans="1:16">
      <c r="A28" s="13"/>
      <c r="B28" s="39">
        <v>351.4</v>
      </c>
      <c r="C28" s="21" t="s">
        <v>81</v>
      </c>
      <c r="D28" s="46">
        <v>0</v>
      </c>
      <c r="E28" s="46">
        <v>256928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256928</v>
      </c>
      <c r="O28" s="47">
        <f t="shared" si="1"/>
        <v>77.880569869657478</v>
      </c>
      <c r="P28" s="9"/>
    </row>
    <row r="29" spans="1:16">
      <c r="A29" s="13"/>
      <c r="B29" s="39">
        <v>351.5</v>
      </c>
      <c r="C29" s="21" t="s">
        <v>43</v>
      </c>
      <c r="D29" s="46">
        <v>112655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112655</v>
      </c>
      <c r="O29" s="47">
        <f t="shared" si="1"/>
        <v>34.148226735374358</v>
      </c>
      <c r="P29" s="9"/>
    </row>
    <row r="30" spans="1:16">
      <c r="A30" s="13"/>
      <c r="B30" s="39">
        <v>354</v>
      </c>
      <c r="C30" s="21" t="s">
        <v>44</v>
      </c>
      <c r="D30" s="46">
        <v>15225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15225</v>
      </c>
      <c r="O30" s="47">
        <f t="shared" si="1"/>
        <v>4.6150348590481967</v>
      </c>
      <c r="P30" s="9"/>
    </row>
    <row r="31" spans="1:16">
      <c r="A31" s="13"/>
      <c r="B31" s="39">
        <v>359</v>
      </c>
      <c r="C31" s="21" t="s">
        <v>103</v>
      </c>
      <c r="D31" s="46">
        <v>50096</v>
      </c>
      <c r="E31" s="46">
        <v>306300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356396</v>
      </c>
      <c r="O31" s="47">
        <f t="shared" si="1"/>
        <v>108.03152470445589</v>
      </c>
      <c r="P31" s="9"/>
    </row>
    <row r="32" spans="1:16" ht="15.75">
      <c r="A32" s="29" t="s">
        <v>4</v>
      </c>
      <c r="B32" s="30"/>
      <c r="C32" s="31"/>
      <c r="D32" s="32">
        <f t="shared" ref="D32:M32" si="9">SUM(D33:D40)</f>
        <v>2975761</v>
      </c>
      <c r="E32" s="32">
        <f t="shared" si="9"/>
        <v>1743189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66157</v>
      </c>
      <c r="J32" s="32">
        <f t="shared" si="9"/>
        <v>0</v>
      </c>
      <c r="K32" s="32">
        <f t="shared" si="9"/>
        <v>-136553</v>
      </c>
      <c r="L32" s="32">
        <f t="shared" si="9"/>
        <v>0</v>
      </c>
      <c r="M32" s="32">
        <f t="shared" si="9"/>
        <v>0</v>
      </c>
      <c r="N32" s="32">
        <f>SUM(D32:M32)</f>
        <v>4648554</v>
      </c>
      <c r="O32" s="45">
        <f t="shared" si="1"/>
        <v>1409.0797211276144</v>
      </c>
      <c r="P32" s="10"/>
    </row>
    <row r="33" spans="1:119">
      <c r="A33" s="12"/>
      <c r="B33" s="25">
        <v>361.1</v>
      </c>
      <c r="C33" s="20" t="s">
        <v>46</v>
      </c>
      <c r="D33" s="46">
        <v>276904</v>
      </c>
      <c r="E33" s="46">
        <v>39305</v>
      </c>
      <c r="F33" s="46">
        <v>0</v>
      </c>
      <c r="G33" s="46">
        <v>0</v>
      </c>
      <c r="H33" s="46">
        <v>0</v>
      </c>
      <c r="I33" s="46">
        <v>66157</v>
      </c>
      <c r="J33" s="46">
        <v>0</v>
      </c>
      <c r="K33" s="46">
        <v>335944</v>
      </c>
      <c r="L33" s="46">
        <v>0</v>
      </c>
      <c r="M33" s="46">
        <v>0</v>
      </c>
      <c r="N33" s="46">
        <f>SUM(D33:M33)</f>
        <v>718310</v>
      </c>
      <c r="O33" s="47">
        <f t="shared" si="1"/>
        <v>217.73567747802363</v>
      </c>
      <c r="P33" s="9"/>
    </row>
    <row r="34" spans="1:119">
      <c r="A34" s="12"/>
      <c r="B34" s="25">
        <v>361.3</v>
      </c>
      <c r="C34" s="20" t="s">
        <v>48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-2072436</v>
      </c>
      <c r="L34" s="46">
        <v>0</v>
      </c>
      <c r="M34" s="46">
        <v>0</v>
      </c>
      <c r="N34" s="46">
        <f t="shared" ref="N34:N40" si="10">SUM(D34:M34)</f>
        <v>-2072436</v>
      </c>
      <c r="O34" s="47">
        <f t="shared" si="1"/>
        <v>-628.20127311306453</v>
      </c>
      <c r="P34" s="9"/>
    </row>
    <row r="35" spans="1:119">
      <c r="A35" s="12"/>
      <c r="B35" s="25">
        <v>363.12</v>
      </c>
      <c r="C35" s="20" t="s">
        <v>21</v>
      </c>
      <c r="D35" s="46">
        <v>0</v>
      </c>
      <c r="E35" s="46">
        <v>212513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212513</v>
      </c>
      <c r="O35" s="47">
        <f t="shared" si="1"/>
        <v>64.417399211882383</v>
      </c>
      <c r="P35" s="9"/>
    </row>
    <row r="36" spans="1:119">
      <c r="A36" s="12"/>
      <c r="B36" s="25">
        <v>365</v>
      </c>
      <c r="C36" s="20" t="s">
        <v>49</v>
      </c>
      <c r="D36" s="46">
        <v>9250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9250</v>
      </c>
      <c r="O36" s="47">
        <f t="shared" si="1"/>
        <v>2.8038799636253411</v>
      </c>
      <c r="P36" s="9"/>
    </row>
    <row r="37" spans="1:119">
      <c r="A37" s="12"/>
      <c r="B37" s="25">
        <v>366</v>
      </c>
      <c r="C37" s="20" t="s">
        <v>50</v>
      </c>
      <c r="D37" s="46">
        <v>0</v>
      </c>
      <c r="E37" s="46">
        <v>31131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31131</v>
      </c>
      <c r="O37" s="47">
        <f t="shared" si="1"/>
        <v>9.4364959078508637</v>
      </c>
      <c r="P37" s="9"/>
    </row>
    <row r="38" spans="1:119">
      <c r="A38" s="12"/>
      <c r="B38" s="25">
        <v>368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1599939</v>
      </c>
      <c r="L38" s="46">
        <v>0</v>
      </c>
      <c r="M38" s="46">
        <v>0</v>
      </c>
      <c r="N38" s="46">
        <f t="shared" si="10"/>
        <v>1599939</v>
      </c>
      <c r="O38" s="47">
        <f t="shared" si="1"/>
        <v>484.97696271597454</v>
      </c>
      <c r="P38" s="9"/>
    </row>
    <row r="39" spans="1:119">
      <c r="A39" s="12"/>
      <c r="B39" s="25">
        <v>369.3</v>
      </c>
      <c r="C39" s="20" t="s">
        <v>52</v>
      </c>
      <c r="D39" s="46">
        <v>12542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12542</v>
      </c>
      <c r="O39" s="47">
        <f t="shared" si="1"/>
        <v>3.8017581085177325</v>
      </c>
      <c r="P39" s="9"/>
    </row>
    <row r="40" spans="1:119">
      <c r="A40" s="12"/>
      <c r="B40" s="25">
        <v>369.9</v>
      </c>
      <c r="C40" s="20" t="s">
        <v>53</v>
      </c>
      <c r="D40" s="46">
        <v>2677065</v>
      </c>
      <c r="E40" s="46">
        <v>1460240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4137305</v>
      </c>
      <c r="O40" s="47">
        <f t="shared" si="1"/>
        <v>1254.1088208548044</v>
      </c>
      <c r="P40" s="9"/>
    </row>
    <row r="41" spans="1:119" ht="15.75">
      <c r="A41" s="29" t="s">
        <v>34</v>
      </c>
      <c r="B41" s="30"/>
      <c r="C41" s="31"/>
      <c r="D41" s="32">
        <f t="shared" ref="D41:M41" si="11">SUM(D42:D42)</f>
        <v>122046</v>
      </c>
      <c r="E41" s="32">
        <f t="shared" si="11"/>
        <v>564601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>SUM(D41:M41)</f>
        <v>686647</v>
      </c>
      <c r="O41" s="45">
        <f t="shared" si="1"/>
        <v>208.13792058199454</v>
      </c>
      <c r="P41" s="9"/>
    </row>
    <row r="42" spans="1:119" ht="15.75" thickBot="1">
      <c r="A42" s="12"/>
      <c r="B42" s="25">
        <v>381</v>
      </c>
      <c r="C42" s="20" t="s">
        <v>54</v>
      </c>
      <c r="D42" s="46">
        <v>122046</v>
      </c>
      <c r="E42" s="46">
        <v>564601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686647</v>
      </c>
      <c r="O42" s="47">
        <f t="shared" si="1"/>
        <v>208.13792058199454</v>
      </c>
      <c r="P42" s="9"/>
    </row>
    <row r="43" spans="1:119" ht="16.5" thickBot="1">
      <c r="A43" s="14" t="s">
        <v>39</v>
      </c>
      <c r="B43" s="23"/>
      <c r="C43" s="22"/>
      <c r="D43" s="15">
        <f t="shared" ref="D43:M43" si="12">SUM(D5,D14,D17,D22,D26,D32,D41)</f>
        <v>11691109</v>
      </c>
      <c r="E43" s="15">
        <f t="shared" si="12"/>
        <v>3726775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2193229</v>
      </c>
      <c r="J43" s="15">
        <f t="shared" si="12"/>
        <v>0</v>
      </c>
      <c r="K43" s="15">
        <f t="shared" si="12"/>
        <v>-136553</v>
      </c>
      <c r="L43" s="15">
        <f t="shared" si="12"/>
        <v>0</v>
      </c>
      <c r="M43" s="15">
        <f t="shared" si="12"/>
        <v>0</v>
      </c>
      <c r="N43" s="15">
        <f>SUM(D43:M43)</f>
        <v>17474560</v>
      </c>
      <c r="O43" s="38">
        <f t="shared" si="1"/>
        <v>5296.9263413155504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104</v>
      </c>
      <c r="M45" s="118"/>
      <c r="N45" s="118"/>
      <c r="O45" s="43">
        <v>3299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68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29"/>
      <c r="M3" s="130"/>
      <c r="N3" s="36"/>
      <c r="O3" s="37"/>
      <c r="P3" s="131" t="s">
        <v>125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126</v>
      </c>
      <c r="N4" s="35" t="s">
        <v>10</v>
      </c>
      <c r="O4" s="35" t="s">
        <v>127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128</v>
      </c>
      <c r="B5" s="26"/>
      <c r="C5" s="26"/>
      <c r="D5" s="27">
        <f t="shared" ref="D5:N5" si="0">SUM(D6:D13)</f>
        <v>11979955</v>
      </c>
      <c r="E5" s="27">
        <f t="shared" si="0"/>
        <v>5939951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17919906</v>
      </c>
      <c r="P5" s="33">
        <f t="shared" ref="P5:P43" si="1">(O5/P$45)</f>
        <v>5791.8248222365874</v>
      </c>
      <c r="Q5" s="6"/>
    </row>
    <row r="6" spans="1:134">
      <c r="A6" s="12"/>
      <c r="B6" s="25">
        <v>311</v>
      </c>
      <c r="C6" s="20" t="s">
        <v>3</v>
      </c>
      <c r="D6" s="46">
        <v>9769187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9769187</v>
      </c>
      <c r="P6" s="47">
        <f t="shared" si="1"/>
        <v>3157.461861667744</v>
      </c>
      <c r="Q6" s="9"/>
    </row>
    <row r="7" spans="1:134">
      <c r="A7" s="12"/>
      <c r="B7" s="25">
        <v>312.3</v>
      </c>
      <c r="C7" s="20" t="s">
        <v>12</v>
      </c>
      <c r="D7" s="46">
        <v>181859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181859</v>
      </c>
      <c r="P7" s="47">
        <f t="shared" si="1"/>
        <v>58.777957336780865</v>
      </c>
      <c r="Q7" s="9"/>
    </row>
    <row r="8" spans="1:134">
      <c r="A8" s="12"/>
      <c r="B8" s="25">
        <v>312.41000000000003</v>
      </c>
      <c r="C8" s="20" t="s">
        <v>129</v>
      </c>
      <c r="D8" s="46">
        <v>26041</v>
      </c>
      <c r="E8" s="46">
        <v>5939951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5965992</v>
      </c>
      <c r="P8" s="47">
        <f t="shared" si="1"/>
        <v>1928.2456367162249</v>
      </c>
      <c r="Q8" s="9"/>
    </row>
    <row r="9" spans="1:134">
      <c r="A9" s="12"/>
      <c r="B9" s="25">
        <v>312.43</v>
      </c>
      <c r="C9" s="20" t="s">
        <v>130</v>
      </c>
      <c r="D9" s="46">
        <v>10123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10123</v>
      </c>
      <c r="P9" s="47">
        <f t="shared" si="1"/>
        <v>3.2718164188752423</v>
      </c>
      <c r="Q9" s="9"/>
    </row>
    <row r="10" spans="1:134">
      <c r="A10" s="12"/>
      <c r="B10" s="25">
        <v>314.10000000000002</v>
      </c>
      <c r="C10" s="20" t="s">
        <v>15</v>
      </c>
      <c r="D10" s="46">
        <v>947126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947126</v>
      </c>
      <c r="P10" s="47">
        <f t="shared" si="1"/>
        <v>306.11700064641241</v>
      </c>
      <c r="Q10" s="9"/>
    </row>
    <row r="11" spans="1:134">
      <c r="A11" s="12"/>
      <c r="B11" s="25">
        <v>314.39999999999998</v>
      </c>
      <c r="C11" s="20" t="s">
        <v>16</v>
      </c>
      <c r="D11" s="46">
        <v>11679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11679</v>
      </c>
      <c r="P11" s="47">
        <f t="shared" si="1"/>
        <v>3.7747252747252746</v>
      </c>
      <c r="Q11" s="9"/>
    </row>
    <row r="12" spans="1:134">
      <c r="A12" s="12"/>
      <c r="B12" s="25">
        <v>315.10000000000002</v>
      </c>
      <c r="C12" s="20" t="s">
        <v>131</v>
      </c>
      <c r="D12" s="46">
        <v>246747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246747</v>
      </c>
      <c r="P12" s="47">
        <f t="shared" si="1"/>
        <v>79.750161603102782</v>
      </c>
      <c r="Q12" s="9"/>
    </row>
    <row r="13" spans="1:134">
      <c r="A13" s="12"/>
      <c r="B13" s="25">
        <v>316</v>
      </c>
      <c r="C13" s="20" t="s">
        <v>87</v>
      </c>
      <c r="D13" s="46">
        <v>787193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787193</v>
      </c>
      <c r="P13" s="47">
        <f t="shared" si="1"/>
        <v>254.42566257272139</v>
      </c>
      <c r="Q13" s="9"/>
    </row>
    <row r="14" spans="1:134" ht="15.75">
      <c r="A14" s="29" t="s">
        <v>19</v>
      </c>
      <c r="B14" s="30"/>
      <c r="C14" s="31"/>
      <c r="D14" s="32">
        <f t="shared" ref="D14:N14" si="3">SUM(D15:D18)</f>
        <v>4489543</v>
      </c>
      <c r="E14" s="32">
        <f t="shared" si="3"/>
        <v>936960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5426503</v>
      </c>
      <c r="P14" s="45">
        <f t="shared" si="1"/>
        <v>1753.8794440853264</v>
      </c>
      <c r="Q14" s="10"/>
    </row>
    <row r="15" spans="1:134">
      <c r="A15" s="12"/>
      <c r="B15" s="25">
        <v>322</v>
      </c>
      <c r="C15" s="20" t="s">
        <v>132</v>
      </c>
      <c r="D15" s="46">
        <v>2832202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2832202</v>
      </c>
      <c r="P15" s="47">
        <f t="shared" si="1"/>
        <v>915.38526179702649</v>
      </c>
      <c r="Q15" s="9"/>
    </row>
    <row r="16" spans="1:134">
      <c r="A16" s="12"/>
      <c r="B16" s="25">
        <v>323.10000000000002</v>
      </c>
      <c r="C16" s="20" t="s">
        <v>20</v>
      </c>
      <c r="D16" s="46">
        <v>740998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4">SUM(D16:N16)</f>
        <v>740998</v>
      </c>
      <c r="P16" s="47">
        <f t="shared" si="1"/>
        <v>239.49515190691662</v>
      </c>
      <c r="Q16" s="9"/>
    </row>
    <row r="17" spans="1:17">
      <c r="A17" s="12"/>
      <c r="B17" s="25">
        <v>323.89999999999998</v>
      </c>
      <c r="C17" s="20" t="s">
        <v>70</v>
      </c>
      <c r="D17" s="46">
        <v>94115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94115</v>
      </c>
      <c r="P17" s="47">
        <f t="shared" si="1"/>
        <v>30.418552036199095</v>
      </c>
      <c r="Q17" s="9"/>
    </row>
    <row r="18" spans="1:17">
      <c r="A18" s="12"/>
      <c r="B18" s="25">
        <v>325.2</v>
      </c>
      <c r="C18" s="20" t="s">
        <v>21</v>
      </c>
      <c r="D18" s="46">
        <v>822228</v>
      </c>
      <c r="E18" s="46">
        <v>936960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1759188</v>
      </c>
      <c r="P18" s="47">
        <f t="shared" si="1"/>
        <v>568.58047834518425</v>
      </c>
      <c r="Q18" s="9"/>
    </row>
    <row r="19" spans="1:17" ht="15.75">
      <c r="A19" s="29" t="s">
        <v>133</v>
      </c>
      <c r="B19" s="30"/>
      <c r="C19" s="31"/>
      <c r="D19" s="32">
        <f t="shared" ref="D19:N19" si="5">SUM(D20:D26)</f>
        <v>2026914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>SUM(D19:N19)</f>
        <v>2026914</v>
      </c>
      <c r="P19" s="45">
        <f t="shared" si="1"/>
        <v>655.11118293471236</v>
      </c>
      <c r="Q19" s="10"/>
    </row>
    <row r="20" spans="1:17">
      <c r="A20" s="12"/>
      <c r="B20" s="25">
        <v>331.1</v>
      </c>
      <c r="C20" s="20" t="s">
        <v>139</v>
      </c>
      <c r="D20" s="46">
        <v>332814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332814</v>
      </c>
      <c r="P20" s="47">
        <f t="shared" si="1"/>
        <v>107.56755009696187</v>
      </c>
      <c r="Q20" s="9"/>
    </row>
    <row r="21" spans="1:17">
      <c r="A21" s="12"/>
      <c r="B21" s="25">
        <v>334.49</v>
      </c>
      <c r="C21" s="20" t="s">
        <v>23</v>
      </c>
      <c r="D21" s="46">
        <v>812432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5" si="6">SUM(D21:N21)</f>
        <v>812432</v>
      </c>
      <c r="P21" s="47">
        <f t="shared" si="1"/>
        <v>262.58306399482871</v>
      </c>
      <c r="Q21" s="9"/>
    </row>
    <row r="22" spans="1:17">
      <c r="A22" s="12"/>
      <c r="B22" s="25">
        <v>334.9</v>
      </c>
      <c r="C22" s="20" t="s">
        <v>120</v>
      </c>
      <c r="D22" s="46">
        <v>4445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4445</v>
      </c>
      <c r="P22" s="47">
        <f t="shared" si="1"/>
        <v>1.4366515837104072</v>
      </c>
      <c r="Q22" s="9"/>
    </row>
    <row r="23" spans="1:17">
      <c r="A23" s="12"/>
      <c r="B23" s="25">
        <v>335.15</v>
      </c>
      <c r="C23" s="20" t="s">
        <v>89</v>
      </c>
      <c r="D23" s="46">
        <v>7726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7726</v>
      </c>
      <c r="P23" s="47">
        <f t="shared" si="1"/>
        <v>2.4970911441499677</v>
      </c>
      <c r="Q23" s="9"/>
    </row>
    <row r="24" spans="1:17">
      <c r="A24" s="12"/>
      <c r="B24" s="25">
        <v>335.18</v>
      </c>
      <c r="C24" s="20" t="s">
        <v>134</v>
      </c>
      <c r="D24" s="46">
        <v>294551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294551</v>
      </c>
      <c r="P24" s="47">
        <f t="shared" si="1"/>
        <v>95.200711053652228</v>
      </c>
      <c r="Q24" s="9"/>
    </row>
    <row r="25" spans="1:17">
      <c r="A25" s="12"/>
      <c r="B25" s="25">
        <v>335.19</v>
      </c>
      <c r="C25" s="20" t="s">
        <v>135</v>
      </c>
      <c r="D25" s="46">
        <v>97010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97010</v>
      </c>
      <c r="P25" s="47">
        <f t="shared" si="1"/>
        <v>31.354234001292824</v>
      </c>
      <c r="Q25" s="9"/>
    </row>
    <row r="26" spans="1:17">
      <c r="A26" s="12"/>
      <c r="B26" s="25">
        <v>337.3</v>
      </c>
      <c r="C26" s="20" t="s">
        <v>121</v>
      </c>
      <c r="D26" s="46">
        <v>477936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" si="7">SUM(D26:N26)</f>
        <v>477936</v>
      </c>
      <c r="P26" s="47">
        <f t="shared" si="1"/>
        <v>154.47188106011635</v>
      </c>
      <c r="Q26" s="9"/>
    </row>
    <row r="27" spans="1:17" ht="15.75">
      <c r="A27" s="29" t="s">
        <v>32</v>
      </c>
      <c r="B27" s="30"/>
      <c r="C27" s="31"/>
      <c r="D27" s="32">
        <f t="shared" ref="D27:N27" si="8">SUM(D28:D31)</f>
        <v>1081789</v>
      </c>
      <c r="E27" s="32">
        <f t="shared" si="8"/>
        <v>88421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4689740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8"/>
        <v>0</v>
      </c>
      <c r="O27" s="32">
        <f>SUM(D27:N27)</f>
        <v>5859950</v>
      </c>
      <c r="P27" s="45">
        <f t="shared" si="1"/>
        <v>1893.972204266322</v>
      </c>
      <c r="Q27" s="10"/>
    </row>
    <row r="28" spans="1:17">
      <c r="A28" s="12"/>
      <c r="B28" s="25">
        <v>342.1</v>
      </c>
      <c r="C28" s="20" t="s">
        <v>92</v>
      </c>
      <c r="D28" s="46">
        <v>383175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0" si="9">SUM(D28:N28)</f>
        <v>383175</v>
      </c>
      <c r="P28" s="47">
        <f t="shared" si="1"/>
        <v>123.84453781512605</v>
      </c>
      <c r="Q28" s="9"/>
    </row>
    <row r="29" spans="1:17">
      <c r="A29" s="12"/>
      <c r="B29" s="25">
        <v>343.6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4689740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4689740</v>
      </c>
      <c r="P29" s="47">
        <f t="shared" si="1"/>
        <v>1515.7530704589528</v>
      </c>
      <c r="Q29" s="9"/>
    </row>
    <row r="30" spans="1:17">
      <c r="A30" s="12"/>
      <c r="B30" s="25">
        <v>344.5</v>
      </c>
      <c r="C30" s="20" t="s">
        <v>94</v>
      </c>
      <c r="D30" s="46">
        <v>133746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133746</v>
      </c>
      <c r="P30" s="47">
        <f t="shared" si="1"/>
        <v>43.227537168713638</v>
      </c>
      <c r="Q30" s="9"/>
    </row>
    <row r="31" spans="1:17">
      <c r="A31" s="12"/>
      <c r="B31" s="25">
        <v>349</v>
      </c>
      <c r="C31" s="20" t="s">
        <v>136</v>
      </c>
      <c r="D31" s="46">
        <v>564868</v>
      </c>
      <c r="E31" s="46">
        <v>88421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653289</v>
      </c>
      <c r="P31" s="47">
        <f t="shared" si="1"/>
        <v>211.14705882352942</v>
      </c>
      <c r="Q31" s="9"/>
    </row>
    <row r="32" spans="1:17" ht="15.75">
      <c r="A32" s="29" t="s">
        <v>33</v>
      </c>
      <c r="B32" s="30"/>
      <c r="C32" s="31"/>
      <c r="D32" s="32">
        <f t="shared" ref="D32:N32" si="10">SUM(D33:D34)</f>
        <v>1091870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0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10"/>
        <v>0</v>
      </c>
      <c r="O32" s="32">
        <f>SUM(D32:N32)</f>
        <v>1091870</v>
      </c>
      <c r="P32" s="45">
        <f t="shared" si="1"/>
        <v>352.89915966386553</v>
      </c>
      <c r="Q32" s="10"/>
    </row>
    <row r="33" spans="1:120">
      <c r="A33" s="13"/>
      <c r="B33" s="39">
        <v>351.5</v>
      </c>
      <c r="C33" s="21" t="s">
        <v>43</v>
      </c>
      <c r="D33" s="46">
        <v>1064070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4" si="11">SUM(D33:N33)</f>
        <v>1064070</v>
      </c>
      <c r="P33" s="47">
        <f t="shared" si="1"/>
        <v>343.91402714932127</v>
      </c>
      <c r="Q33" s="9"/>
    </row>
    <row r="34" spans="1:120">
      <c r="A34" s="13"/>
      <c r="B34" s="39">
        <v>354</v>
      </c>
      <c r="C34" s="21" t="s">
        <v>44</v>
      </c>
      <c r="D34" s="46">
        <v>27800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1"/>
        <v>27800</v>
      </c>
      <c r="P34" s="47">
        <f t="shared" si="1"/>
        <v>8.9851325145442793</v>
      </c>
      <c r="Q34" s="9"/>
    </row>
    <row r="35" spans="1:120" ht="15.75">
      <c r="A35" s="29" t="s">
        <v>4</v>
      </c>
      <c r="B35" s="30"/>
      <c r="C35" s="31"/>
      <c r="D35" s="32">
        <f t="shared" ref="D35:N35" si="12">SUM(D36:D42)</f>
        <v>19143863</v>
      </c>
      <c r="E35" s="32">
        <f t="shared" si="12"/>
        <v>115818</v>
      </c>
      <c r="F35" s="32">
        <f t="shared" si="12"/>
        <v>0</v>
      </c>
      <c r="G35" s="32">
        <f t="shared" si="12"/>
        <v>0</v>
      </c>
      <c r="H35" s="32">
        <f t="shared" si="12"/>
        <v>0</v>
      </c>
      <c r="I35" s="32">
        <f t="shared" si="12"/>
        <v>68591</v>
      </c>
      <c r="J35" s="32">
        <f t="shared" si="12"/>
        <v>0</v>
      </c>
      <c r="K35" s="32">
        <f t="shared" si="12"/>
        <v>-2838210</v>
      </c>
      <c r="L35" s="32">
        <f t="shared" si="12"/>
        <v>0</v>
      </c>
      <c r="M35" s="32">
        <f t="shared" si="12"/>
        <v>0</v>
      </c>
      <c r="N35" s="32">
        <f t="shared" si="12"/>
        <v>0</v>
      </c>
      <c r="O35" s="32">
        <f>SUM(D35:N35)</f>
        <v>16490062</v>
      </c>
      <c r="P35" s="45">
        <f t="shared" si="1"/>
        <v>5329.6903684550743</v>
      </c>
      <c r="Q35" s="10"/>
    </row>
    <row r="36" spans="1:120">
      <c r="A36" s="12"/>
      <c r="B36" s="25">
        <v>361.1</v>
      </c>
      <c r="C36" s="20" t="s">
        <v>46</v>
      </c>
      <c r="D36" s="46">
        <v>240422</v>
      </c>
      <c r="E36" s="46">
        <v>54970</v>
      </c>
      <c r="F36" s="46">
        <v>0</v>
      </c>
      <c r="G36" s="46">
        <v>0</v>
      </c>
      <c r="H36" s="46">
        <v>0</v>
      </c>
      <c r="I36" s="46">
        <v>57784</v>
      </c>
      <c r="J36" s="46">
        <v>0</v>
      </c>
      <c r="K36" s="46">
        <v>632946</v>
      </c>
      <c r="L36" s="46">
        <v>0</v>
      </c>
      <c r="M36" s="46">
        <v>0</v>
      </c>
      <c r="N36" s="46">
        <v>0</v>
      </c>
      <c r="O36" s="46">
        <f>SUM(D36:N36)</f>
        <v>986122</v>
      </c>
      <c r="P36" s="47">
        <f t="shared" si="1"/>
        <v>318.7207498383969</v>
      </c>
      <c r="Q36" s="9"/>
    </row>
    <row r="37" spans="1:120">
      <c r="A37" s="12"/>
      <c r="B37" s="25">
        <v>361.3</v>
      </c>
      <c r="C37" s="20" t="s">
        <v>48</v>
      </c>
      <c r="D37" s="46">
        <v>69984</v>
      </c>
      <c r="E37" s="46">
        <v>13225</v>
      </c>
      <c r="F37" s="46">
        <v>0</v>
      </c>
      <c r="G37" s="46">
        <v>0</v>
      </c>
      <c r="H37" s="46">
        <v>0</v>
      </c>
      <c r="I37" s="46">
        <v>7192</v>
      </c>
      <c r="J37" s="46">
        <v>0</v>
      </c>
      <c r="K37" s="46">
        <v>-6743081</v>
      </c>
      <c r="L37" s="46">
        <v>0</v>
      </c>
      <c r="M37" s="46">
        <v>0</v>
      </c>
      <c r="N37" s="46">
        <v>0</v>
      </c>
      <c r="O37" s="46">
        <f t="shared" ref="O37:O42" si="13">SUM(D37:N37)</f>
        <v>-6652680</v>
      </c>
      <c r="P37" s="47">
        <f t="shared" si="1"/>
        <v>-2150.1874595992244</v>
      </c>
      <c r="Q37" s="9"/>
    </row>
    <row r="38" spans="1:120">
      <c r="A38" s="12"/>
      <c r="B38" s="25">
        <v>365</v>
      </c>
      <c r="C38" s="20" t="s">
        <v>96</v>
      </c>
      <c r="D38" s="46">
        <v>5330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3"/>
        <v>5330</v>
      </c>
      <c r="P38" s="47">
        <f t="shared" si="1"/>
        <v>1.7226890756302522</v>
      </c>
      <c r="Q38" s="9"/>
    </row>
    <row r="39" spans="1:120">
      <c r="A39" s="12"/>
      <c r="B39" s="25">
        <v>366</v>
      </c>
      <c r="C39" s="20" t="s">
        <v>50</v>
      </c>
      <c r="D39" s="46">
        <v>18056228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3"/>
        <v>18056228</v>
      </c>
      <c r="P39" s="47">
        <f t="shared" si="1"/>
        <v>5835.8849385908206</v>
      </c>
      <c r="Q39" s="9"/>
    </row>
    <row r="40" spans="1:120">
      <c r="A40" s="12"/>
      <c r="B40" s="25">
        <v>368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3351403</v>
      </c>
      <c r="L40" s="46">
        <v>0</v>
      </c>
      <c r="M40" s="46">
        <v>0</v>
      </c>
      <c r="N40" s="46">
        <v>0</v>
      </c>
      <c r="O40" s="46">
        <f t="shared" si="13"/>
        <v>3351403</v>
      </c>
      <c r="P40" s="47">
        <f t="shared" si="1"/>
        <v>1083.1942469295411</v>
      </c>
      <c r="Q40" s="9"/>
    </row>
    <row r="41" spans="1:120">
      <c r="A41" s="12"/>
      <c r="B41" s="25">
        <v>369.3</v>
      </c>
      <c r="C41" s="20" t="s">
        <v>52</v>
      </c>
      <c r="D41" s="46">
        <v>4377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4377</v>
      </c>
      <c r="P41" s="47">
        <f t="shared" si="1"/>
        <v>1.4146735617323853</v>
      </c>
      <c r="Q41" s="9"/>
    </row>
    <row r="42" spans="1:120" ht="15.75" thickBot="1">
      <c r="A42" s="12"/>
      <c r="B42" s="25">
        <v>369.9</v>
      </c>
      <c r="C42" s="20" t="s">
        <v>53</v>
      </c>
      <c r="D42" s="46">
        <v>767522</v>
      </c>
      <c r="E42" s="46">
        <v>47623</v>
      </c>
      <c r="F42" s="46">
        <v>0</v>
      </c>
      <c r="G42" s="46">
        <v>0</v>
      </c>
      <c r="H42" s="46">
        <v>0</v>
      </c>
      <c r="I42" s="46">
        <v>3615</v>
      </c>
      <c r="J42" s="46">
        <v>0</v>
      </c>
      <c r="K42" s="46">
        <v>-79478</v>
      </c>
      <c r="L42" s="46">
        <v>0</v>
      </c>
      <c r="M42" s="46">
        <v>0</v>
      </c>
      <c r="N42" s="46">
        <v>0</v>
      </c>
      <c r="O42" s="46">
        <f t="shared" si="13"/>
        <v>739282</v>
      </c>
      <c r="P42" s="47">
        <f t="shared" si="1"/>
        <v>238.9405300581771</v>
      </c>
      <c r="Q42" s="9"/>
    </row>
    <row r="43" spans="1:120" ht="16.5" thickBot="1">
      <c r="A43" s="14" t="s">
        <v>39</v>
      </c>
      <c r="B43" s="23"/>
      <c r="C43" s="22"/>
      <c r="D43" s="15">
        <f>SUM(D5,D14,D19,D27,D32,D35)</f>
        <v>39813934</v>
      </c>
      <c r="E43" s="15">
        <f t="shared" ref="E43:N43" si="14">SUM(E5,E14,E19,E27,E32,E35)</f>
        <v>7081150</v>
      </c>
      <c r="F43" s="15">
        <f t="shared" si="14"/>
        <v>0</v>
      </c>
      <c r="G43" s="15">
        <f t="shared" si="14"/>
        <v>0</v>
      </c>
      <c r="H43" s="15">
        <f t="shared" si="14"/>
        <v>0</v>
      </c>
      <c r="I43" s="15">
        <f t="shared" si="14"/>
        <v>4758331</v>
      </c>
      <c r="J43" s="15">
        <f t="shared" si="14"/>
        <v>0</v>
      </c>
      <c r="K43" s="15">
        <f t="shared" si="14"/>
        <v>-2838210</v>
      </c>
      <c r="L43" s="15">
        <f t="shared" si="14"/>
        <v>0</v>
      </c>
      <c r="M43" s="15">
        <f t="shared" si="14"/>
        <v>0</v>
      </c>
      <c r="N43" s="15">
        <f t="shared" si="14"/>
        <v>0</v>
      </c>
      <c r="O43" s="15">
        <f>SUM(D43:N43)</f>
        <v>48815205</v>
      </c>
      <c r="P43" s="38">
        <f t="shared" si="1"/>
        <v>15777.377181641887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118" t="s">
        <v>140</v>
      </c>
      <c r="N45" s="118"/>
      <c r="O45" s="118"/>
      <c r="P45" s="43">
        <v>3094</v>
      </c>
    </row>
    <row r="46" spans="1:120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7"/>
    </row>
    <row r="47" spans="1:120" ht="15.75" customHeight="1" thickBot="1">
      <c r="A47" s="120" t="s">
        <v>68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0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29"/>
      <c r="M3" s="130"/>
      <c r="N3" s="36"/>
      <c r="O3" s="37"/>
      <c r="P3" s="131" t="s">
        <v>125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126</v>
      </c>
      <c r="N4" s="35" t="s">
        <v>10</v>
      </c>
      <c r="O4" s="35" t="s">
        <v>127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128</v>
      </c>
      <c r="B5" s="26"/>
      <c r="C5" s="26"/>
      <c r="D5" s="27">
        <f t="shared" ref="D5:N5" si="0">SUM(D6:D13)</f>
        <v>11899451</v>
      </c>
      <c r="E5" s="27">
        <f t="shared" si="0"/>
        <v>4813174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16712625</v>
      </c>
      <c r="P5" s="33">
        <f t="shared" ref="P5:P40" si="1">(O5/P$42)</f>
        <v>5419.1391050583661</v>
      </c>
      <c r="Q5" s="6"/>
    </row>
    <row r="6" spans="1:134">
      <c r="A6" s="12"/>
      <c r="B6" s="25">
        <v>311</v>
      </c>
      <c r="C6" s="20" t="s">
        <v>3</v>
      </c>
      <c r="D6" s="46">
        <v>9824672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9824672</v>
      </c>
      <c r="P6" s="47">
        <f t="shared" si="1"/>
        <v>3185.6913099870299</v>
      </c>
      <c r="Q6" s="9"/>
    </row>
    <row r="7" spans="1:134">
      <c r="A7" s="12"/>
      <c r="B7" s="25">
        <v>312.3</v>
      </c>
      <c r="C7" s="20" t="s">
        <v>12</v>
      </c>
      <c r="D7" s="46">
        <v>119690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119690</v>
      </c>
      <c r="P7" s="47">
        <f t="shared" si="1"/>
        <v>38.80998702983139</v>
      </c>
      <c r="Q7" s="9"/>
    </row>
    <row r="8" spans="1:134">
      <c r="A8" s="12"/>
      <c r="B8" s="25">
        <v>312.41000000000003</v>
      </c>
      <c r="C8" s="20" t="s">
        <v>129</v>
      </c>
      <c r="D8" s="46">
        <v>24994</v>
      </c>
      <c r="E8" s="46">
        <v>4813174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4838168</v>
      </c>
      <c r="P8" s="47">
        <f t="shared" si="1"/>
        <v>1568.7963683527885</v>
      </c>
      <c r="Q8" s="9"/>
    </row>
    <row r="9" spans="1:134">
      <c r="A9" s="12"/>
      <c r="B9" s="25">
        <v>312.43</v>
      </c>
      <c r="C9" s="20" t="s">
        <v>130</v>
      </c>
      <c r="D9" s="46">
        <v>9444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9444</v>
      </c>
      <c r="P9" s="47">
        <f t="shared" si="1"/>
        <v>3.0622568093385212</v>
      </c>
      <c r="Q9" s="9"/>
    </row>
    <row r="10" spans="1:134">
      <c r="A10" s="12"/>
      <c r="B10" s="25">
        <v>314.10000000000002</v>
      </c>
      <c r="C10" s="20" t="s">
        <v>15</v>
      </c>
      <c r="D10" s="46">
        <v>895964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895964</v>
      </c>
      <c r="P10" s="47">
        <f t="shared" si="1"/>
        <v>290.52010376134888</v>
      </c>
      <c r="Q10" s="9"/>
    </row>
    <row r="11" spans="1:134">
      <c r="A11" s="12"/>
      <c r="B11" s="25">
        <v>314.39999999999998</v>
      </c>
      <c r="C11" s="20" t="s">
        <v>16</v>
      </c>
      <c r="D11" s="46">
        <v>12128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12128</v>
      </c>
      <c r="P11" s="47">
        <f t="shared" si="1"/>
        <v>3.9325551232166016</v>
      </c>
      <c r="Q11" s="9"/>
    </row>
    <row r="12" spans="1:134">
      <c r="A12" s="12"/>
      <c r="B12" s="25">
        <v>315.10000000000002</v>
      </c>
      <c r="C12" s="20" t="s">
        <v>131</v>
      </c>
      <c r="D12" s="46">
        <v>233726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233726</v>
      </c>
      <c r="P12" s="47">
        <f t="shared" si="1"/>
        <v>75.786640726329438</v>
      </c>
      <c r="Q12" s="9"/>
    </row>
    <row r="13" spans="1:134">
      <c r="A13" s="12"/>
      <c r="B13" s="25">
        <v>316</v>
      </c>
      <c r="C13" s="20" t="s">
        <v>87</v>
      </c>
      <c r="D13" s="46">
        <v>778833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778833</v>
      </c>
      <c r="P13" s="47">
        <f t="shared" si="1"/>
        <v>252.5398832684825</v>
      </c>
      <c r="Q13" s="9"/>
    </row>
    <row r="14" spans="1:134" ht="15.75">
      <c r="A14" s="29" t="s">
        <v>19</v>
      </c>
      <c r="B14" s="30"/>
      <c r="C14" s="31"/>
      <c r="D14" s="32">
        <f t="shared" ref="D14:N14" si="3">SUM(D15:D18)</f>
        <v>3447585</v>
      </c>
      <c r="E14" s="32">
        <f t="shared" si="3"/>
        <v>919422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40" si="4">SUM(D14:N14)</f>
        <v>4367007</v>
      </c>
      <c r="P14" s="45">
        <f t="shared" si="1"/>
        <v>1416.0204280155642</v>
      </c>
      <c r="Q14" s="10"/>
    </row>
    <row r="15" spans="1:134">
      <c r="A15" s="12"/>
      <c r="B15" s="25">
        <v>322</v>
      </c>
      <c r="C15" s="20" t="s">
        <v>132</v>
      </c>
      <c r="D15" s="46">
        <v>2008638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2008638</v>
      </c>
      <c r="P15" s="47">
        <f t="shared" si="1"/>
        <v>651.30933852140083</v>
      </c>
      <c r="Q15" s="9"/>
    </row>
    <row r="16" spans="1:134">
      <c r="A16" s="12"/>
      <c r="B16" s="25">
        <v>323.10000000000002</v>
      </c>
      <c r="C16" s="20" t="s">
        <v>20</v>
      </c>
      <c r="D16" s="46">
        <v>633902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633902</v>
      </c>
      <c r="P16" s="47">
        <f t="shared" si="1"/>
        <v>205.54539559014268</v>
      </c>
      <c r="Q16" s="9"/>
    </row>
    <row r="17" spans="1:17">
      <c r="A17" s="12"/>
      <c r="B17" s="25">
        <v>323.89999999999998</v>
      </c>
      <c r="C17" s="20" t="s">
        <v>70</v>
      </c>
      <c r="D17" s="46">
        <v>45855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45855</v>
      </c>
      <c r="P17" s="47">
        <f t="shared" si="1"/>
        <v>14.868677042801556</v>
      </c>
      <c r="Q17" s="9"/>
    </row>
    <row r="18" spans="1:17">
      <c r="A18" s="12"/>
      <c r="B18" s="25">
        <v>325.2</v>
      </c>
      <c r="C18" s="20" t="s">
        <v>21</v>
      </c>
      <c r="D18" s="46">
        <v>759190</v>
      </c>
      <c r="E18" s="46">
        <v>919422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1678612</v>
      </c>
      <c r="P18" s="47">
        <f t="shared" si="1"/>
        <v>544.29701686121916</v>
      </c>
      <c r="Q18" s="9"/>
    </row>
    <row r="19" spans="1:17" ht="15.75">
      <c r="A19" s="29" t="s">
        <v>133</v>
      </c>
      <c r="B19" s="30"/>
      <c r="C19" s="31"/>
      <c r="D19" s="32">
        <f t="shared" ref="D19:N19" si="5">SUM(D20:D25)</f>
        <v>3220738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 t="shared" si="4"/>
        <v>3220738</v>
      </c>
      <c r="P19" s="45">
        <f t="shared" si="1"/>
        <v>1044.3378728923476</v>
      </c>
      <c r="Q19" s="10"/>
    </row>
    <row r="20" spans="1:17">
      <c r="A20" s="12"/>
      <c r="B20" s="25">
        <v>334.49</v>
      </c>
      <c r="C20" s="20" t="s">
        <v>23</v>
      </c>
      <c r="D20" s="46">
        <v>8672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8672</v>
      </c>
      <c r="P20" s="47">
        <f t="shared" si="1"/>
        <v>2.8119325551232164</v>
      </c>
      <c r="Q20" s="9"/>
    </row>
    <row r="21" spans="1:17">
      <c r="A21" s="12"/>
      <c r="B21" s="25">
        <v>334.9</v>
      </c>
      <c r="C21" s="20" t="s">
        <v>120</v>
      </c>
      <c r="D21" s="46">
        <v>2269004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2269004</v>
      </c>
      <c r="P21" s="47">
        <f t="shared" si="1"/>
        <v>735.73411154345001</v>
      </c>
      <c r="Q21" s="9"/>
    </row>
    <row r="22" spans="1:17">
      <c r="A22" s="12"/>
      <c r="B22" s="25">
        <v>335.15</v>
      </c>
      <c r="C22" s="20" t="s">
        <v>89</v>
      </c>
      <c r="D22" s="46">
        <v>7191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7191</v>
      </c>
      <c r="P22" s="47">
        <f t="shared" si="1"/>
        <v>2.3317120622568095</v>
      </c>
      <c r="Q22" s="9"/>
    </row>
    <row r="23" spans="1:17">
      <c r="A23" s="12"/>
      <c r="B23" s="25">
        <v>335.18</v>
      </c>
      <c r="C23" s="20" t="s">
        <v>134</v>
      </c>
      <c r="D23" s="46">
        <v>239575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239575</v>
      </c>
      <c r="P23" s="47">
        <f t="shared" si="1"/>
        <v>77.683203631647217</v>
      </c>
      <c r="Q23" s="9"/>
    </row>
    <row r="24" spans="1:17">
      <c r="A24" s="12"/>
      <c r="B24" s="25">
        <v>335.19</v>
      </c>
      <c r="C24" s="20" t="s">
        <v>135</v>
      </c>
      <c r="D24" s="46">
        <v>79370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79370</v>
      </c>
      <c r="P24" s="47">
        <f t="shared" si="1"/>
        <v>25.736057068741893</v>
      </c>
      <c r="Q24" s="9"/>
    </row>
    <row r="25" spans="1:17">
      <c r="A25" s="12"/>
      <c r="B25" s="25">
        <v>337.3</v>
      </c>
      <c r="C25" s="20" t="s">
        <v>121</v>
      </c>
      <c r="D25" s="46">
        <v>616926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616926</v>
      </c>
      <c r="P25" s="47">
        <f t="shared" si="1"/>
        <v>200.04085603112841</v>
      </c>
      <c r="Q25" s="9"/>
    </row>
    <row r="26" spans="1:17" ht="15.75">
      <c r="A26" s="29" t="s">
        <v>32</v>
      </c>
      <c r="B26" s="30"/>
      <c r="C26" s="31"/>
      <c r="D26" s="32">
        <f t="shared" ref="D26:N26" si="6">SUM(D27:D30)</f>
        <v>1084437</v>
      </c>
      <c r="E26" s="32">
        <f t="shared" si="6"/>
        <v>63667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4543188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6"/>
        <v>0</v>
      </c>
      <c r="O26" s="32">
        <f t="shared" si="4"/>
        <v>5691292</v>
      </c>
      <c r="P26" s="45">
        <f t="shared" si="1"/>
        <v>1845.42542153048</v>
      </c>
      <c r="Q26" s="10"/>
    </row>
    <row r="27" spans="1:17">
      <c r="A27" s="12"/>
      <c r="B27" s="25">
        <v>342.1</v>
      </c>
      <c r="C27" s="20" t="s">
        <v>92</v>
      </c>
      <c r="D27" s="46">
        <v>474615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474615</v>
      </c>
      <c r="P27" s="47">
        <f t="shared" si="1"/>
        <v>153.89591439688715</v>
      </c>
      <c r="Q27" s="9"/>
    </row>
    <row r="28" spans="1:17">
      <c r="A28" s="12"/>
      <c r="B28" s="25">
        <v>343.6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4543188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4543188</v>
      </c>
      <c r="P28" s="47">
        <f t="shared" si="1"/>
        <v>1473.1478599221789</v>
      </c>
      <c r="Q28" s="9"/>
    </row>
    <row r="29" spans="1:17">
      <c r="A29" s="12"/>
      <c r="B29" s="25">
        <v>344.5</v>
      </c>
      <c r="C29" s="20" t="s">
        <v>94</v>
      </c>
      <c r="D29" s="46">
        <v>90745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90745</v>
      </c>
      <c r="P29" s="47">
        <f t="shared" si="1"/>
        <v>29.424448767833983</v>
      </c>
      <c r="Q29" s="9"/>
    </row>
    <row r="30" spans="1:17">
      <c r="A30" s="12"/>
      <c r="B30" s="25">
        <v>349</v>
      </c>
      <c r="C30" s="20" t="s">
        <v>136</v>
      </c>
      <c r="D30" s="46">
        <v>519077</v>
      </c>
      <c r="E30" s="46">
        <v>63667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582744</v>
      </c>
      <c r="P30" s="47">
        <f t="shared" si="1"/>
        <v>188.95719844357976</v>
      </c>
      <c r="Q30" s="9"/>
    </row>
    <row r="31" spans="1:17" ht="15.75">
      <c r="A31" s="29" t="s">
        <v>33</v>
      </c>
      <c r="B31" s="30"/>
      <c r="C31" s="31"/>
      <c r="D31" s="32">
        <f t="shared" ref="D31:N31" si="7">SUM(D32:D33)</f>
        <v>781834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 t="shared" si="4"/>
        <v>781834</v>
      </c>
      <c r="P31" s="45">
        <f t="shared" si="1"/>
        <v>253.51297016861218</v>
      </c>
      <c r="Q31" s="10"/>
    </row>
    <row r="32" spans="1:17">
      <c r="A32" s="13"/>
      <c r="B32" s="39">
        <v>351.5</v>
      </c>
      <c r="C32" s="21" t="s">
        <v>43</v>
      </c>
      <c r="D32" s="46">
        <v>779934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779934</v>
      </c>
      <c r="P32" s="47">
        <f t="shared" si="1"/>
        <v>252.89688715953307</v>
      </c>
      <c r="Q32" s="9"/>
    </row>
    <row r="33" spans="1:120">
      <c r="A33" s="13"/>
      <c r="B33" s="39">
        <v>354</v>
      </c>
      <c r="C33" s="21" t="s">
        <v>44</v>
      </c>
      <c r="D33" s="46">
        <v>1900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1900</v>
      </c>
      <c r="P33" s="47">
        <f t="shared" si="1"/>
        <v>0.61608300907911806</v>
      </c>
      <c r="Q33" s="9"/>
    </row>
    <row r="34" spans="1:120" ht="15.75">
      <c r="A34" s="29" t="s">
        <v>4</v>
      </c>
      <c r="B34" s="30"/>
      <c r="C34" s="31"/>
      <c r="D34" s="32">
        <f t="shared" ref="D34:N34" si="8">SUM(D35:D39)</f>
        <v>1951456</v>
      </c>
      <c r="E34" s="32">
        <f t="shared" si="8"/>
        <v>36766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-60056</v>
      </c>
      <c r="J34" s="32">
        <f t="shared" si="8"/>
        <v>0</v>
      </c>
      <c r="K34" s="32">
        <f t="shared" si="8"/>
        <v>10538813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 t="shared" si="4"/>
        <v>12466979</v>
      </c>
      <c r="P34" s="45">
        <f t="shared" si="1"/>
        <v>4042.4704928664073</v>
      </c>
      <c r="Q34" s="10"/>
    </row>
    <row r="35" spans="1:120">
      <c r="A35" s="12"/>
      <c r="B35" s="25">
        <v>361.1</v>
      </c>
      <c r="C35" s="20" t="s">
        <v>46</v>
      </c>
      <c r="D35" s="46">
        <v>40941</v>
      </c>
      <c r="E35" s="46">
        <v>9861</v>
      </c>
      <c r="F35" s="46">
        <v>0</v>
      </c>
      <c r="G35" s="46">
        <v>0</v>
      </c>
      <c r="H35" s="46">
        <v>0</v>
      </c>
      <c r="I35" s="46">
        <v>23778</v>
      </c>
      <c r="J35" s="46">
        <v>0</v>
      </c>
      <c r="K35" s="46">
        <v>7434817</v>
      </c>
      <c r="L35" s="46">
        <v>0</v>
      </c>
      <c r="M35" s="46">
        <v>0</v>
      </c>
      <c r="N35" s="46">
        <v>0</v>
      </c>
      <c r="O35" s="46">
        <f t="shared" si="4"/>
        <v>7509397</v>
      </c>
      <c r="P35" s="47">
        <f t="shared" si="1"/>
        <v>2434.9536316472113</v>
      </c>
      <c r="Q35" s="9"/>
    </row>
    <row r="36" spans="1:120">
      <c r="A36" s="12"/>
      <c r="B36" s="25">
        <v>366</v>
      </c>
      <c r="C36" s="20" t="s">
        <v>50</v>
      </c>
      <c r="D36" s="46">
        <v>1139456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1139456</v>
      </c>
      <c r="P36" s="47">
        <f t="shared" si="1"/>
        <v>369.473411154345</v>
      </c>
      <c r="Q36" s="9"/>
    </row>
    <row r="37" spans="1:120">
      <c r="A37" s="12"/>
      <c r="B37" s="25">
        <v>368</v>
      </c>
      <c r="C37" s="20" t="s">
        <v>51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3103996</v>
      </c>
      <c r="L37" s="46">
        <v>0</v>
      </c>
      <c r="M37" s="46">
        <v>0</v>
      </c>
      <c r="N37" s="46">
        <v>0</v>
      </c>
      <c r="O37" s="46">
        <f t="shared" si="4"/>
        <v>3103996</v>
      </c>
      <c r="P37" s="47">
        <f t="shared" si="1"/>
        <v>1006.4837872892348</v>
      </c>
      <c r="Q37" s="9"/>
    </row>
    <row r="38" spans="1:120">
      <c r="A38" s="12"/>
      <c r="B38" s="25">
        <v>369.3</v>
      </c>
      <c r="C38" s="20" t="s">
        <v>52</v>
      </c>
      <c r="D38" s="46">
        <v>5711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4"/>
        <v>5711</v>
      </c>
      <c r="P38" s="47">
        <f t="shared" si="1"/>
        <v>1.851815823605707</v>
      </c>
      <c r="Q38" s="9"/>
    </row>
    <row r="39" spans="1:120" ht="15.75" thickBot="1">
      <c r="A39" s="12"/>
      <c r="B39" s="25">
        <v>369.9</v>
      </c>
      <c r="C39" s="20" t="s">
        <v>53</v>
      </c>
      <c r="D39" s="46">
        <v>765348</v>
      </c>
      <c r="E39" s="46">
        <v>26905</v>
      </c>
      <c r="F39" s="46">
        <v>0</v>
      </c>
      <c r="G39" s="46">
        <v>0</v>
      </c>
      <c r="H39" s="46">
        <v>0</v>
      </c>
      <c r="I39" s="46">
        <v>-83834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4"/>
        <v>708419</v>
      </c>
      <c r="P39" s="47">
        <f t="shared" si="1"/>
        <v>229.70784695201039</v>
      </c>
      <c r="Q39" s="9"/>
    </row>
    <row r="40" spans="1:120" ht="16.5" thickBot="1">
      <c r="A40" s="14" t="s">
        <v>39</v>
      </c>
      <c r="B40" s="23"/>
      <c r="C40" s="22"/>
      <c r="D40" s="15">
        <f>SUM(D5,D14,D19,D26,D31,D34)</f>
        <v>22385501</v>
      </c>
      <c r="E40" s="15">
        <f t="shared" ref="E40:N40" si="9">SUM(E5,E14,E19,E26,E31,E34)</f>
        <v>5833029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4483132</v>
      </c>
      <c r="J40" s="15">
        <f t="shared" si="9"/>
        <v>0</v>
      </c>
      <c r="K40" s="15">
        <f t="shared" si="9"/>
        <v>10538813</v>
      </c>
      <c r="L40" s="15">
        <f t="shared" si="9"/>
        <v>0</v>
      </c>
      <c r="M40" s="15">
        <f t="shared" si="9"/>
        <v>0</v>
      </c>
      <c r="N40" s="15">
        <f t="shared" si="9"/>
        <v>0</v>
      </c>
      <c r="O40" s="15">
        <f t="shared" si="4"/>
        <v>43240475</v>
      </c>
      <c r="P40" s="38">
        <f t="shared" si="1"/>
        <v>14020.906290531777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118" t="s">
        <v>137</v>
      </c>
      <c r="N42" s="118"/>
      <c r="O42" s="118"/>
      <c r="P42" s="43">
        <v>3084</v>
      </c>
    </row>
    <row r="43" spans="1:120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7"/>
    </row>
    <row r="44" spans="1:120" ht="15.75" customHeight="1" thickBot="1">
      <c r="A44" s="120" t="s">
        <v>68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12278948</v>
      </c>
      <c r="E5" s="27">
        <f t="shared" si="0"/>
        <v>2777486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15056434</v>
      </c>
      <c r="O5" s="33">
        <f t="shared" ref="O5:O46" si="1">(N5/O$48)</f>
        <v>5135.2094133697137</v>
      </c>
      <c r="P5" s="6"/>
    </row>
    <row r="6" spans="1:133">
      <c r="A6" s="12"/>
      <c r="B6" s="25">
        <v>311</v>
      </c>
      <c r="C6" s="20" t="s">
        <v>3</v>
      </c>
      <c r="D6" s="46">
        <v>10258510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10258510</v>
      </c>
      <c r="O6" s="47">
        <f t="shared" si="1"/>
        <v>3498.8096862210095</v>
      </c>
      <c r="P6" s="9"/>
    </row>
    <row r="7" spans="1:133">
      <c r="A7" s="12"/>
      <c r="B7" s="25">
        <v>312.10000000000002</v>
      </c>
      <c r="C7" s="20" t="s">
        <v>11</v>
      </c>
      <c r="D7" s="46">
        <v>118880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118880</v>
      </c>
      <c r="O7" s="47">
        <f t="shared" si="1"/>
        <v>40.545702592087309</v>
      </c>
      <c r="P7" s="9"/>
    </row>
    <row r="8" spans="1:133">
      <c r="A8" s="12"/>
      <c r="B8" s="25">
        <v>312.41000000000003</v>
      </c>
      <c r="C8" s="20" t="s">
        <v>14</v>
      </c>
      <c r="D8" s="46">
        <v>24161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24161</v>
      </c>
      <c r="O8" s="47">
        <f t="shared" si="1"/>
        <v>8.2404502046384724</v>
      </c>
      <c r="P8" s="9"/>
    </row>
    <row r="9" spans="1:133">
      <c r="A9" s="12"/>
      <c r="B9" s="25">
        <v>312.42</v>
      </c>
      <c r="C9" s="20" t="s">
        <v>13</v>
      </c>
      <c r="D9" s="46">
        <v>9093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9093</v>
      </c>
      <c r="O9" s="47">
        <f t="shared" si="1"/>
        <v>3.1012960436562071</v>
      </c>
      <c r="P9" s="9"/>
    </row>
    <row r="10" spans="1:133">
      <c r="A10" s="12"/>
      <c r="B10" s="25">
        <v>312.60000000000002</v>
      </c>
      <c r="C10" s="20" t="s">
        <v>85</v>
      </c>
      <c r="D10" s="46">
        <v>0</v>
      </c>
      <c r="E10" s="46">
        <v>2777486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2777486</v>
      </c>
      <c r="O10" s="47">
        <f t="shared" si="1"/>
        <v>947.30081855388812</v>
      </c>
      <c r="P10" s="9"/>
    </row>
    <row r="11" spans="1:133">
      <c r="A11" s="12"/>
      <c r="B11" s="25">
        <v>314.10000000000002</v>
      </c>
      <c r="C11" s="20" t="s">
        <v>15</v>
      </c>
      <c r="D11" s="46">
        <v>879110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879110</v>
      </c>
      <c r="O11" s="47">
        <f t="shared" si="1"/>
        <v>299.83287858117325</v>
      </c>
      <c r="P11" s="9"/>
    </row>
    <row r="12" spans="1:133">
      <c r="A12" s="12"/>
      <c r="B12" s="25">
        <v>314.39999999999998</v>
      </c>
      <c r="C12" s="20" t="s">
        <v>16</v>
      </c>
      <c r="D12" s="46">
        <v>11342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11342</v>
      </c>
      <c r="O12" s="47">
        <f t="shared" si="1"/>
        <v>3.868349249658936</v>
      </c>
      <c r="P12" s="9"/>
    </row>
    <row r="13" spans="1:133">
      <c r="A13" s="12"/>
      <c r="B13" s="25">
        <v>315</v>
      </c>
      <c r="C13" s="20" t="s">
        <v>86</v>
      </c>
      <c r="D13" s="46">
        <v>275861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275861</v>
      </c>
      <c r="O13" s="47">
        <f t="shared" si="1"/>
        <v>94.086289222373807</v>
      </c>
      <c r="P13" s="9"/>
    </row>
    <row r="14" spans="1:133">
      <c r="A14" s="12"/>
      <c r="B14" s="25">
        <v>316</v>
      </c>
      <c r="C14" s="20" t="s">
        <v>87</v>
      </c>
      <c r="D14" s="46">
        <v>701991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701991</v>
      </c>
      <c r="O14" s="47">
        <f t="shared" si="1"/>
        <v>239.42394270122784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SUM(D16:D19)</f>
        <v>2865260</v>
      </c>
      <c r="E15" s="32">
        <f t="shared" si="3"/>
        <v>688947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6" si="4">SUM(D15:M15)</f>
        <v>3554207</v>
      </c>
      <c r="O15" s="45">
        <f t="shared" si="1"/>
        <v>1212.2124829467939</v>
      </c>
      <c r="P15" s="10"/>
    </row>
    <row r="16" spans="1:133">
      <c r="A16" s="12"/>
      <c r="B16" s="25">
        <v>322</v>
      </c>
      <c r="C16" s="20" t="s">
        <v>0</v>
      </c>
      <c r="D16" s="46">
        <v>1527877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1527877</v>
      </c>
      <c r="O16" s="47">
        <f t="shared" si="1"/>
        <v>521.10402455661665</v>
      </c>
      <c r="P16" s="9"/>
    </row>
    <row r="17" spans="1:16">
      <c r="A17" s="12"/>
      <c r="B17" s="25">
        <v>323.10000000000002</v>
      </c>
      <c r="C17" s="20" t="s">
        <v>20</v>
      </c>
      <c r="D17" s="46">
        <v>594363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594363</v>
      </c>
      <c r="O17" s="47">
        <f t="shared" si="1"/>
        <v>202.71589358799454</v>
      </c>
      <c r="P17" s="9"/>
    </row>
    <row r="18" spans="1:16">
      <c r="A18" s="12"/>
      <c r="B18" s="25">
        <v>323.89999999999998</v>
      </c>
      <c r="C18" s="20" t="s">
        <v>70</v>
      </c>
      <c r="D18" s="46">
        <v>34145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34145</v>
      </c>
      <c r="O18" s="47">
        <f t="shared" si="1"/>
        <v>11.645634379263301</v>
      </c>
      <c r="P18" s="9"/>
    </row>
    <row r="19" spans="1:16">
      <c r="A19" s="12"/>
      <c r="B19" s="25">
        <v>325.2</v>
      </c>
      <c r="C19" s="20" t="s">
        <v>21</v>
      </c>
      <c r="D19" s="46">
        <v>708875</v>
      </c>
      <c r="E19" s="46">
        <v>688947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1397822</v>
      </c>
      <c r="O19" s="47">
        <f t="shared" si="1"/>
        <v>476.74693042291949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SUM(D21:D27)</f>
        <v>655287</v>
      </c>
      <c r="E20" s="32">
        <f t="shared" si="5"/>
        <v>610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655897</v>
      </c>
      <c r="O20" s="45">
        <f t="shared" si="1"/>
        <v>223.70293315143246</v>
      </c>
      <c r="P20" s="10"/>
    </row>
    <row r="21" spans="1:16">
      <c r="A21" s="12"/>
      <c r="B21" s="25">
        <v>334.1</v>
      </c>
      <c r="C21" s="20" t="s">
        <v>119</v>
      </c>
      <c r="D21" s="46">
        <v>75000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75000</v>
      </c>
      <c r="O21" s="47">
        <f t="shared" si="1"/>
        <v>25.57980900409277</v>
      </c>
      <c r="P21" s="9"/>
    </row>
    <row r="22" spans="1:16">
      <c r="A22" s="12"/>
      <c r="B22" s="25">
        <v>334.49</v>
      </c>
      <c r="C22" s="20" t="s">
        <v>23</v>
      </c>
      <c r="D22" s="46">
        <v>9754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9754</v>
      </c>
      <c r="O22" s="47">
        <f t="shared" si="1"/>
        <v>3.3267394270122783</v>
      </c>
      <c r="P22" s="9"/>
    </row>
    <row r="23" spans="1:16">
      <c r="A23" s="12"/>
      <c r="B23" s="25">
        <v>334.9</v>
      </c>
      <c r="C23" s="20" t="s">
        <v>120</v>
      </c>
      <c r="D23" s="46">
        <v>17572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17572</v>
      </c>
      <c r="O23" s="47">
        <f t="shared" si="1"/>
        <v>5.9931787175989086</v>
      </c>
      <c r="P23" s="9"/>
    </row>
    <row r="24" spans="1:16">
      <c r="A24" s="12"/>
      <c r="B24" s="25">
        <v>335.12</v>
      </c>
      <c r="C24" s="20" t="s">
        <v>88</v>
      </c>
      <c r="D24" s="46">
        <v>71742</v>
      </c>
      <c r="E24" s="46">
        <v>610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72352</v>
      </c>
      <c r="O24" s="47">
        <f t="shared" si="1"/>
        <v>24.676671214188268</v>
      </c>
      <c r="P24" s="9"/>
    </row>
    <row r="25" spans="1:16">
      <c r="A25" s="12"/>
      <c r="B25" s="25">
        <v>335.15</v>
      </c>
      <c r="C25" s="20" t="s">
        <v>89</v>
      </c>
      <c r="D25" s="46">
        <v>6713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6713</v>
      </c>
      <c r="O25" s="47">
        <f t="shared" si="1"/>
        <v>2.2895634379263301</v>
      </c>
      <c r="P25" s="9"/>
    </row>
    <row r="26" spans="1:16">
      <c r="A26" s="12"/>
      <c r="B26" s="25">
        <v>335.18</v>
      </c>
      <c r="C26" s="20" t="s">
        <v>90</v>
      </c>
      <c r="D26" s="46">
        <v>199101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199101</v>
      </c>
      <c r="O26" s="47">
        <f t="shared" si="1"/>
        <v>67.906207366984987</v>
      </c>
      <c r="P26" s="9"/>
    </row>
    <row r="27" spans="1:16">
      <c r="A27" s="12"/>
      <c r="B27" s="25">
        <v>337.3</v>
      </c>
      <c r="C27" s="20" t="s">
        <v>121</v>
      </c>
      <c r="D27" s="46">
        <v>275405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275405</v>
      </c>
      <c r="O27" s="47">
        <f t="shared" si="1"/>
        <v>93.930763983628921</v>
      </c>
      <c r="P27" s="9"/>
    </row>
    <row r="28" spans="1:16" ht="15.75">
      <c r="A28" s="29" t="s">
        <v>32</v>
      </c>
      <c r="B28" s="30"/>
      <c r="C28" s="31"/>
      <c r="D28" s="32">
        <f t="shared" ref="D28:M28" si="6">SUM(D29:D33)</f>
        <v>810073</v>
      </c>
      <c r="E28" s="32">
        <f t="shared" si="6"/>
        <v>34932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4294451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5139456</v>
      </c>
      <c r="O28" s="45">
        <f t="shared" si="1"/>
        <v>1752.8840381991815</v>
      </c>
      <c r="P28" s="10"/>
    </row>
    <row r="29" spans="1:16">
      <c r="A29" s="12"/>
      <c r="B29" s="25">
        <v>342.1</v>
      </c>
      <c r="C29" s="20" t="s">
        <v>92</v>
      </c>
      <c r="D29" s="46">
        <v>377749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377749</v>
      </c>
      <c r="O29" s="47">
        <f t="shared" si="1"/>
        <v>128.83663028649386</v>
      </c>
      <c r="P29" s="9"/>
    </row>
    <row r="30" spans="1:16">
      <c r="A30" s="12"/>
      <c r="B30" s="25">
        <v>343.6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4294451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4294451</v>
      </c>
      <c r="O30" s="47">
        <f t="shared" si="1"/>
        <v>1464.6831514324692</v>
      </c>
      <c r="P30" s="9"/>
    </row>
    <row r="31" spans="1:16">
      <c r="A31" s="12"/>
      <c r="B31" s="25">
        <v>344.5</v>
      </c>
      <c r="C31" s="20" t="s">
        <v>94</v>
      </c>
      <c r="D31" s="46">
        <v>37670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37670</v>
      </c>
      <c r="O31" s="47">
        <f t="shared" si="1"/>
        <v>12.847885402455661</v>
      </c>
      <c r="P31" s="9"/>
    </row>
    <row r="32" spans="1:16">
      <c r="A32" s="12"/>
      <c r="B32" s="25">
        <v>347.2</v>
      </c>
      <c r="C32" s="20" t="s">
        <v>66</v>
      </c>
      <c r="D32" s="46">
        <v>3543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3543</v>
      </c>
      <c r="O32" s="47">
        <f t="shared" si="1"/>
        <v>1.2083901773533425</v>
      </c>
      <c r="P32" s="9"/>
    </row>
    <row r="33" spans="1:119">
      <c r="A33" s="12"/>
      <c r="B33" s="25">
        <v>349</v>
      </c>
      <c r="C33" s="20" t="s">
        <v>1</v>
      </c>
      <c r="D33" s="46">
        <v>391111</v>
      </c>
      <c r="E33" s="46">
        <v>34932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426043</v>
      </c>
      <c r="O33" s="47">
        <f t="shared" si="1"/>
        <v>145.30798090040929</v>
      </c>
      <c r="P33" s="9"/>
    </row>
    <row r="34" spans="1:119" ht="15.75">
      <c r="A34" s="29" t="s">
        <v>33</v>
      </c>
      <c r="B34" s="30"/>
      <c r="C34" s="31"/>
      <c r="D34" s="32">
        <f t="shared" ref="D34:M34" si="7">SUM(D35:D36)</f>
        <v>530672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4"/>
        <v>530672</v>
      </c>
      <c r="O34" s="45">
        <f t="shared" si="1"/>
        <v>180.99317871759891</v>
      </c>
      <c r="P34" s="10"/>
    </row>
    <row r="35" spans="1:119">
      <c r="A35" s="13"/>
      <c r="B35" s="39">
        <v>351.5</v>
      </c>
      <c r="C35" s="21" t="s">
        <v>43</v>
      </c>
      <c r="D35" s="46">
        <v>527297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527297</v>
      </c>
      <c r="O35" s="47">
        <f t="shared" si="1"/>
        <v>179.84208731241475</v>
      </c>
      <c r="P35" s="9"/>
    </row>
    <row r="36" spans="1:119">
      <c r="A36" s="13"/>
      <c r="B36" s="39">
        <v>354</v>
      </c>
      <c r="C36" s="21" t="s">
        <v>44</v>
      </c>
      <c r="D36" s="46">
        <v>3375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3375</v>
      </c>
      <c r="O36" s="47">
        <f t="shared" si="1"/>
        <v>1.1510914051841745</v>
      </c>
      <c r="P36" s="9"/>
    </row>
    <row r="37" spans="1:119" ht="15.75">
      <c r="A37" s="29" t="s">
        <v>4</v>
      </c>
      <c r="B37" s="30"/>
      <c r="C37" s="31"/>
      <c r="D37" s="32">
        <f t="shared" ref="D37:M37" si="8">SUM(D38:D43)</f>
        <v>897075</v>
      </c>
      <c r="E37" s="32">
        <f t="shared" si="8"/>
        <v>84361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717682</v>
      </c>
      <c r="J37" s="32">
        <f t="shared" si="8"/>
        <v>0</v>
      </c>
      <c r="K37" s="32">
        <f t="shared" si="8"/>
        <v>6877723</v>
      </c>
      <c r="L37" s="32">
        <f t="shared" si="8"/>
        <v>0</v>
      </c>
      <c r="M37" s="32">
        <f t="shared" si="8"/>
        <v>0</v>
      </c>
      <c r="N37" s="32">
        <f t="shared" si="4"/>
        <v>8576841</v>
      </c>
      <c r="O37" s="45">
        <f t="shared" si="1"/>
        <v>2925.2527285129604</v>
      </c>
      <c r="P37" s="10"/>
    </row>
    <row r="38" spans="1:119">
      <c r="A38" s="12"/>
      <c r="B38" s="25">
        <v>361.1</v>
      </c>
      <c r="C38" s="20" t="s">
        <v>46</v>
      </c>
      <c r="D38" s="46">
        <v>98481</v>
      </c>
      <c r="E38" s="46">
        <v>30770</v>
      </c>
      <c r="F38" s="46">
        <v>0</v>
      </c>
      <c r="G38" s="46">
        <v>0</v>
      </c>
      <c r="H38" s="46">
        <v>0</v>
      </c>
      <c r="I38" s="46">
        <v>59450</v>
      </c>
      <c r="J38" s="46">
        <v>0</v>
      </c>
      <c r="K38" s="46">
        <v>3956410</v>
      </c>
      <c r="L38" s="46">
        <v>0</v>
      </c>
      <c r="M38" s="46">
        <v>0</v>
      </c>
      <c r="N38" s="46">
        <f t="shared" si="4"/>
        <v>4145111</v>
      </c>
      <c r="O38" s="47">
        <f t="shared" si="1"/>
        <v>1413.7486357435198</v>
      </c>
      <c r="P38" s="9"/>
    </row>
    <row r="39" spans="1:119">
      <c r="A39" s="12"/>
      <c r="B39" s="25">
        <v>362</v>
      </c>
      <c r="C39" s="20" t="s">
        <v>122</v>
      </c>
      <c r="D39" s="46">
        <v>233209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233209</v>
      </c>
      <c r="O39" s="47">
        <f t="shared" si="1"/>
        <v>79.539222373806282</v>
      </c>
      <c r="P39" s="9"/>
    </row>
    <row r="40" spans="1:119">
      <c r="A40" s="12"/>
      <c r="B40" s="25">
        <v>366</v>
      </c>
      <c r="C40" s="20" t="s">
        <v>50</v>
      </c>
      <c r="D40" s="46">
        <v>459012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459012</v>
      </c>
      <c r="O40" s="47">
        <f t="shared" si="1"/>
        <v>156.5525238744884</v>
      </c>
      <c r="P40" s="9"/>
    </row>
    <row r="41" spans="1:119">
      <c r="A41" s="12"/>
      <c r="B41" s="25">
        <v>368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2921313</v>
      </c>
      <c r="L41" s="46">
        <v>0</v>
      </c>
      <c r="M41" s="46">
        <v>0</v>
      </c>
      <c r="N41" s="46">
        <f t="shared" si="4"/>
        <v>2921313</v>
      </c>
      <c r="O41" s="47">
        <f t="shared" si="1"/>
        <v>996.35504774897686</v>
      </c>
      <c r="P41" s="9"/>
    </row>
    <row r="42" spans="1:119">
      <c r="A42" s="12"/>
      <c r="B42" s="25">
        <v>369.3</v>
      </c>
      <c r="C42" s="20" t="s">
        <v>52</v>
      </c>
      <c r="D42" s="46">
        <v>30304</v>
      </c>
      <c r="E42" s="46">
        <v>18841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49145</v>
      </c>
      <c r="O42" s="47">
        <f t="shared" si="1"/>
        <v>16.761596180081856</v>
      </c>
      <c r="P42" s="9"/>
    </row>
    <row r="43" spans="1:119">
      <c r="A43" s="12"/>
      <c r="B43" s="25">
        <v>369.9</v>
      </c>
      <c r="C43" s="20" t="s">
        <v>53</v>
      </c>
      <c r="D43" s="46">
        <v>76069</v>
      </c>
      <c r="E43" s="46">
        <v>34750</v>
      </c>
      <c r="F43" s="46">
        <v>0</v>
      </c>
      <c r="G43" s="46">
        <v>0</v>
      </c>
      <c r="H43" s="46">
        <v>0</v>
      </c>
      <c r="I43" s="46">
        <v>658232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769051</v>
      </c>
      <c r="O43" s="47">
        <f t="shared" si="1"/>
        <v>262.29570259208731</v>
      </c>
      <c r="P43" s="9"/>
    </row>
    <row r="44" spans="1:119" ht="15.75">
      <c r="A44" s="29" t="s">
        <v>34</v>
      </c>
      <c r="B44" s="30"/>
      <c r="C44" s="31"/>
      <c r="D44" s="32">
        <f t="shared" ref="D44:M44" si="9">SUM(D45:D45)</f>
        <v>89661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4"/>
        <v>89661</v>
      </c>
      <c r="O44" s="45">
        <f t="shared" si="1"/>
        <v>30.580150068212824</v>
      </c>
      <c r="P44" s="9"/>
    </row>
    <row r="45" spans="1:119" ht="15.75" thickBot="1">
      <c r="A45" s="12"/>
      <c r="B45" s="25">
        <v>381</v>
      </c>
      <c r="C45" s="20" t="s">
        <v>54</v>
      </c>
      <c r="D45" s="46">
        <v>89661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89661</v>
      </c>
      <c r="O45" s="47">
        <f t="shared" si="1"/>
        <v>30.580150068212824</v>
      </c>
      <c r="P45" s="9"/>
    </row>
    <row r="46" spans="1:119" ht="16.5" thickBot="1">
      <c r="A46" s="14" t="s">
        <v>39</v>
      </c>
      <c r="B46" s="23"/>
      <c r="C46" s="22"/>
      <c r="D46" s="15">
        <f t="shared" ref="D46:M46" si="10">SUM(D5,D15,D20,D28,D34,D37,D44)</f>
        <v>18126976</v>
      </c>
      <c r="E46" s="15">
        <f t="shared" si="10"/>
        <v>3586336</v>
      </c>
      <c r="F46" s="15">
        <f t="shared" si="10"/>
        <v>0</v>
      </c>
      <c r="G46" s="15">
        <f t="shared" si="10"/>
        <v>0</v>
      </c>
      <c r="H46" s="15">
        <f t="shared" si="10"/>
        <v>0</v>
      </c>
      <c r="I46" s="15">
        <f t="shared" si="10"/>
        <v>5012133</v>
      </c>
      <c r="J46" s="15">
        <f t="shared" si="10"/>
        <v>0</v>
      </c>
      <c r="K46" s="15">
        <f t="shared" si="10"/>
        <v>6877723</v>
      </c>
      <c r="L46" s="15">
        <f t="shared" si="10"/>
        <v>0</v>
      </c>
      <c r="M46" s="15">
        <f t="shared" si="10"/>
        <v>0</v>
      </c>
      <c r="N46" s="15">
        <f t="shared" si="4"/>
        <v>33603168</v>
      </c>
      <c r="O46" s="38">
        <f t="shared" si="1"/>
        <v>11460.834924965893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123</v>
      </c>
      <c r="M48" s="118"/>
      <c r="N48" s="118"/>
      <c r="O48" s="43">
        <v>2932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68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12211036</v>
      </c>
      <c r="E5" s="27">
        <f t="shared" si="0"/>
        <v>4627370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16838406</v>
      </c>
      <c r="O5" s="33">
        <f t="shared" ref="O5:O43" si="1">(N5/O$45)</f>
        <v>5758.6887824897403</v>
      </c>
      <c r="P5" s="6"/>
    </row>
    <row r="6" spans="1:133">
      <c r="A6" s="12"/>
      <c r="B6" s="25">
        <v>311</v>
      </c>
      <c r="C6" s="20" t="s">
        <v>3</v>
      </c>
      <c r="D6" s="46">
        <v>10139283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10139283</v>
      </c>
      <c r="O6" s="47">
        <f t="shared" si="1"/>
        <v>3467.607045143639</v>
      </c>
      <c r="P6" s="9"/>
    </row>
    <row r="7" spans="1:133">
      <c r="A7" s="12"/>
      <c r="B7" s="25">
        <v>312.3</v>
      </c>
      <c r="C7" s="20" t="s">
        <v>12</v>
      </c>
      <c r="D7" s="46">
        <v>140421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140421</v>
      </c>
      <c r="O7" s="47">
        <f t="shared" si="1"/>
        <v>48.023597811217513</v>
      </c>
      <c r="P7" s="9"/>
    </row>
    <row r="8" spans="1:133">
      <c r="A8" s="12"/>
      <c r="B8" s="25">
        <v>312.41000000000003</v>
      </c>
      <c r="C8" s="20" t="s">
        <v>14</v>
      </c>
      <c r="D8" s="46">
        <v>28088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28088</v>
      </c>
      <c r="O8" s="47">
        <f t="shared" si="1"/>
        <v>9.6060191518467857</v>
      </c>
      <c r="P8" s="9"/>
    </row>
    <row r="9" spans="1:133">
      <c r="A9" s="12"/>
      <c r="B9" s="25">
        <v>312.42</v>
      </c>
      <c r="C9" s="20" t="s">
        <v>13</v>
      </c>
      <c r="D9" s="46">
        <v>10806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10806</v>
      </c>
      <c r="O9" s="47">
        <f t="shared" si="1"/>
        <v>3.6956224350205198</v>
      </c>
      <c r="P9" s="9"/>
    </row>
    <row r="10" spans="1:133">
      <c r="A10" s="12"/>
      <c r="B10" s="25">
        <v>312.60000000000002</v>
      </c>
      <c r="C10" s="20" t="s">
        <v>85</v>
      </c>
      <c r="D10" s="46">
        <v>0</v>
      </c>
      <c r="E10" s="46">
        <v>4627370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4627370</v>
      </c>
      <c r="O10" s="47">
        <f t="shared" si="1"/>
        <v>1582.547879616963</v>
      </c>
      <c r="P10" s="9"/>
    </row>
    <row r="11" spans="1:133">
      <c r="A11" s="12"/>
      <c r="B11" s="25">
        <v>314.10000000000002</v>
      </c>
      <c r="C11" s="20" t="s">
        <v>15</v>
      </c>
      <c r="D11" s="46">
        <v>907167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907167</v>
      </c>
      <c r="O11" s="47">
        <f t="shared" si="1"/>
        <v>310.24863201094394</v>
      </c>
      <c r="P11" s="9"/>
    </row>
    <row r="12" spans="1:133">
      <c r="A12" s="12"/>
      <c r="B12" s="25">
        <v>314.39999999999998</v>
      </c>
      <c r="C12" s="20" t="s">
        <v>16</v>
      </c>
      <c r="D12" s="46">
        <v>10090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10090</v>
      </c>
      <c r="O12" s="47">
        <f t="shared" si="1"/>
        <v>3.450752393980848</v>
      </c>
      <c r="P12" s="9"/>
    </row>
    <row r="13" spans="1:133">
      <c r="A13" s="12"/>
      <c r="B13" s="25">
        <v>315</v>
      </c>
      <c r="C13" s="20" t="s">
        <v>86</v>
      </c>
      <c r="D13" s="46">
        <v>269605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269605</v>
      </c>
      <c r="O13" s="47">
        <f t="shared" si="1"/>
        <v>92.204172366621066</v>
      </c>
      <c r="P13" s="9"/>
    </row>
    <row r="14" spans="1:133">
      <c r="A14" s="12"/>
      <c r="B14" s="25">
        <v>316</v>
      </c>
      <c r="C14" s="20" t="s">
        <v>87</v>
      </c>
      <c r="D14" s="46">
        <v>705576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705576</v>
      </c>
      <c r="O14" s="47">
        <f t="shared" si="1"/>
        <v>241.30506155950752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SUM(D16:D19)</f>
        <v>3383987</v>
      </c>
      <c r="E15" s="32">
        <f t="shared" si="3"/>
        <v>592950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3" si="4">SUM(D15:M15)</f>
        <v>3976937</v>
      </c>
      <c r="O15" s="45">
        <f t="shared" si="1"/>
        <v>1360.1015731874145</v>
      </c>
      <c r="P15" s="10"/>
    </row>
    <row r="16" spans="1:133">
      <c r="A16" s="12"/>
      <c r="B16" s="25">
        <v>322</v>
      </c>
      <c r="C16" s="20" t="s">
        <v>0</v>
      </c>
      <c r="D16" s="46">
        <v>1998210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1998210</v>
      </c>
      <c r="O16" s="47">
        <f t="shared" si="1"/>
        <v>683.38235294117646</v>
      </c>
      <c r="P16" s="9"/>
    </row>
    <row r="17" spans="1:16">
      <c r="A17" s="12"/>
      <c r="B17" s="25">
        <v>323.10000000000002</v>
      </c>
      <c r="C17" s="20" t="s">
        <v>20</v>
      </c>
      <c r="D17" s="46">
        <v>650595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650595</v>
      </c>
      <c r="O17" s="47">
        <f t="shared" si="1"/>
        <v>222.50170998632012</v>
      </c>
      <c r="P17" s="9"/>
    </row>
    <row r="18" spans="1:16">
      <c r="A18" s="12"/>
      <c r="B18" s="25">
        <v>323.89999999999998</v>
      </c>
      <c r="C18" s="20" t="s">
        <v>70</v>
      </c>
      <c r="D18" s="46">
        <v>45298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45298</v>
      </c>
      <c r="O18" s="47">
        <f t="shared" si="1"/>
        <v>15.491792065663475</v>
      </c>
      <c r="P18" s="9"/>
    </row>
    <row r="19" spans="1:16">
      <c r="A19" s="12"/>
      <c r="B19" s="25">
        <v>325.2</v>
      </c>
      <c r="C19" s="20" t="s">
        <v>21</v>
      </c>
      <c r="D19" s="46">
        <v>689884</v>
      </c>
      <c r="E19" s="46">
        <v>592950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1282834</v>
      </c>
      <c r="O19" s="47">
        <f t="shared" si="1"/>
        <v>438.72571819425445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SUM(D21:D24)</f>
        <v>324562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324562</v>
      </c>
      <c r="O20" s="45">
        <f t="shared" si="1"/>
        <v>110.99931600547195</v>
      </c>
      <c r="P20" s="10"/>
    </row>
    <row r="21" spans="1:16">
      <c r="A21" s="12"/>
      <c r="B21" s="25">
        <v>334.49</v>
      </c>
      <c r="C21" s="20" t="s">
        <v>23</v>
      </c>
      <c r="D21" s="46">
        <v>8672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8672</v>
      </c>
      <c r="O21" s="47">
        <f t="shared" si="1"/>
        <v>2.9658002735978113</v>
      </c>
      <c r="P21" s="9"/>
    </row>
    <row r="22" spans="1:16">
      <c r="A22" s="12"/>
      <c r="B22" s="25">
        <v>335.12</v>
      </c>
      <c r="C22" s="20" t="s">
        <v>88</v>
      </c>
      <c r="D22" s="46">
        <v>76589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76589</v>
      </c>
      <c r="O22" s="47">
        <f t="shared" si="1"/>
        <v>26.193228454172367</v>
      </c>
      <c r="P22" s="9"/>
    </row>
    <row r="23" spans="1:16">
      <c r="A23" s="12"/>
      <c r="B23" s="25">
        <v>335.15</v>
      </c>
      <c r="C23" s="20" t="s">
        <v>89</v>
      </c>
      <c r="D23" s="46">
        <v>7104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7104</v>
      </c>
      <c r="O23" s="47">
        <f t="shared" si="1"/>
        <v>2.4295485636114913</v>
      </c>
      <c r="P23" s="9"/>
    </row>
    <row r="24" spans="1:16">
      <c r="A24" s="12"/>
      <c r="B24" s="25">
        <v>335.18</v>
      </c>
      <c r="C24" s="20" t="s">
        <v>90</v>
      </c>
      <c r="D24" s="46">
        <v>232197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232197</v>
      </c>
      <c r="O24" s="47">
        <f t="shared" si="1"/>
        <v>79.410738714090286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SUM(D26:D30)</f>
        <v>517238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4392760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4909998</v>
      </c>
      <c r="O25" s="45">
        <f t="shared" si="1"/>
        <v>1679.2058823529412</v>
      </c>
      <c r="P25" s="10"/>
    </row>
    <row r="26" spans="1:16">
      <c r="A26" s="12"/>
      <c r="B26" s="25">
        <v>342.1</v>
      </c>
      <c r="C26" s="20" t="s">
        <v>92</v>
      </c>
      <c r="D26" s="46">
        <v>152782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152782</v>
      </c>
      <c r="O26" s="47">
        <f t="shared" si="1"/>
        <v>52.251025991792069</v>
      </c>
      <c r="P26" s="9"/>
    </row>
    <row r="27" spans="1:16">
      <c r="A27" s="12"/>
      <c r="B27" s="25">
        <v>343.6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4392760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4392760</v>
      </c>
      <c r="O27" s="47">
        <f t="shared" si="1"/>
        <v>1502.311901504788</v>
      </c>
      <c r="P27" s="9"/>
    </row>
    <row r="28" spans="1:16">
      <c r="A28" s="12"/>
      <c r="B28" s="25">
        <v>344.5</v>
      </c>
      <c r="C28" s="20" t="s">
        <v>94</v>
      </c>
      <c r="D28" s="46">
        <v>37354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37354</v>
      </c>
      <c r="O28" s="47">
        <f t="shared" si="1"/>
        <v>12.774965800273598</v>
      </c>
      <c r="P28" s="9"/>
    </row>
    <row r="29" spans="1:16">
      <c r="A29" s="12"/>
      <c r="B29" s="25">
        <v>347.2</v>
      </c>
      <c r="C29" s="20" t="s">
        <v>66</v>
      </c>
      <c r="D29" s="46">
        <v>8703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8703</v>
      </c>
      <c r="O29" s="47">
        <f t="shared" si="1"/>
        <v>2.9764021887824899</v>
      </c>
      <c r="P29" s="9"/>
    </row>
    <row r="30" spans="1:16">
      <c r="A30" s="12"/>
      <c r="B30" s="25">
        <v>349</v>
      </c>
      <c r="C30" s="20" t="s">
        <v>1</v>
      </c>
      <c r="D30" s="46">
        <v>318399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318399</v>
      </c>
      <c r="O30" s="47">
        <f t="shared" si="1"/>
        <v>108.89158686730507</v>
      </c>
      <c r="P30" s="9"/>
    </row>
    <row r="31" spans="1:16" ht="15.75">
      <c r="A31" s="29" t="s">
        <v>33</v>
      </c>
      <c r="B31" s="30"/>
      <c r="C31" s="31"/>
      <c r="D31" s="32">
        <f t="shared" ref="D31:M31" si="7">SUM(D32:D33)</f>
        <v>891820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891820</v>
      </c>
      <c r="O31" s="45">
        <f t="shared" si="1"/>
        <v>305</v>
      </c>
      <c r="P31" s="10"/>
    </row>
    <row r="32" spans="1:16">
      <c r="A32" s="13"/>
      <c r="B32" s="39">
        <v>351.5</v>
      </c>
      <c r="C32" s="21" t="s">
        <v>43</v>
      </c>
      <c r="D32" s="46">
        <v>881745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881745</v>
      </c>
      <c r="O32" s="47">
        <f t="shared" si="1"/>
        <v>301.55437756497946</v>
      </c>
      <c r="P32" s="9"/>
    </row>
    <row r="33" spans="1:119">
      <c r="A33" s="13"/>
      <c r="B33" s="39">
        <v>354</v>
      </c>
      <c r="C33" s="21" t="s">
        <v>44</v>
      </c>
      <c r="D33" s="46">
        <v>10075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10075</v>
      </c>
      <c r="O33" s="47">
        <f t="shared" si="1"/>
        <v>3.4456224350205198</v>
      </c>
      <c r="P33" s="9"/>
    </row>
    <row r="34" spans="1:119" ht="15.75">
      <c r="A34" s="29" t="s">
        <v>4</v>
      </c>
      <c r="B34" s="30"/>
      <c r="C34" s="31"/>
      <c r="D34" s="32">
        <f t="shared" ref="D34:M34" si="8">SUM(D35:D40)</f>
        <v>4029137</v>
      </c>
      <c r="E34" s="32">
        <f t="shared" si="8"/>
        <v>331923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2165540</v>
      </c>
      <c r="J34" s="32">
        <f t="shared" si="8"/>
        <v>0</v>
      </c>
      <c r="K34" s="32">
        <f t="shared" si="8"/>
        <v>4738054</v>
      </c>
      <c r="L34" s="32">
        <f t="shared" si="8"/>
        <v>0</v>
      </c>
      <c r="M34" s="32">
        <f t="shared" si="8"/>
        <v>0</v>
      </c>
      <c r="N34" s="32">
        <f t="shared" si="4"/>
        <v>11264654</v>
      </c>
      <c r="O34" s="45">
        <f t="shared" si="1"/>
        <v>3852.480848153215</v>
      </c>
      <c r="P34" s="10"/>
    </row>
    <row r="35" spans="1:119">
      <c r="A35" s="12"/>
      <c r="B35" s="25">
        <v>361.1</v>
      </c>
      <c r="C35" s="20" t="s">
        <v>46</v>
      </c>
      <c r="D35" s="46">
        <v>148867</v>
      </c>
      <c r="E35" s="46">
        <v>54867</v>
      </c>
      <c r="F35" s="46">
        <v>0</v>
      </c>
      <c r="G35" s="46">
        <v>0</v>
      </c>
      <c r="H35" s="46">
        <v>0</v>
      </c>
      <c r="I35" s="46">
        <v>107699</v>
      </c>
      <c r="J35" s="46">
        <v>0</v>
      </c>
      <c r="K35" s="46">
        <v>1951219</v>
      </c>
      <c r="L35" s="46">
        <v>0</v>
      </c>
      <c r="M35" s="46">
        <v>0</v>
      </c>
      <c r="N35" s="46">
        <f t="shared" si="4"/>
        <v>2262652</v>
      </c>
      <c r="O35" s="47">
        <f t="shared" si="1"/>
        <v>773.82079343365251</v>
      </c>
      <c r="P35" s="9"/>
    </row>
    <row r="36" spans="1:119">
      <c r="A36" s="12"/>
      <c r="B36" s="25">
        <v>365</v>
      </c>
      <c r="C36" s="20" t="s">
        <v>96</v>
      </c>
      <c r="D36" s="46">
        <v>4050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4050</v>
      </c>
      <c r="O36" s="47">
        <f t="shared" si="1"/>
        <v>1.3850889192886457</v>
      </c>
      <c r="P36" s="9"/>
    </row>
    <row r="37" spans="1:119">
      <c r="A37" s="12"/>
      <c r="B37" s="25">
        <v>366</v>
      </c>
      <c r="C37" s="20" t="s">
        <v>50</v>
      </c>
      <c r="D37" s="46">
        <v>3525000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3525000</v>
      </c>
      <c r="O37" s="47">
        <f t="shared" si="1"/>
        <v>1205.5403556771546</v>
      </c>
      <c r="P37" s="9"/>
    </row>
    <row r="38" spans="1:119">
      <c r="A38" s="12"/>
      <c r="B38" s="25">
        <v>368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2786835</v>
      </c>
      <c r="L38" s="46">
        <v>0</v>
      </c>
      <c r="M38" s="46">
        <v>0</v>
      </c>
      <c r="N38" s="46">
        <f t="shared" si="4"/>
        <v>2786835</v>
      </c>
      <c r="O38" s="47">
        <f t="shared" si="1"/>
        <v>953.08994528043775</v>
      </c>
      <c r="P38" s="9"/>
    </row>
    <row r="39" spans="1:119">
      <c r="A39" s="12"/>
      <c r="B39" s="25">
        <v>369.3</v>
      </c>
      <c r="C39" s="20" t="s">
        <v>52</v>
      </c>
      <c r="D39" s="46">
        <v>48576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48576</v>
      </c>
      <c r="O39" s="47">
        <f t="shared" si="1"/>
        <v>16.612859097127224</v>
      </c>
      <c r="P39" s="9"/>
    </row>
    <row r="40" spans="1:119">
      <c r="A40" s="12"/>
      <c r="B40" s="25">
        <v>369.9</v>
      </c>
      <c r="C40" s="20" t="s">
        <v>53</v>
      </c>
      <c r="D40" s="46">
        <v>302644</v>
      </c>
      <c r="E40" s="46">
        <v>277056</v>
      </c>
      <c r="F40" s="46">
        <v>0</v>
      </c>
      <c r="G40" s="46">
        <v>0</v>
      </c>
      <c r="H40" s="46">
        <v>0</v>
      </c>
      <c r="I40" s="46">
        <v>2057841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2637541</v>
      </c>
      <c r="O40" s="47">
        <f t="shared" si="1"/>
        <v>902.03180574555404</v>
      </c>
      <c r="P40" s="9"/>
    </row>
    <row r="41" spans="1:119" ht="15.75">
      <c r="A41" s="29" t="s">
        <v>34</v>
      </c>
      <c r="B41" s="30"/>
      <c r="C41" s="31"/>
      <c r="D41" s="32">
        <f t="shared" ref="D41:M41" si="9">SUM(D42:D42)</f>
        <v>13449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4"/>
        <v>13449</v>
      </c>
      <c r="O41" s="45">
        <f t="shared" si="1"/>
        <v>4.5995212038303697</v>
      </c>
      <c r="P41" s="9"/>
    </row>
    <row r="42" spans="1:119" ht="15.75" thickBot="1">
      <c r="A42" s="12"/>
      <c r="B42" s="25">
        <v>381</v>
      </c>
      <c r="C42" s="20" t="s">
        <v>54</v>
      </c>
      <c r="D42" s="46">
        <v>13449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13449</v>
      </c>
      <c r="O42" s="47">
        <f t="shared" si="1"/>
        <v>4.5995212038303697</v>
      </c>
      <c r="P42" s="9"/>
    </row>
    <row r="43" spans="1:119" ht="16.5" thickBot="1">
      <c r="A43" s="14" t="s">
        <v>39</v>
      </c>
      <c r="B43" s="23"/>
      <c r="C43" s="22"/>
      <c r="D43" s="15">
        <f t="shared" ref="D43:M43" si="10">SUM(D5,D15,D20,D25,D31,D34,D41)</f>
        <v>21371229</v>
      </c>
      <c r="E43" s="15">
        <f t="shared" si="10"/>
        <v>5552243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6558300</v>
      </c>
      <c r="J43" s="15">
        <f t="shared" si="10"/>
        <v>0</v>
      </c>
      <c r="K43" s="15">
        <f t="shared" si="10"/>
        <v>4738054</v>
      </c>
      <c r="L43" s="15">
        <f t="shared" si="10"/>
        <v>0</v>
      </c>
      <c r="M43" s="15">
        <f t="shared" si="10"/>
        <v>0</v>
      </c>
      <c r="N43" s="15">
        <f t="shared" si="4"/>
        <v>38219826</v>
      </c>
      <c r="O43" s="38">
        <f t="shared" si="1"/>
        <v>13071.075923392613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117</v>
      </c>
      <c r="M45" s="118"/>
      <c r="N45" s="118"/>
      <c r="O45" s="43">
        <v>2924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68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12098754</v>
      </c>
      <c r="E5" s="27">
        <f t="shared" si="0"/>
        <v>3825266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15924020</v>
      </c>
      <c r="O5" s="33">
        <f t="shared" ref="O5:O43" si="1">(N5/O$45)</f>
        <v>5453.4315068493152</v>
      </c>
      <c r="P5" s="6"/>
    </row>
    <row r="6" spans="1:133">
      <c r="A6" s="12"/>
      <c r="B6" s="25">
        <v>311</v>
      </c>
      <c r="C6" s="20" t="s">
        <v>3</v>
      </c>
      <c r="D6" s="46">
        <v>10010649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10010649</v>
      </c>
      <c r="O6" s="47">
        <f t="shared" si="1"/>
        <v>3428.3044520547946</v>
      </c>
      <c r="P6" s="9"/>
    </row>
    <row r="7" spans="1:133">
      <c r="A7" s="12"/>
      <c r="B7" s="25">
        <v>312.3</v>
      </c>
      <c r="C7" s="20" t="s">
        <v>12</v>
      </c>
      <c r="D7" s="46">
        <v>113875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113875</v>
      </c>
      <c r="O7" s="47">
        <f t="shared" si="1"/>
        <v>38.998287671232873</v>
      </c>
      <c r="P7" s="9"/>
    </row>
    <row r="8" spans="1:133">
      <c r="A8" s="12"/>
      <c r="B8" s="25">
        <v>312.41000000000003</v>
      </c>
      <c r="C8" s="20" t="s">
        <v>14</v>
      </c>
      <c r="D8" s="46">
        <v>27132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27132</v>
      </c>
      <c r="O8" s="47">
        <f t="shared" si="1"/>
        <v>9.2917808219178077</v>
      </c>
      <c r="P8" s="9"/>
    </row>
    <row r="9" spans="1:133">
      <c r="A9" s="12"/>
      <c r="B9" s="25">
        <v>312.42</v>
      </c>
      <c r="C9" s="20" t="s">
        <v>13</v>
      </c>
      <c r="D9" s="46">
        <v>10143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10143</v>
      </c>
      <c r="O9" s="47">
        <f t="shared" si="1"/>
        <v>3.4736301369863014</v>
      </c>
      <c r="P9" s="9"/>
    </row>
    <row r="10" spans="1:133">
      <c r="A10" s="12"/>
      <c r="B10" s="25">
        <v>312.60000000000002</v>
      </c>
      <c r="C10" s="20" t="s">
        <v>85</v>
      </c>
      <c r="D10" s="46">
        <v>0</v>
      </c>
      <c r="E10" s="46">
        <v>3825266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3825266</v>
      </c>
      <c r="O10" s="47">
        <f t="shared" si="1"/>
        <v>1310.0226027397259</v>
      </c>
      <c r="P10" s="9"/>
    </row>
    <row r="11" spans="1:133">
      <c r="A11" s="12"/>
      <c r="B11" s="25">
        <v>314.10000000000002</v>
      </c>
      <c r="C11" s="20" t="s">
        <v>15</v>
      </c>
      <c r="D11" s="46">
        <v>907695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907695</v>
      </c>
      <c r="O11" s="47">
        <f t="shared" si="1"/>
        <v>310.85445205479454</v>
      </c>
      <c r="P11" s="9"/>
    </row>
    <row r="12" spans="1:133">
      <c r="A12" s="12"/>
      <c r="B12" s="25">
        <v>314.39999999999998</v>
      </c>
      <c r="C12" s="20" t="s">
        <v>16</v>
      </c>
      <c r="D12" s="46">
        <v>9309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9309</v>
      </c>
      <c r="O12" s="47">
        <f t="shared" si="1"/>
        <v>3.1880136986301371</v>
      </c>
      <c r="P12" s="9"/>
    </row>
    <row r="13" spans="1:133">
      <c r="A13" s="12"/>
      <c r="B13" s="25">
        <v>315</v>
      </c>
      <c r="C13" s="20" t="s">
        <v>86</v>
      </c>
      <c r="D13" s="46">
        <v>301191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301191</v>
      </c>
      <c r="O13" s="47">
        <f t="shared" si="1"/>
        <v>103.14760273972603</v>
      </c>
      <c r="P13" s="9"/>
    </row>
    <row r="14" spans="1:133">
      <c r="A14" s="12"/>
      <c r="B14" s="25">
        <v>316</v>
      </c>
      <c r="C14" s="20" t="s">
        <v>87</v>
      </c>
      <c r="D14" s="46">
        <v>718760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718760</v>
      </c>
      <c r="O14" s="47">
        <f t="shared" si="1"/>
        <v>246.15068493150685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SUM(D16:D19)</f>
        <v>2929599</v>
      </c>
      <c r="E15" s="32">
        <f t="shared" si="3"/>
        <v>603159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3" si="4">SUM(D15:M15)</f>
        <v>3532758</v>
      </c>
      <c r="O15" s="45">
        <f t="shared" si="1"/>
        <v>1209.8486301369862</v>
      </c>
      <c r="P15" s="10"/>
    </row>
    <row r="16" spans="1:133">
      <c r="A16" s="12"/>
      <c r="B16" s="25">
        <v>322</v>
      </c>
      <c r="C16" s="20" t="s">
        <v>0</v>
      </c>
      <c r="D16" s="46">
        <v>1568908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1568908</v>
      </c>
      <c r="O16" s="47">
        <f t="shared" si="1"/>
        <v>537.2972602739726</v>
      </c>
      <c r="P16" s="9"/>
    </row>
    <row r="17" spans="1:16">
      <c r="A17" s="12"/>
      <c r="B17" s="25">
        <v>323.10000000000002</v>
      </c>
      <c r="C17" s="20" t="s">
        <v>20</v>
      </c>
      <c r="D17" s="46">
        <v>643162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643162</v>
      </c>
      <c r="O17" s="47">
        <f t="shared" si="1"/>
        <v>220.2609589041096</v>
      </c>
      <c r="P17" s="9"/>
    </row>
    <row r="18" spans="1:16">
      <c r="A18" s="12"/>
      <c r="B18" s="25">
        <v>323.89999999999998</v>
      </c>
      <c r="C18" s="20" t="s">
        <v>70</v>
      </c>
      <c r="D18" s="46">
        <v>41184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41184</v>
      </c>
      <c r="O18" s="47">
        <f t="shared" si="1"/>
        <v>14.104109589041096</v>
      </c>
      <c r="P18" s="9"/>
    </row>
    <row r="19" spans="1:16">
      <c r="A19" s="12"/>
      <c r="B19" s="25">
        <v>325.2</v>
      </c>
      <c r="C19" s="20" t="s">
        <v>21</v>
      </c>
      <c r="D19" s="46">
        <v>676345</v>
      </c>
      <c r="E19" s="46">
        <v>603159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1279504</v>
      </c>
      <c r="O19" s="47">
        <f t="shared" si="1"/>
        <v>438.18630136986303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SUM(D21:D24)</f>
        <v>304046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304046</v>
      </c>
      <c r="O20" s="45">
        <f t="shared" si="1"/>
        <v>104.12534246575342</v>
      </c>
      <c r="P20" s="10"/>
    </row>
    <row r="21" spans="1:16">
      <c r="A21" s="12"/>
      <c r="B21" s="25">
        <v>334.49</v>
      </c>
      <c r="C21" s="20" t="s">
        <v>23</v>
      </c>
      <c r="D21" s="46">
        <v>8672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8672</v>
      </c>
      <c r="O21" s="47">
        <f t="shared" si="1"/>
        <v>2.9698630136986299</v>
      </c>
      <c r="P21" s="9"/>
    </row>
    <row r="22" spans="1:16">
      <c r="A22" s="12"/>
      <c r="B22" s="25">
        <v>335.12</v>
      </c>
      <c r="C22" s="20" t="s">
        <v>88</v>
      </c>
      <c r="D22" s="46">
        <v>72997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72997</v>
      </c>
      <c r="O22" s="47">
        <f t="shared" si="1"/>
        <v>24.998972602739727</v>
      </c>
      <c r="P22" s="9"/>
    </row>
    <row r="23" spans="1:16">
      <c r="A23" s="12"/>
      <c r="B23" s="25">
        <v>335.15</v>
      </c>
      <c r="C23" s="20" t="s">
        <v>89</v>
      </c>
      <c r="D23" s="46">
        <v>6982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6982</v>
      </c>
      <c r="O23" s="47">
        <f t="shared" si="1"/>
        <v>2.3910958904109587</v>
      </c>
      <c r="P23" s="9"/>
    </row>
    <row r="24" spans="1:16">
      <c r="A24" s="12"/>
      <c r="B24" s="25">
        <v>335.18</v>
      </c>
      <c r="C24" s="20" t="s">
        <v>90</v>
      </c>
      <c r="D24" s="46">
        <v>215395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215395</v>
      </c>
      <c r="O24" s="47">
        <f t="shared" si="1"/>
        <v>73.765410958904113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SUM(D26:D30)</f>
        <v>364707</v>
      </c>
      <c r="E25" s="32">
        <f t="shared" si="6"/>
        <v>23048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4283885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4671640</v>
      </c>
      <c r="O25" s="45">
        <f t="shared" si="1"/>
        <v>1599.8767123287671</v>
      </c>
      <c r="P25" s="10"/>
    </row>
    <row r="26" spans="1:16">
      <c r="A26" s="12"/>
      <c r="B26" s="25">
        <v>342.1</v>
      </c>
      <c r="C26" s="20" t="s">
        <v>92</v>
      </c>
      <c r="D26" s="46">
        <v>79522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79522</v>
      </c>
      <c r="O26" s="47">
        <f t="shared" si="1"/>
        <v>27.233561643835618</v>
      </c>
      <c r="P26" s="9"/>
    </row>
    <row r="27" spans="1:16">
      <c r="A27" s="12"/>
      <c r="B27" s="25">
        <v>343.6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4276844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4276844</v>
      </c>
      <c r="O27" s="47">
        <f t="shared" si="1"/>
        <v>1464.672602739726</v>
      </c>
      <c r="P27" s="9"/>
    </row>
    <row r="28" spans="1:16">
      <c r="A28" s="12"/>
      <c r="B28" s="25">
        <v>344.5</v>
      </c>
      <c r="C28" s="20" t="s">
        <v>94</v>
      </c>
      <c r="D28" s="46">
        <v>3514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3514</v>
      </c>
      <c r="O28" s="47">
        <f t="shared" si="1"/>
        <v>1.2034246575342467</v>
      </c>
      <c r="P28" s="9"/>
    </row>
    <row r="29" spans="1:16">
      <c r="A29" s="12"/>
      <c r="B29" s="25">
        <v>347.2</v>
      </c>
      <c r="C29" s="20" t="s">
        <v>66</v>
      </c>
      <c r="D29" s="46">
        <v>7164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7164</v>
      </c>
      <c r="O29" s="47">
        <f t="shared" si="1"/>
        <v>2.4534246575342467</v>
      </c>
      <c r="P29" s="9"/>
    </row>
    <row r="30" spans="1:16">
      <c r="A30" s="12"/>
      <c r="B30" s="25">
        <v>349</v>
      </c>
      <c r="C30" s="20" t="s">
        <v>1</v>
      </c>
      <c r="D30" s="46">
        <v>274507</v>
      </c>
      <c r="E30" s="46">
        <v>23048</v>
      </c>
      <c r="F30" s="46">
        <v>0</v>
      </c>
      <c r="G30" s="46">
        <v>0</v>
      </c>
      <c r="H30" s="46">
        <v>0</v>
      </c>
      <c r="I30" s="46">
        <v>7041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304596</v>
      </c>
      <c r="O30" s="47">
        <f t="shared" si="1"/>
        <v>104.31369863013698</v>
      </c>
      <c r="P30" s="9"/>
    </row>
    <row r="31" spans="1:16" ht="15.75">
      <c r="A31" s="29" t="s">
        <v>33</v>
      </c>
      <c r="B31" s="30"/>
      <c r="C31" s="31"/>
      <c r="D31" s="32">
        <f t="shared" ref="D31:M31" si="7">SUM(D32:D33)</f>
        <v>375443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375443</v>
      </c>
      <c r="O31" s="45">
        <f t="shared" si="1"/>
        <v>128.5763698630137</v>
      </c>
      <c r="P31" s="10"/>
    </row>
    <row r="32" spans="1:16">
      <c r="A32" s="13"/>
      <c r="B32" s="39">
        <v>351.5</v>
      </c>
      <c r="C32" s="21" t="s">
        <v>43</v>
      </c>
      <c r="D32" s="46">
        <v>345057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345057</v>
      </c>
      <c r="O32" s="47">
        <f t="shared" si="1"/>
        <v>118.17020547945205</v>
      </c>
      <c r="P32" s="9"/>
    </row>
    <row r="33" spans="1:119">
      <c r="A33" s="13"/>
      <c r="B33" s="39">
        <v>354</v>
      </c>
      <c r="C33" s="21" t="s">
        <v>44</v>
      </c>
      <c r="D33" s="46">
        <v>30386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30386</v>
      </c>
      <c r="O33" s="47">
        <f t="shared" si="1"/>
        <v>10.406164383561643</v>
      </c>
      <c r="P33" s="9"/>
    </row>
    <row r="34" spans="1:119" ht="15.75">
      <c r="A34" s="29" t="s">
        <v>4</v>
      </c>
      <c r="B34" s="30"/>
      <c r="C34" s="31"/>
      <c r="D34" s="32">
        <f t="shared" ref="D34:M34" si="8">SUM(D35:D40)</f>
        <v>712527</v>
      </c>
      <c r="E34" s="32">
        <f t="shared" si="8"/>
        <v>40483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87298</v>
      </c>
      <c r="J34" s="32">
        <f t="shared" si="8"/>
        <v>0</v>
      </c>
      <c r="K34" s="32">
        <f t="shared" si="8"/>
        <v>6145411</v>
      </c>
      <c r="L34" s="32">
        <f t="shared" si="8"/>
        <v>0</v>
      </c>
      <c r="M34" s="32">
        <f t="shared" si="8"/>
        <v>0</v>
      </c>
      <c r="N34" s="32">
        <f t="shared" si="4"/>
        <v>6985719</v>
      </c>
      <c r="O34" s="45">
        <f t="shared" si="1"/>
        <v>2392.3695205479453</v>
      </c>
      <c r="P34" s="10"/>
    </row>
    <row r="35" spans="1:119">
      <c r="A35" s="12"/>
      <c r="B35" s="25">
        <v>361.1</v>
      </c>
      <c r="C35" s="20" t="s">
        <v>46</v>
      </c>
      <c r="D35" s="46">
        <v>109736</v>
      </c>
      <c r="E35" s="46">
        <v>40483</v>
      </c>
      <c r="F35" s="46">
        <v>0</v>
      </c>
      <c r="G35" s="46">
        <v>0</v>
      </c>
      <c r="H35" s="46">
        <v>0</v>
      </c>
      <c r="I35" s="46">
        <v>87298</v>
      </c>
      <c r="J35" s="46">
        <v>0</v>
      </c>
      <c r="K35" s="46">
        <v>3639397</v>
      </c>
      <c r="L35" s="46">
        <v>0</v>
      </c>
      <c r="M35" s="46">
        <v>0</v>
      </c>
      <c r="N35" s="46">
        <f t="shared" si="4"/>
        <v>3876914</v>
      </c>
      <c r="O35" s="47">
        <f t="shared" si="1"/>
        <v>1327.7102739726026</v>
      </c>
      <c r="P35" s="9"/>
    </row>
    <row r="36" spans="1:119">
      <c r="A36" s="12"/>
      <c r="B36" s="25">
        <v>365</v>
      </c>
      <c r="C36" s="20" t="s">
        <v>96</v>
      </c>
      <c r="D36" s="46">
        <v>395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395</v>
      </c>
      <c r="O36" s="47">
        <f t="shared" si="1"/>
        <v>0.13527397260273974</v>
      </c>
      <c r="P36" s="9"/>
    </row>
    <row r="37" spans="1:119">
      <c r="A37" s="12"/>
      <c r="B37" s="25">
        <v>366</v>
      </c>
      <c r="C37" s="20" t="s">
        <v>50</v>
      </c>
      <c r="D37" s="46">
        <v>500000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500000</v>
      </c>
      <c r="O37" s="47">
        <f t="shared" si="1"/>
        <v>171.23287671232876</v>
      </c>
      <c r="P37" s="9"/>
    </row>
    <row r="38" spans="1:119">
      <c r="A38" s="12"/>
      <c r="B38" s="25">
        <v>368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2506014</v>
      </c>
      <c r="L38" s="46">
        <v>0</v>
      </c>
      <c r="M38" s="46">
        <v>0</v>
      </c>
      <c r="N38" s="46">
        <f t="shared" si="4"/>
        <v>2506014</v>
      </c>
      <c r="O38" s="47">
        <f t="shared" si="1"/>
        <v>858.22397260273976</v>
      </c>
      <c r="P38" s="9"/>
    </row>
    <row r="39" spans="1:119">
      <c r="A39" s="12"/>
      <c r="B39" s="25">
        <v>369.3</v>
      </c>
      <c r="C39" s="20" t="s">
        <v>52</v>
      </c>
      <c r="D39" s="46">
        <v>4316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4316</v>
      </c>
      <c r="O39" s="47">
        <f t="shared" si="1"/>
        <v>1.478082191780822</v>
      </c>
      <c r="P39" s="9"/>
    </row>
    <row r="40" spans="1:119">
      <c r="A40" s="12"/>
      <c r="B40" s="25">
        <v>369.9</v>
      </c>
      <c r="C40" s="20" t="s">
        <v>53</v>
      </c>
      <c r="D40" s="46">
        <v>98080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98080</v>
      </c>
      <c r="O40" s="47">
        <f t="shared" si="1"/>
        <v>33.589041095890408</v>
      </c>
      <c r="P40" s="9"/>
    </row>
    <row r="41" spans="1:119" ht="15.75">
      <c r="A41" s="29" t="s">
        <v>34</v>
      </c>
      <c r="B41" s="30"/>
      <c r="C41" s="31"/>
      <c r="D41" s="32">
        <f t="shared" ref="D41:M41" si="9">SUM(D42:D42)</f>
        <v>18722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4"/>
        <v>18722</v>
      </c>
      <c r="O41" s="45">
        <f t="shared" si="1"/>
        <v>6.411643835616438</v>
      </c>
      <c r="P41" s="9"/>
    </row>
    <row r="42" spans="1:119" ht="15.75" thickBot="1">
      <c r="A42" s="12"/>
      <c r="B42" s="25">
        <v>381</v>
      </c>
      <c r="C42" s="20" t="s">
        <v>54</v>
      </c>
      <c r="D42" s="46">
        <v>18722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18722</v>
      </c>
      <c r="O42" s="47">
        <f t="shared" si="1"/>
        <v>6.411643835616438</v>
      </c>
      <c r="P42" s="9"/>
    </row>
    <row r="43" spans="1:119" ht="16.5" thickBot="1">
      <c r="A43" s="14" t="s">
        <v>39</v>
      </c>
      <c r="B43" s="23"/>
      <c r="C43" s="22"/>
      <c r="D43" s="15">
        <f t="shared" ref="D43:M43" si="10">SUM(D5,D15,D20,D25,D31,D34,D41)</f>
        <v>16803798</v>
      </c>
      <c r="E43" s="15">
        <f t="shared" si="10"/>
        <v>4491956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4371183</v>
      </c>
      <c r="J43" s="15">
        <f t="shared" si="10"/>
        <v>0</v>
      </c>
      <c r="K43" s="15">
        <f t="shared" si="10"/>
        <v>6145411</v>
      </c>
      <c r="L43" s="15">
        <f t="shared" si="10"/>
        <v>0</v>
      </c>
      <c r="M43" s="15">
        <f t="shared" si="10"/>
        <v>0</v>
      </c>
      <c r="N43" s="15">
        <f t="shared" si="4"/>
        <v>31812348</v>
      </c>
      <c r="O43" s="38">
        <f t="shared" si="1"/>
        <v>10894.639726027397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115</v>
      </c>
      <c r="M45" s="118"/>
      <c r="N45" s="118"/>
      <c r="O45" s="43">
        <v>2920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68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10272228</v>
      </c>
      <c r="E5" s="27">
        <f t="shared" si="0"/>
        <v>3331088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13603316</v>
      </c>
      <c r="O5" s="33">
        <f t="shared" ref="O5:O41" si="1">(N5/O$43)</f>
        <v>4652.296853625171</v>
      </c>
      <c r="P5" s="6"/>
    </row>
    <row r="6" spans="1:133">
      <c r="A6" s="12"/>
      <c r="B6" s="25">
        <v>311</v>
      </c>
      <c r="C6" s="20" t="s">
        <v>3</v>
      </c>
      <c r="D6" s="46">
        <v>8195620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8195620</v>
      </c>
      <c r="O6" s="47">
        <f t="shared" si="1"/>
        <v>2802.8796169630641</v>
      </c>
      <c r="P6" s="9"/>
    </row>
    <row r="7" spans="1:133">
      <c r="A7" s="12"/>
      <c r="B7" s="25">
        <v>312.3</v>
      </c>
      <c r="C7" s="20" t="s">
        <v>12</v>
      </c>
      <c r="D7" s="46">
        <v>104338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104338</v>
      </c>
      <c r="O7" s="47">
        <f t="shared" si="1"/>
        <v>35.68331053351573</v>
      </c>
      <c r="P7" s="9"/>
    </row>
    <row r="8" spans="1:133">
      <c r="A8" s="12"/>
      <c r="B8" s="25">
        <v>312.41000000000003</v>
      </c>
      <c r="C8" s="20" t="s">
        <v>14</v>
      </c>
      <c r="D8" s="46">
        <v>29588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29588</v>
      </c>
      <c r="O8" s="47">
        <f t="shared" si="1"/>
        <v>10.119015047879618</v>
      </c>
      <c r="P8" s="9"/>
    </row>
    <row r="9" spans="1:133">
      <c r="A9" s="12"/>
      <c r="B9" s="25">
        <v>312.42</v>
      </c>
      <c r="C9" s="20" t="s">
        <v>13</v>
      </c>
      <c r="D9" s="46">
        <v>11349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11349</v>
      </c>
      <c r="O9" s="47">
        <f t="shared" si="1"/>
        <v>3.8813269493844049</v>
      </c>
      <c r="P9" s="9"/>
    </row>
    <row r="10" spans="1:133">
      <c r="A10" s="12"/>
      <c r="B10" s="25">
        <v>312.60000000000002</v>
      </c>
      <c r="C10" s="20" t="s">
        <v>85</v>
      </c>
      <c r="D10" s="46">
        <v>0</v>
      </c>
      <c r="E10" s="46">
        <v>3331088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3331088</v>
      </c>
      <c r="O10" s="47">
        <f t="shared" si="1"/>
        <v>1139.2229822161423</v>
      </c>
      <c r="P10" s="9"/>
    </row>
    <row r="11" spans="1:133">
      <c r="A11" s="12"/>
      <c r="B11" s="25">
        <v>314.10000000000002</v>
      </c>
      <c r="C11" s="20" t="s">
        <v>15</v>
      </c>
      <c r="D11" s="46">
        <v>887811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887811</v>
      </c>
      <c r="O11" s="47">
        <f t="shared" si="1"/>
        <v>303.62893296853628</v>
      </c>
      <c r="P11" s="9"/>
    </row>
    <row r="12" spans="1:133">
      <c r="A12" s="12"/>
      <c r="B12" s="25">
        <v>314.39999999999998</v>
      </c>
      <c r="C12" s="20" t="s">
        <v>16</v>
      </c>
      <c r="D12" s="46">
        <v>14073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14073</v>
      </c>
      <c r="O12" s="47">
        <f t="shared" si="1"/>
        <v>4.8129274965800271</v>
      </c>
      <c r="P12" s="9"/>
    </row>
    <row r="13" spans="1:133">
      <c r="A13" s="12"/>
      <c r="B13" s="25">
        <v>315</v>
      </c>
      <c r="C13" s="20" t="s">
        <v>86</v>
      </c>
      <c r="D13" s="46">
        <v>289360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289360</v>
      </c>
      <c r="O13" s="47">
        <f t="shared" si="1"/>
        <v>98.960328317373467</v>
      </c>
      <c r="P13" s="9"/>
    </row>
    <row r="14" spans="1:133">
      <c r="A14" s="12"/>
      <c r="B14" s="25">
        <v>316</v>
      </c>
      <c r="C14" s="20" t="s">
        <v>87</v>
      </c>
      <c r="D14" s="46">
        <v>740089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740089</v>
      </c>
      <c r="O14" s="47">
        <f t="shared" si="1"/>
        <v>253.10841313269495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SUM(D16:D19)</f>
        <v>2777512</v>
      </c>
      <c r="E15" s="32">
        <f t="shared" si="3"/>
        <v>424346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1" si="4">SUM(D15:M15)</f>
        <v>3201858</v>
      </c>
      <c r="O15" s="45">
        <f t="shared" si="1"/>
        <v>1095.0266757865936</v>
      </c>
      <c r="P15" s="10"/>
    </row>
    <row r="16" spans="1:133">
      <c r="A16" s="12"/>
      <c r="B16" s="25">
        <v>322</v>
      </c>
      <c r="C16" s="20" t="s">
        <v>0</v>
      </c>
      <c r="D16" s="46">
        <v>1446819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1446819</v>
      </c>
      <c r="O16" s="47">
        <f t="shared" si="1"/>
        <v>494.80813953488371</v>
      </c>
      <c r="P16" s="9"/>
    </row>
    <row r="17" spans="1:16">
      <c r="A17" s="12"/>
      <c r="B17" s="25">
        <v>323.10000000000002</v>
      </c>
      <c r="C17" s="20" t="s">
        <v>20</v>
      </c>
      <c r="D17" s="46">
        <v>646820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646820</v>
      </c>
      <c r="O17" s="47">
        <f t="shared" si="1"/>
        <v>221.2106703146375</v>
      </c>
      <c r="P17" s="9"/>
    </row>
    <row r="18" spans="1:16">
      <c r="A18" s="12"/>
      <c r="B18" s="25">
        <v>323.89999999999998</v>
      </c>
      <c r="C18" s="20" t="s">
        <v>70</v>
      </c>
      <c r="D18" s="46">
        <v>42163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42163</v>
      </c>
      <c r="O18" s="47">
        <f t="shared" si="1"/>
        <v>14.419630642954857</v>
      </c>
      <c r="P18" s="9"/>
    </row>
    <row r="19" spans="1:16">
      <c r="A19" s="12"/>
      <c r="B19" s="25">
        <v>325.2</v>
      </c>
      <c r="C19" s="20" t="s">
        <v>21</v>
      </c>
      <c r="D19" s="46">
        <v>641710</v>
      </c>
      <c r="E19" s="46">
        <v>424346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1066056</v>
      </c>
      <c r="O19" s="47">
        <f t="shared" si="1"/>
        <v>364.58823529411762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SUM(D21:D24)</f>
        <v>296876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296876</v>
      </c>
      <c r="O20" s="45">
        <f t="shared" si="1"/>
        <v>101.53077975376198</v>
      </c>
      <c r="P20" s="10"/>
    </row>
    <row r="21" spans="1:16">
      <c r="A21" s="12"/>
      <c r="B21" s="25">
        <v>334.49</v>
      </c>
      <c r="C21" s="20" t="s">
        <v>23</v>
      </c>
      <c r="D21" s="46">
        <v>6504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6504</v>
      </c>
      <c r="O21" s="47">
        <f t="shared" si="1"/>
        <v>2.2243502051983586</v>
      </c>
      <c r="P21" s="9"/>
    </row>
    <row r="22" spans="1:16">
      <c r="A22" s="12"/>
      <c r="B22" s="25">
        <v>335.12</v>
      </c>
      <c r="C22" s="20" t="s">
        <v>88</v>
      </c>
      <c r="D22" s="46">
        <v>72114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72114</v>
      </c>
      <c r="O22" s="47">
        <f t="shared" si="1"/>
        <v>24.662790697674417</v>
      </c>
      <c r="P22" s="9"/>
    </row>
    <row r="23" spans="1:16">
      <c r="A23" s="12"/>
      <c r="B23" s="25">
        <v>335.15</v>
      </c>
      <c r="C23" s="20" t="s">
        <v>89</v>
      </c>
      <c r="D23" s="46">
        <v>6069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6069</v>
      </c>
      <c r="O23" s="47">
        <f t="shared" si="1"/>
        <v>2.0755813953488373</v>
      </c>
      <c r="P23" s="9"/>
    </row>
    <row r="24" spans="1:16">
      <c r="A24" s="12"/>
      <c r="B24" s="25">
        <v>335.18</v>
      </c>
      <c r="C24" s="20" t="s">
        <v>90</v>
      </c>
      <c r="D24" s="46">
        <v>212189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212189</v>
      </c>
      <c r="O24" s="47">
        <f t="shared" si="1"/>
        <v>72.568057455540355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SUM(D26:D30)</f>
        <v>634716</v>
      </c>
      <c r="E25" s="32">
        <f t="shared" si="6"/>
        <v>14626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4183763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4833105</v>
      </c>
      <c r="O25" s="45">
        <f t="shared" si="1"/>
        <v>1652.9086867305061</v>
      </c>
      <c r="P25" s="10"/>
    </row>
    <row r="26" spans="1:16">
      <c r="A26" s="12"/>
      <c r="B26" s="25">
        <v>342.1</v>
      </c>
      <c r="C26" s="20" t="s">
        <v>92</v>
      </c>
      <c r="D26" s="46">
        <v>287055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287055</v>
      </c>
      <c r="O26" s="47">
        <f t="shared" si="1"/>
        <v>98.172024623803011</v>
      </c>
      <c r="P26" s="9"/>
    </row>
    <row r="27" spans="1:16">
      <c r="A27" s="12"/>
      <c r="B27" s="25">
        <v>343.6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4183763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4183763</v>
      </c>
      <c r="O27" s="47">
        <f t="shared" si="1"/>
        <v>1430.8354993160056</v>
      </c>
      <c r="P27" s="9"/>
    </row>
    <row r="28" spans="1:16">
      <c r="A28" s="12"/>
      <c r="B28" s="25">
        <v>344.5</v>
      </c>
      <c r="C28" s="20" t="s">
        <v>94</v>
      </c>
      <c r="D28" s="46">
        <v>41346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41346</v>
      </c>
      <c r="O28" s="47">
        <f t="shared" si="1"/>
        <v>14.140218878248975</v>
      </c>
      <c r="P28" s="9"/>
    </row>
    <row r="29" spans="1:16">
      <c r="A29" s="12"/>
      <c r="B29" s="25">
        <v>347.2</v>
      </c>
      <c r="C29" s="20" t="s">
        <v>66</v>
      </c>
      <c r="D29" s="46">
        <v>2559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2559</v>
      </c>
      <c r="O29" s="47">
        <f t="shared" si="1"/>
        <v>0.87517099863201098</v>
      </c>
      <c r="P29" s="9"/>
    </row>
    <row r="30" spans="1:16">
      <c r="A30" s="12"/>
      <c r="B30" s="25">
        <v>349</v>
      </c>
      <c r="C30" s="20" t="s">
        <v>1</v>
      </c>
      <c r="D30" s="46">
        <v>303756</v>
      </c>
      <c r="E30" s="46">
        <v>14626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318382</v>
      </c>
      <c r="O30" s="47">
        <f t="shared" si="1"/>
        <v>108.88577291381669</v>
      </c>
      <c r="P30" s="9"/>
    </row>
    <row r="31" spans="1:16" ht="15.75">
      <c r="A31" s="29" t="s">
        <v>33</v>
      </c>
      <c r="B31" s="30"/>
      <c r="C31" s="31"/>
      <c r="D31" s="32">
        <f t="shared" ref="D31:M31" si="7">SUM(D32:D33)</f>
        <v>279423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279423</v>
      </c>
      <c r="O31" s="45">
        <f t="shared" si="1"/>
        <v>95.561901504787969</v>
      </c>
      <c r="P31" s="10"/>
    </row>
    <row r="32" spans="1:16">
      <c r="A32" s="13"/>
      <c r="B32" s="39">
        <v>351.5</v>
      </c>
      <c r="C32" s="21" t="s">
        <v>43</v>
      </c>
      <c r="D32" s="46">
        <v>256540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256540</v>
      </c>
      <c r="O32" s="47">
        <f t="shared" si="1"/>
        <v>87.735978112175104</v>
      </c>
      <c r="P32" s="9"/>
    </row>
    <row r="33" spans="1:119">
      <c r="A33" s="13"/>
      <c r="B33" s="39">
        <v>354</v>
      </c>
      <c r="C33" s="21" t="s">
        <v>44</v>
      </c>
      <c r="D33" s="46">
        <v>22883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22883</v>
      </c>
      <c r="O33" s="47">
        <f t="shared" si="1"/>
        <v>7.8259233926128591</v>
      </c>
      <c r="P33" s="9"/>
    </row>
    <row r="34" spans="1:119" ht="15.75">
      <c r="A34" s="29" t="s">
        <v>4</v>
      </c>
      <c r="B34" s="30"/>
      <c r="C34" s="31"/>
      <c r="D34" s="32">
        <f t="shared" ref="D34:M34" si="8">SUM(D35:D40)</f>
        <v>914928</v>
      </c>
      <c r="E34" s="32">
        <f t="shared" si="8"/>
        <v>54341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9831058</v>
      </c>
      <c r="J34" s="32">
        <f t="shared" si="8"/>
        <v>0</v>
      </c>
      <c r="K34" s="32">
        <f t="shared" si="8"/>
        <v>5648695</v>
      </c>
      <c r="L34" s="32">
        <f t="shared" si="8"/>
        <v>0</v>
      </c>
      <c r="M34" s="32">
        <f t="shared" si="8"/>
        <v>0</v>
      </c>
      <c r="N34" s="32">
        <f t="shared" si="4"/>
        <v>16449022</v>
      </c>
      <c r="O34" s="45">
        <f t="shared" si="1"/>
        <v>5625.5205198358417</v>
      </c>
      <c r="P34" s="10"/>
    </row>
    <row r="35" spans="1:119">
      <c r="A35" s="12"/>
      <c r="B35" s="25">
        <v>361.1</v>
      </c>
      <c r="C35" s="20" t="s">
        <v>46</v>
      </c>
      <c r="D35" s="46">
        <v>61488</v>
      </c>
      <c r="E35" s="46">
        <v>22760</v>
      </c>
      <c r="F35" s="46">
        <v>0</v>
      </c>
      <c r="G35" s="46">
        <v>0</v>
      </c>
      <c r="H35" s="46">
        <v>0</v>
      </c>
      <c r="I35" s="46">
        <v>47519</v>
      </c>
      <c r="J35" s="46">
        <v>0</v>
      </c>
      <c r="K35" s="46">
        <v>3250398</v>
      </c>
      <c r="L35" s="46">
        <v>0</v>
      </c>
      <c r="M35" s="46">
        <v>0</v>
      </c>
      <c r="N35" s="46">
        <f t="shared" si="4"/>
        <v>3382165</v>
      </c>
      <c r="O35" s="47">
        <f t="shared" si="1"/>
        <v>1156.6911764705883</v>
      </c>
      <c r="P35" s="9"/>
    </row>
    <row r="36" spans="1:119">
      <c r="A36" s="12"/>
      <c r="B36" s="25">
        <v>365</v>
      </c>
      <c r="C36" s="20" t="s">
        <v>96</v>
      </c>
      <c r="D36" s="46">
        <v>575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575</v>
      </c>
      <c r="O36" s="47">
        <f t="shared" si="1"/>
        <v>0.19664842681258549</v>
      </c>
      <c r="P36" s="9"/>
    </row>
    <row r="37" spans="1:119">
      <c r="A37" s="12"/>
      <c r="B37" s="25">
        <v>366</v>
      </c>
      <c r="C37" s="20" t="s">
        <v>50</v>
      </c>
      <c r="D37" s="46">
        <v>841852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841852</v>
      </c>
      <c r="O37" s="47">
        <f t="shared" si="1"/>
        <v>287.91108071135432</v>
      </c>
      <c r="P37" s="9"/>
    </row>
    <row r="38" spans="1:119">
      <c r="A38" s="12"/>
      <c r="B38" s="25">
        <v>368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2398297</v>
      </c>
      <c r="L38" s="46">
        <v>0</v>
      </c>
      <c r="M38" s="46">
        <v>0</v>
      </c>
      <c r="N38" s="46">
        <f t="shared" si="4"/>
        <v>2398297</v>
      </c>
      <c r="O38" s="47">
        <f t="shared" si="1"/>
        <v>820.21101231190153</v>
      </c>
      <c r="P38" s="9"/>
    </row>
    <row r="39" spans="1:119">
      <c r="A39" s="12"/>
      <c r="B39" s="25">
        <v>369.3</v>
      </c>
      <c r="C39" s="20" t="s">
        <v>52</v>
      </c>
      <c r="D39" s="46">
        <v>1661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1661</v>
      </c>
      <c r="O39" s="47">
        <f t="shared" si="1"/>
        <v>0.56805745554035569</v>
      </c>
      <c r="P39" s="9"/>
    </row>
    <row r="40" spans="1:119" ht="15.75" thickBot="1">
      <c r="A40" s="12"/>
      <c r="B40" s="25">
        <v>369.9</v>
      </c>
      <c r="C40" s="20" t="s">
        <v>53</v>
      </c>
      <c r="D40" s="46">
        <v>9352</v>
      </c>
      <c r="E40" s="46">
        <v>31581</v>
      </c>
      <c r="F40" s="46">
        <v>0</v>
      </c>
      <c r="G40" s="46">
        <v>0</v>
      </c>
      <c r="H40" s="46">
        <v>0</v>
      </c>
      <c r="I40" s="46">
        <v>9783539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9824472</v>
      </c>
      <c r="O40" s="47">
        <f t="shared" si="1"/>
        <v>3359.9425444596445</v>
      </c>
      <c r="P40" s="9"/>
    </row>
    <row r="41" spans="1:119" ht="16.5" thickBot="1">
      <c r="A41" s="14" t="s">
        <v>39</v>
      </c>
      <c r="B41" s="23"/>
      <c r="C41" s="22"/>
      <c r="D41" s="15">
        <f>SUM(D5,D15,D20,D25,D31,D34)</f>
        <v>15175683</v>
      </c>
      <c r="E41" s="15">
        <f t="shared" ref="E41:M41" si="9">SUM(E5,E15,E20,E25,E31,E34)</f>
        <v>3824401</v>
      </c>
      <c r="F41" s="15">
        <f t="shared" si="9"/>
        <v>0</v>
      </c>
      <c r="G41" s="15">
        <f t="shared" si="9"/>
        <v>0</v>
      </c>
      <c r="H41" s="15">
        <f t="shared" si="9"/>
        <v>0</v>
      </c>
      <c r="I41" s="15">
        <f t="shared" si="9"/>
        <v>14014821</v>
      </c>
      <c r="J41" s="15">
        <f t="shared" si="9"/>
        <v>0</v>
      </c>
      <c r="K41" s="15">
        <f t="shared" si="9"/>
        <v>5648695</v>
      </c>
      <c r="L41" s="15">
        <f t="shared" si="9"/>
        <v>0</v>
      </c>
      <c r="M41" s="15">
        <f t="shared" si="9"/>
        <v>0</v>
      </c>
      <c r="N41" s="15">
        <f t="shared" si="4"/>
        <v>38663600</v>
      </c>
      <c r="O41" s="38">
        <f t="shared" si="1"/>
        <v>13222.845417236662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113</v>
      </c>
      <c r="M43" s="118"/>
      <c r="N43" s="118"/>
      <c r="O43" s="43">
        <v>2924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68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9126556</v>
      </c>
      <c r="E5" s="27">
        <f t="shared" si="0"/>
        <v>3423437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12549993</v>
      </c>
      <c r="O5" s="33">
        <f t="shared" ref="O5:O42" si="1">(N5/O$44)</f>
        <v>4620.7632547864505</v>
      </c>
      <c r="P5" s="6"/>
    </row>
    <row r="6" spans="1:133">
      <c r="A6" s="12"/>
      <c r="B6" s="25">
        <v>311</v>
      </c>
      <c r="C6" s="20" t="s">
        <v>3</v>
      </c>
      <c r="D6" s="46">
        <v>7193763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7193763</v>
      </c>
      <c r="O6" s="47">
        <f t="shared" si="1"/>
        <v>2648.6608983799706</v>
      </c>
      <c r="P6" s="9"/>
    </row>
    <row r="7" spans="1:133">
      <c r="A7" s="12"/>
      <c r="B7" s="25">
        <v>312.41000000000003</v>
      </c>
      <c r="C7" s="20" t="s">
        <v>14</v>
      </c>
      <c r="D7" s="46">
        <v>28544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28544</v>
      </c>
      <c r="O7" s="47">
        <f t="shared" si="1"/>
        <v>10.509572901325479</v>
      </c>
      <c r="P7" s="9"/>
    </row>
    <row r="8" spans="1:133">
      <c r="A8" s="12"/>
      <c r="B8" s="25">
        <v>312.42</v>
      </c>
      <c r="C8" s="20" t="s">
        <v>13</v>
      </c>
      <c r="D8" s="46">
        <v>10893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10893</v>
      </c>
      <c r="O8" s="47">
        <f t="shared" si="1"/>
        <v>4.0106774668630338</v>
      </c>
      <c r="P8" s="9"/>
    </row>
    <row r="9" spans="1:133">
      <c r="A9" s="12"/>
      <c r="B9" s="25">
        <v>312.60000000000002</v>
      </c>
      <c r="C9" s="20" t="s">
        <v>85</v>
      </c>
      <c r="D9" s="46">
        <v>0</v>
      </c>
      <c r="E9" s="46">
        <v>3423437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3423437</v>
      </c>
      <c r="O9" s="47">
        <f t="shared" si="1"/>
        <v>1260.4701767304859</v>
      </c>
      <c r="P9" s="9"/>
    </row>
    <row r="10" spans="1:133">
      <c r="A10" s="12"/>
      <c r="B10" s="25">
        <v>314.10000000000002</v>
      </c>
      <c r="C10" s="20" t="s">
        <v>15</v>
      </c>
      <c r="D10" s="46">
        <v>843928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843928</v>
      </c>
      <c r="O10" s="47">
        <f t="shared" si="1"/>
        <v>310.72459499263624</v>
      </c>
      <c r="P10" s="9"/>
    </row>
    <row r="11" spans="1:133">
      <c r="A11" s="12"/>
      <c r="B11" s="25">
        <v>314.39999999999998</v>
      </c>
      <c r="C11" s="20" t="s">
        <v>16</v>
      </c>
      <c r="D11" s="46">
        <v>16479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16479</v>
      </c>
      <c r="O11" s="47">
        <f t="shared" si="1"/>
        <v>6.0673784977908687</v>
      </c>
      <c r="P11" s="9"/>
    </row>
    <row r="12" spans="1:133">
      <c r="A12" s="12"/>
      <c r="B12" s="25">
        <v>315</v>
      </c>
      <c r="C12" s="20" t="s">
        <v>86</v>
      </c>
      <c r="D12" s="46">
        <v>311506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311506</v>
      </c>
      <c r="O12" s="47">
        <f t="shared" si="1"/>
        <v>114.69293078055965</v>
      </c>
      <c r="P12" s="9"/>
    </row>
    <row r="13" spans="1:133">
      <c r="A13" s="12"/>
      <c r="B13" s="25">
        <v>316</v>
      </c>
      <c r="C13" s="20" t="s">
        <v>87</v>
      </c>
      <c r="D13" s="46">
        <v>721443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721443</v>
      </c>
      <c r="O13" s="47">
        <f t="shared" si="1"/>
        <v>265.62702503681885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SUM(D15:D18)</f>
        <v>1865834</v>
      </c>
      <c r="E14" s="32">
        <f t="shared" si="3"/>
        <v>407333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2" si="4">SUM(D14:M14)</f>
        <v>2273167</v>
      </c>
      <c r="O14" s="45">
        <f t="shared" si="1"/>
        <v>836.95397643593515</v>
      </c>
      <c r="P14" s="10"/>
    </row>
    <row r="15" spans="1:133">
      <c r="A15" s="12"/>
      <c r="B15" s="25">
        <v>322</v>
      </c>
      <c r="C15" s="20" t="s">
        <v>0</v>
      </c>
      <c r="D15" s="46">
        <v>574875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574875</v>
      </c>
      <c r="O15" s="47">
        <f t="shared" si="1"/>
        <v>211.66237113402062</v>
      </c>
      <c r="P15" s="9"/>
    </row>
    <row r="16" spans="1:133">
      <c r="A16" s="12"/>
      <c r="B16" s="25">
        <v>323.10000000000002</v>
      </c>
      <c r="C16" s="20" t="s">
        <v>20</v>
      </c>
      <c r="D16" s="46">
        <v>635369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635369</v>
      </c>
      <c r="O16" s="47">
        <f t="shared" si="1"/>
        <v>233.93556701030928</v>
      </c>
      <c r="P16" s="9"/>
    </row>
    <row r="17" spans="1:16">
      <c r="A17" s="12"/>
      <c r="B17" s="25">
        <v>323.89999999999998</v>
      </c>
      <c r="C17" s="20" t="s">
        <v>70</v>
      </c>
      <c r="D17" s="46">
        <v>33125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33125</v>
      </c>
      <c r="O17" s="47">
        <f t="shared" si="1"/>
        <v>12.196244477172312</v>
      </c>
      <c r="P17" s="9"/>
    </row>
    <row r="18" spans="1:16">
      <c r="A18" s="12"/>
      <c r="B18" s="25">
        <v>325.2</v>
      </c>
      <c r="C18" s="20" t="s">
        <v>21</v>
      </c>
      <c r="D18" s="46">
        <v>622465</v>
      </c>
      <c r="E18" s="46">
        <v>407333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1029798</v>
      </c>
      <c r="O18" s="47">
        <f t="shared" si="1"/>
        <v>379.15979381443299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SUM(D20:D23)</f>
        <v>399479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399479</v>
      </c>
      <c r="O19" s="45">
        <f t="shared" si="1"/>
        <v>147.08357879234168</v>
      </c>
      <c r="P19" s="10"/>
    </row>
    <row r="20" spans="1:16">
      <c r="A20" s="12"/>
      <c r="B20" s="25">
        <v>335.12</v>
      </c>
      <c r="C20" s="20" t="s">
        <v>88</v>
      </c>
      <c r="D20" s="46">
        <v>71436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71436</v>
      </c>
      <c r="O20" s="47">
        <f t="shared" si="1"/>
        <v>26.301914580265095</v>
      </c>
      <c r="P20" s="9"/>
    </row>
    <row r="21" spans="1:16">
      <c r="A21" s="12"/>
      <c r="B21" s="25">
        <v>335.15</v>
      </c>
      <c r="C21" s="20" t="s">
        <v>89</v>
      </c>
      <c r="D21" s="46">
        <v>6118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6118</v>
      </c>
      <c r="O21" s="47">
        <f t="shared" si="1"/>
        <v>2.2525773195876289</v>
      </c>
      <c r="P21" s="9"/>
    </row>
    <row r="22" spans="1:16">
      <c r="A22" s="12"/>
      <c r="B22" s="25">
        <v>335.18</v>
      </c>
      <c r="C22" s="20" t="s">
        <v>90</v>
      </c>
      <c r="D22" s="46">
        <v>218279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218279</v>
      </c>
      <c r="O22" s="47">
        <f t="shared" si="1"/>
        <v>80.367820324005891</v>
      </c>
      <c r="P22" s="9"/>
    </row>
    <row r="23" spans="1:16">
      <c r="A23" s="12"/>
      <c r="B23" s="25">
        <v>337.4</v>
      </c>
      <c r="C23" s="20" t="s">
        <v>91</v>
      </c>
      <c r="D23" s="46">
        <v>103646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103646</v>
      </c>
      <c r="O23" s="47">
        <f t="shared" si="1"/>
        <v>38.161266568483065</v>
      </c>
      <c r="P23" s="9"/>
    </row>
    <row r="24" spans="1:16" ht="15.75">
      <c r="A24" s="29" t="s">
        <v>32</v>
      </c>
      <c r="B24" s="30"/>
      <c r="C24" s="31"/>
      <c r="D24" s="32">
        <f t="shared" ref="D24:M24" si="6">SUM(D25:D29)</f>
        <v>645753</v>
      </c>
      <c r="E24" s="32">
        <f t="shared" si="6"/>
        <v>34747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4438684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5119184</v>
      </c>
      <c r="O24" s="45">
        <f t="shared" si="1"/>
        <v>1884.8247422680413</v>
      </c>
      <c r="P24" s="10"/>
    </row>
    <row r="25" spans="1:16">
      <c r="A25" s="12"/>
      <c r="B25" s="25">
        <v>342.1</v>
      </c>
      <c r="C25" s="20" t="s">
        <v>92</v>
      </c>
      <c r="D25" s="46">
        <v>278822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278822</v>
      </c>
      <c r="O25" s="47">
        <f t="shared" si="1"/>
        <v>102.65905743740795</v>
      </c>
      <c r="P25" s="9"/>
    </row>
    <row r="26" spans="1:16">
      <c r="A26" s="12"/>
      <c r="B26" s="25">
        <v>343.6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4438684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4438684</v>
      </c>
      <c r="O26" s="47">
        <f t="shared" si="1"/>
        <v>1634.2724594992637</v>
      </c>
      <c r="P26" s="9"/>
    </row>
    <row r="27" spans="1:16">
      <c r="A27" s="12"/>
      <c r="B27" s="25">
        <v>344.5</v>
      </c>
      <c r="C27" s="20" t="s">
        <v>94</v>
      </c>
      <c r="D27" s="46">
        <v>75521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75521</v>
      </c>
      <c r="O27" s="47">
        <f t="shared" si="1"/>
        <v>27.805964653902798</v>
      </c>
      <c r="P27" s="9"/>
    </row>
    <row r="28" spans="1:16">
      <c r="A28" s="12"/>
      <c r="B28" s="25">
        <v>347.2</v>
      </c>
      <c r="C28" s="20" t="s">
        <v>66</v>
      </c>
      <c r="D28" s="46">
        <v>1650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1650</v>
      </c>
      <c r="O28" s="47">
        <f t="shared" si="1"/>
        <v>0.6075110456553755</v>
      </c>
      <c r="P28" s="9"/>
    </row>
    <row r="29" spans="1:16">
      <c r="A29" s="12"/>
      <c r="B29" s="25">
        <v>349</v>
      </c>
      <c r="C29" s="20" t="s">
        <v>1</v>
      </c>
      <c r="D29" s="46">
        <v>289760</v>
      </c>
      <c r="E29" s="46">
        <v>34747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324507</v>
      </c>
      <c r="O29" s="47">
        <f t="shared" si="1"/>
        <v>119.47974963181149</v>
      </c>
      <c r="P29" s="9"/>
    </row>
    <row r="30" spans="1:16" ht="15.75">
      <c r="A30" s="29" t="s">
        <v>33</v>
      </c>
      <c r="B30" s="30"/>
      <c r="C30" s="31"/>
      <c r="D30" s="32">
        <f t="shared" ref="D30:M30" si="7">SUM(D31:D32)</f>
        <v>759920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759920</v>
      </c>
      <c r="O30" s="45">
        <f t="shared" si="1"/>
        <v>279.79381443298968</v>
      </c>
      <c r="P30" s="10"/>
    </row>
    <row r="31" spans="1:16">
      <c r="A31" s="13"/>
      <c r="B31" s="39">
        <v>351.5</v>
      </c>
      <c r="C31" s="21" t="s">
        <v>43</v>
      </c>
      <c r="D31" s="46">
        <v>703731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703731</v>
      </c>
      <c r="O31" s="47">
        <f t="shared" si="1"/>
        <v>259.10567010309279</v>
      </c>
      <c r="P31" s="9"/>
    </row>
    <row r="32" spans="1:16">
      <c r="A32" s="13"/>
      <c r="B32" s="39">
        <v>354</v>
      </c>
      <c r="C32" s="21" t="s">
        <v>44</v>
      </c>
      <c r="D32" s="46">
        <v>56189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56189</v>
      </c>
      <c r="O32" s="47">
        <f t="shared" si="1"/>
        <v>20.688144329896907</v>
      </c>
      <c r="P32" s="9"/>
    </row>
    <row r="33" spans="1:119" ht="15.75">
      <c r="A33" s="29" t="s">
        <v>4</v>
      </c>
      <c r="B33" s="30"/>
      <c r="C33" s="31"/>
      <c r="D33" s="32">
        <f t="shared" ref="D33:M33" si="8">SUM(D34:D39)</f>
        <v>980366</v>
      </c>
      <c r="E33" s="32">
        <f t="shared" si="8"/>
        <v>27666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1028903</v>
      </c>
      <c r="J33" s="32">
        <f t="shared" si="8"/>
        <v>0</v>
      </c>
      <c r="K33" s="32">
        <f t="shared" si="8"/>
        <v>4615475</v>
      </c>
      <c r="L33" s="32">
        <f t="shared" si="8"/>
        <v>0</v>
      </c>
      <c r="M33" s="32">
        <f t="shared" si="8"/>
        <v>0</v>
      </c>
      <c r="N33" s="32">
        <f t="shared" si="4"/>
        <v>6652410</v>
      </c>
      <c r="O33" s="45">
        <f t="shared" si="1"/>
        <v>2449.3409425625919</v>
      </c>
      <c r="P33" s="10"/>
    </row>
    <row r="34" spans="1:119">
      <c r="A34" s="12"/>
      <c r="B34" s="25">
        <v>361.1</v>
      </c>
      <c r="C34" s="20" t="s">
        <v>46</v>
      </c>
      <c r="D34" s="46">
        <v>39502</v>
      </c>
      <c r="E34" s="46">
        <v>11422</v>
      </c>
      <c r="F34" s="46">
        <v>0</v>
      </c>
      <c r="G34" s="46">
        <v>0</v>
      </c>
      <c r="H34" s="46">
        <v>0</v>
      </c>
      <c r="I34" s="46">
        <v>19205</v>
      </c>
      <c r="J34" s="46">
        <v>0</v>
      </c>
      <c r="K34" s="46">
        <v>2399776</v>
      </c>
      <c r="L34" s="46">
        <v>0</v>
      </c>
      <c r="M34" s="46">
        <v>0</v>
      </c>
      <c r="N34" s="46">
        <f t="shared" si="4"/>
        <v>2469905</v>
      </c>
      <c r="O34" s="47">
        <f t="shared" si="1"/>
        <v>909.39064801178199</v>
      </c>
      <c r="P34" s="9"/>
    </row>
    <row r="35" spans="1:119">
      <c r="A35" s="12"/>
      <c r="B35" s="25">
        <v>365</v>
      </c>
      <c r="C35" s="20" t="s">
        <v>96</v>
      </c>
      <c r="D35" s="46">
        <v>85085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85085</v>
      </c>
      <c r="O35" s="47">
        <f t="shared" si="1"/>
        <v>31.327319587628867</v>
      </c>
      <c r="P35" s="9"/>
    </row>
    <row r="36" spans="1:119">
      <c r="A36" s="12"/>
      <c r="B36" s="25">
        <v>366</v>
      </c>
      <c r="C36" s="20" t="s">
        <v>50</v>
      </c>
      <c r="D36" s="46">
        <v>834922</v>
      </c>
      <c r="E36" s="46">
        <v>0</v>
      </c>
      <c r="F36" s="46">
        <v>0</v>
      </c>
      <c r="G36" s="46">
        <v>0</v>
      </c>
      <c r="H36" s="46">
        <v>0</v>
      </c>
      <c r="I36" s="46">
        <v>475000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1309922</v>
      </c>
      <c r="O36" s="47">
        <f t="shared" si="1"/>
        <v>482.29823269513992</v>
      </c>
      <c r="P36" s="9"/>
    </row>
    <row r="37" spans="1:119">
      <c r="A37" s="12"/>
      <c r="B37" s="25">
        <v>368</v>
      </c>
      <c r="C37" s="20" t="s">
        <v>51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2215699</v>
      </c>
      <c r="L37" s="46">
        <v>0</v>
      </c>
      <c r="M37" s="46">
        <v>0</v>
      </c>
      <c r="N37" s="46">
        <f t="shared" si="4"/>
        <v>2215699</v>
      </c>
      <c r="O37" s="47">
        <f t="shared" si="1"/>
        <v>815.79491899852724</v>
      </c>
      <c r="P37" s="9"/>
    </row>
    <row r="38" spans="1:119">
      <c r="A38" s="12"/>
      <c r="B38" s="25">
        <v>369.3</v>
      </c>
      <c r="C38" s="20" t="s">
        <v>52</v>
      </c>
      <c r="D38" s="46">
        <v>8678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8678</v>
      </c>
      <c r="O38" s="47">
        <f t="shared" si="1"/>
        <v>3.1951399116347572</v>
      </c>
      <c r="P38" s="9"/>
    </row>
    <row r="39" spans="1:119">
      <c r="A39" s="12"/>
      <c r="B39" s="25">
        <v>369.9</v>
      </c>
      <c r="C39" s="20" t="s">
        <v>53</v>
      </c>
      <c r="D39" s="46">
        <v>12179</v>
      </c>
      <c r="E39" s="46">
        <v>16244</v>
      </c>
      <c r="F39" s="46">
        <v>0</v>
      </c>
      <c r="G39" s="46">
        <v>0</v>
      </c>
      <c r="H39" s="46">
        <v>0</v>
      </c>
      <c r="I39" s="46">
        <v>534698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563121</v>
      </c>
      <c r="O39" s="47">
        <f t="shared" si="1"/>
        <v>207.33468335787924</v>
      </c>
      <c r="P39" s="9"/>
    </row>
    <row r="40" spans="1:119" ht="15.75">
      <c r="A40" s="29" t="s">
        <v>34</v>
      </c>
      <c r="B40" s="30"/>
      <c r="C40" s="31"/>
      <c r="D40" s="32">
        <f t="shared" ref="D40:M40" si="9">SUM(D41:D41)</f>
        <v>0</v>
      </c>
      <c r="E40" s="32">
        <f t="shared" si="9"/>
        <v>29527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29527</v>
      </c>
      <c r="O40" s="45">
        <f t="shared" si="1"/>
        <v>10.871502209131075</v>
      </c>
      <c r="P40" s="9"/>
    </row>
    <row r="41" spans="1:119" ht="15.75" thickBot="1">
      <c r="A41" s="12"/>
      <c r="B41" s="25">
        <v>383</v>
      </c>
      <c r="C41" s="20" t="s">
        <v>110</v>
      </c>
      <c r="D41" s="46">
        <v>0</v>
      </c>
      <c r="E41" s="46">
        <v>29527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29527</v>
      </c>
      <c r="O41" s="47">
        <f t="shared" si="1"/>
        <v>10.871502209131075</v>
      </c>
      <c r="P41" s="9"/>
    </row>
    <row r="42" spans="1:119" ht="16.5" thickBot="1">
      <c r="A42" s="14" t="s">
        <v>39</v>
      </c>
      <c r="B42" s="23"/>
      <c r="C42" s="22"/>
      <c r="D42" s="15">
        <f t="shared" ref="D42:M42" si="10">SUM(D5,D14,D19,D24,D30,D33,D40)</f>
        <v>13777908</v>
      </c>
      <c r="E42" s="15">
        <f t="shared" si="10"/>
        <v>3922710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5467587</v>
      </c>
      <c r="J42" s="15">
        <f t="shared" si="10"/>
        <v>0</v>
      </c>
      <c r="K42" s="15">
        <f t="shared" si="10"/>
        <v>4615475</v>
      </c>
      <c r="L42" s="15">
        <f t="shared" si="10"/>
        <v>0</v>
      </c>
      <c r="M42" s="15">
        <f t="shared" si="10"/>
        <v>0</v>
      </c>
      <c r="N42" s="15">
        <f t="shared" si="4"/>
        <v>27783680</v>
      </c>
      <c r="O42" s="38">
        <f t="shared" si="1"/>
        <v>10229.631811487481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111</v>
      </c>
      <c r="M44" s="118"/>
      <c r="N44" s="118"/>
      <c r="O44" s="43">
        <v>2716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9498056</v>
      </c>
      <c r="E5" s="27">
        <f t="shared" si="0"/>
        <v>3448249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12946305</v>
      </c>
      <c r="O5" s="33">
        <f t="shared" ref="O5:O42" si="1">(N5/O$44)</f>
        <v>4660.2969762419007</v>
      </c>
      <c r="P5" s="6"/>
    </row>
    <row r="6" spans="1:133">
      <c r="A6" s="12"/>
      <c r="B6" s="25">
        <v>311</v>
      </c>
      <c r="C6" s="20" t="s">
        <v>3</v>
      </c>
      <c r="D6" s="46">
        <v>7591502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7591502</v>
      </c>
      <c r="O6" s="47">
        <f t="shared" si="1"/>
        <v>2732.7221022318213</v>
      </c>
      <c r="P6" s="9"/>
    </row>
    <row r="7" spans="1:133">
      <c r="A7" s="12"/>
      <c r="B7" s="25">
        <v>312.41000000000003</v>
      </c>
      <c r="C7" s="20" t="s">
        <v>14</v>
      </c>
      <c r="D7" s="46">
        <v>28731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28731</v>
      </c>
      <c r="O7" s="47">
        <f t="shared" si="1"/>
        <v>10.342332613390928</v>
      </c>
      <c r="P7" s="9"/>
    </row>
    <row r="8" spans="1:133">
      <c r="A8" s="12"/>
      <c r="B8" s="25">
        <v>312.42</v>
      </c>
      <c r="C8" s="20" t="s">
        <v>13</v>
      </c>
      <c r="D8" s="46">
        <v>10927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10927</v>
      </c>
      <c r="O8" s="47">
        <f t="shared" si="1"/>
        <v>3.9334053275737939</v>
      </c>
      <c r="P8" s="9"/>
    </row>
    <row r="9" spans="1:133">
      <c r="A9" s="12"/>
      <c r="B9" s="25">
        <v>312.60000000000002</v>
      </c>
      <c r="C9" s="20" t="s">
        <v>85</v>
      </c>
      <c r="D9" s="46">
        <v>0</v>
      </c>
      <c r="E9" s="46">
        <v>3448249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3448249</v>
      </c>
      <c r="O9" s="47">
        <f t="shared" si="1"/>
        <v>1241.2703383729302</v>
      </c>
      <c r="P9" s="9"/>
    </row>
    <row r="10" spans="1:133">
      <c r="A10" s="12"/>
      <c r="B10" s="25">
        <v>314.10000000000002</v>
      </c>
      <c r="C10" s="20" t="s">
        <v>15</v>
      </c>
      <c r="D10" s="46">
        <v>848576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848576</v>
      </c>
      <c r="O10" s="47">
        <f t="shared" si="1"/>
        <v>305.46292296616269</v>
      </c>
      <c r="P10" s="9"/>
    </row>
    <row r="11" spans="1:133">
      <c r="A11" s="12"/>
      <c r="B11" s="25">
        <v>314.39999999999998</v>
      </c>
      <c r="C11" s="20" t="s">
        <v>16</v>
      </c>
      <c r="D11" s="46">
        <v>14826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14826</v>
      </c>
      <c r="O11" s="47">
        <f t="shared" si="1"/>
        <v>5.3369330453563713</v>
      </c>
      <c r="P11" s="9"/>
    </row>
    <row r="12" spans="1:133">
      <c r="A12" s="12"/>
      <c r="B12" s="25">
        <v>315</v>
      </c>
      <c r="C12" s="20" t="s">
        <v>86</v>
      </c>
      <c r="D12" s="46">
        <v>321359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321359</v>
      </c>
      <c r="O12" s="47">
        <f t="shared" si="1"/>
        <v>115.67998560115191</v>
      </c>
      <c r="P12" s="9"/>
    </row>
    <row r="13" spans="1:133">
      <c r="A13" s="12"/>
      <c r="B13" s="25">
        <v>316</v>
      </c>
      <c r="C13" s="20" t="s">
        <v>87</v>
      </c>
      <c r="D13" s="46">
        <v>682135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682135</v>
      </c>
      <c r="O13" s="47">
        <f t="shared" si="1"/>
        <v>245.54895608351333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SUM(D15:D18)</f>
        <v>2179612</v>
      </c>
      <c r="E14" s="32">
        <f t="shared" si="3"/>
        <v>518972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2" si="4">SUM(D14:M14)</f>
        <v>2698584</v>
      </c>
      <c r="O14" s="45">
        <f t="shared" si="1"/>
        <v>971.41252699784013</v>
      </c>
      <c r="P14" s="10"/>
    </row>
    <row r="15" spans="1:133">
      <c r="A15" s="12"/>
      <c r="B15" s="25">
        <v>322</v>
      </c>
      <c r="C15" s="20" t="s">
        <v>0</v>
      </c>
      <c r="D15" s="46">
        <v>852379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852379</v>
      </c>
      <c r="O15" s="47">
        <f t="shared" si="1"/>
        <v>306.83189344852411</v>
      </c>
      <c r="P15" s="9"/>
    </row>
    <row r="16" spans="1:133">
      <c r="A16" s="12"/>
      <c r="B16" s="25">
        <v>323.10000000000002</v>
      </c>
      <c r="C16" s="20" t="s">
        <v>20</v>
      </c>
      <c r="D16" s="46">
        <v>664606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664606</v>
      </c>
      <c r="O16" s="47">
        <f t="shared" si="1"/>
        <v>239.23902087832974</v>
      </c>
      <c r="P16" s="9"/>
    </row>
    <row r="17" spans="1:16">
      <c r="A17" s="12"/>
      <c r="B17" s="25">
        <v>323.89999999999998</v>
      </c>
      <c r="C17" s="20" t="s">
        <v>70</v>
      </c>
      <c r="D17" s="46">
        <v>32322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32322</v>
      </c>
      <c r="O17" s="47">
        <f t="shared" si="1"/>
        <v>11.634989200863931</v>
      </c>
      <c r="P17" s="9"/>
    </row>
    <row r="18" spans="1:16">
      <c r="A18" s="12"/>
      <c r="B18" s="25">
        <v>325.2</v>
      </c>
      <c r="C18" s="20" t="s">
        <v>21</v>
      </c>
      <c r="D18" s="46">
        <v>630305</v>
      </c>
      <c r="E18" s="46">
        <v>518972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1149277</v>
      </c>
      <c r="O18" s="47">
        <f t="shared" si="1"/>
        <v>413.70662347012239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SUM(D20:D23)</f>
        <v>407849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407849</v>
      </c>
      <c r="O19" s="45">
        <f t="shared" si="1"/>
        <v>146.81389488840892</v>
      </c>
      <c r="P19" s="10"/>
    </row>
    <row r="20" spans="1:16">
      <c r="A20" s="12"/>
      <c r="B20" s="25">
        <v>335.12</v>
      </c>
      <c r="C20" s="20" t="s">
        <v>88</v>
      </c>
      <c r="D20" s="46">
        <v>71253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71253</v>
      </c>
      <c r="O20" s="47">
        <f t="shared" si="1"/>
        <v>25.64902807775378</v>
      </c>
      <c r="P20" s="9"/>
    </row>
    <row r="21" spans="1:16">
      <c r="A21" s="12"/>
      <c r="B21" s="25">
        <v>335.15</v>
      </c>
      <c r="C21" s="20" t="s">
        <v>89</v>
      </c>
      <c r="D21" s="46">
        <v>6307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6307</v>
      </c>
      <c r="O21" s="47">
        <f t="shared" si="1"/>
        <v>2.2703383729301656</v>
      </c>
      <c r="P21" s="9"/>
    </row>
    <row r="22" spans="1:16">
      <c r="A22" s="12"/>
      <c r="B22" s="25">
        <v>335.18</v>
      </c>
      <c r="C22" s="20" t="s">
        <v>90</v>
      </c>
      <c r="D22" s="46">
        <v>217754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217754</v>
      </c>
      <c r="O22" s="47">
        <f t="shared" si="1"/>
        <v>78.385169186465077</v>
      </c>
      <c r="P22" s="9"/>
    </row>
    <row r="23" spans="1:16">
      <c r="A23" s="12"/>
      <c r="B23" s="25">
        <v>337.4</v>
      </c>
      <c r="C23" s="20" t="s">
        <v>91</v>
      </c>
      <c r="D23" s="46">
        <v>112535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112535</v>
      </c>
      <c r="O23" s="47">
        <f t="shared" si="1"/>
        <v>40.509359251259902</v>
      </c>
      <c r="P23" s="9"/>
    </row>
    <row r="24" spans="1:16" ht="15.75">
      <c r="A24" s="29" t="s">
        <v>32</v>
      </c>
      <c r="B24" s="30"/>
      <c r="C24" s="31"/>
      <c r="D24" s="32">
        <f t="shared" ref="D24:M24" si="6">SUM(D25:D29)</f>
        <v>398642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3783403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4182045</v>
      </c>
      <c r="O24" s="45">
        <f t="shared" si="1"/>
        <v>1505.415766738661</v>
      </c>
      <c r="P24" s="10"/>
    </row>
    <row r="25" spans="1:16">
      <c r="A25" s="12"/>
      <c r="B25" s="25">
        <v>342.1</v>
      </c>
      <c r="C25" s="20" t="s">
        <v>92</v>
      </c>
      <c r="D25" s="46">
        <v>295729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295729</v>
      </c>
      <c r="O25" s="47">
        <f t="shared" si="1"/>
        <v>106.45392368610511</v>
      </c>
      <c r="P25" s="9"/>
    </row>
    <row r="26" spans="1:16">
      <c r="A26" s="12"/>
      <c r="B26" s="25">
        <v>343.6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3783403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3783403</v>
      </c>
      <c r="O26" s="47">
        <f t="shared" si="1"/>
        <v>1361.9161267098632</v>
      </c>
      <c r="P26" s="9"/>
    </row>
    <row r="27" spans="1:16">
      <c r="A27" s="12"/>
      <c r="B27" s="25">
        <v>344.5</v>
      </c>
      <c r="C27" s="20" t="s">
        <v>94</v>
      </c>
      <c r="D27" s="46">
        <v>7531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7531</v>
      </c>
      <c r="O27" s="47">
        <f t="shared" si="1"/>
        <v>2.7109431245500359</v>
      </c>
      <c r="P27" s="9"/>
    </row>
    <row r="28" spans="1:16">
      <c r="A28" s="12"/>
      <c r="B28" s="25">
        <v>347.2</v>
      </c>
      <c r="C28" s="20" t="s">
        <v>66</v>
      </c>
      <c r="D28" s="46">
        <v>2475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2475</v>
      </c>
      <c r="O28" s="47">
        <f t="shared" si="1"/>
        <v>0.89092872570194381</v>
      </c>
      <c r="P28" s="9"/>
    </row>
    <row r="29" spans="1:16">
      <c r="A29" s="12"/>
      <c r="B29" s="25">
        <v>349</v>
      </c>
      <c r="C29" s="20" t="s">
        <v>1</v>
      </c>
      <c r="D29" s="46">
        <v>92907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92907</v>
      </c>
      <c r="O29" s="47">
        <f t="shared" si="1"/>
        <v>33.443844492440604</v>
      </c>
      <c r="P29" s="9"/>
    </row>
    <row r="30" spans="1:16" ht="15.75">
      <c r="A30" s="29" t="s">
        <v>33</v>
      </c>
      <c r="B30" s="30"/>
      <c r="C30" s="31"/>
      <c r="D30" s="32">
        <f t="shared" ref="D30:M30" si="7">SUM(D31:D32)</f>
        <v>612607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612607</v>
      </c>
      <c r="O30" s="45">
        <f t="shared" si="1"/>
        <v>220.52087832973362</v>
      </c>
      <c r="P30" s="10"/>
    </row>
    <row r="31" spans="1:16">
      <c r="A31" s="13"/>
      <c r="B31" s="39">
        <v>351.5</v>
      </c>
      <c r="C31" s="21" t="s">
        <v>43</v>
      </c>
      <c r="D31" s="46">
        <v>540487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540487</v>
      </c>
      <c r="O31" s="47">
        <f t="shared" si="1"/>
        <v>194.55975521958243</v>
      </c>
      <c r="P31" s="9"/>
    </row>
    <row r="32" spans="1:16">
      <c r="A32" s="13"/>
      <c r="B32" s="39">
        <v>354</v>
      </c>
      <c r="C32" s="21" t="s">
        <v>44</v>
      </c>
      <c r="D32" s="46">
        <v>72120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72120</v>
      </c>
      <c r="O32" s="47">
        <f t="shared" si="1"/>
        <v>25.961123110151188</v>
      </c>
      <c r="P32" s="9"/>
    </row>
    <row r="33" spans="1:119" ht="15.75">
      <c r="A33" s="29" t="s">
        <v>4</v>
      </c>
      <c r="B33" s="30"/>
      <c r="C33" s="31"/>
      <c r="D33" s="32">
        <f t="shared" ref="D33:M33" si="8">SUM(D34:D39)</f>
        <v>966946</v>
      </c>
      <c r="E33" s="32">
        <f t="shared" si="8"/>
        <v>13084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562764</v>
      </c>
      <c r="J33" s="32">
        <f t="shared" si="8"/>
        <v>0</v>
      </c>
      <c r="K33" s="32">
        <f t="shared" si="8"/>
        <v>2294988</v>
      </c>
      <c r="L33" s="32">
        <f t="shared" si="8"/>
        <v>0</v>
      </c>
      <c r="M33" s="32">
        <f t="shared" si="8"/>
        <v>0</v>
      </c>
      <c r="N33" s="32">
        <f t="shared" si="4"/>
        <v>3837782</v>
      </c>
      <c r="O33" s="45">
        <f t="shared" si="1"/>
        <v>1381.4910007199423</v>
      </c>
      <c r="P33" s="10"/>
    </row>
    <row r="34" spans="1:119">
      <c r="A34" s="12"/>
      <c r="B34" s="25">
        <v>361.1</v>
      </c>
      <c r="C34" s="20" t="s">
        <v>46</v>
      </c>
      <c r="D34" s="46">
        <v>22221</v>
      </c>
      <c r="E34" s="46">
        <v>8153</v>
      </c>
      <c r="F34" s="46">
        <v>0</v>
      </c>
      <c r="G34" s="46">
        <v>0</v>
      </c>
      <c r="H34" s="46">
        <v>0</v>
      </c>
      <c r="I34" s="46">
        <v>22461</v>
      </c>
      <c r="J34" s="46">
        <v>0</v>
      </c>
      <c r="K34" s="46">
        <v>266802</v>
      </c>
      <c r="L34" s="46">
        <v>0</v>
      </c>
      <c r="M34" s="46">
        <v>0</v>
      </c>
      <c r="N34" s="46">
        <f t="shared" si="4"/>
        <v>319637</v>
      </c>
      <c r="O34" s="47">
        <f t="shared" si="1"/>
        <v>115.06011519078474</v>
      </c>
      <c r="P34" s="9"/>
    </row>
    <row r="35" spans="1:119">
      <c r="A35" s="12"/>
      <c r="B35" s="25">
        <v>365</v>
      </c>
      <c r="C35" s="20" t="s">
        <v>96</v>
      </c>
      <c r="D35" s="46">
        <v>4159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4159</v>
      </c>
      <c r="O35" s="47">
        <f t="shared" si="1"/>
        <v>1.4971202303815694</v>
      </c>
      <c r="P35" s="9"/>
    </row>
    <row r="36" spans="1:119">
      <c r="A36" s="12"/>
      <c r="B36" s="25">
        <v>366</v>
      </c>
      <c r="C36" s="20" t="s">
        <v>50</v>
      </c>
      <c r="D36" s="46">
        <v>662463</v>
      </c>
      <c r="E36" s="46">
        <v>0</v>
      </c>
      <c r="F36" s="46">
        <v>0</v>
      </c>
      <c r="G36" s="46">
        <v>0</v>
      </c>
      <c r="H36" s="46">
        <v>0</v>
      </c>
      <c r="I36" s="46">
        <v>475000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1137463</v>
      </c>
      <c r="O36" s="47">
        <f t="shared" si="1"/>
        <v>409.4539236861051</v>
      </c>
      <c r="P36" s="9"/>
    </row>
    <row r="37" spans="1:119">
      <c r="A37" s="12"/>
      <c r="B37" s="25">
        <v>368</v>
      </c>
      <c r="C37" s="20" t="s">
        <v>51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2028186</v>
      </c>
      <c r="L37" s="46">
        <v>0</v>
      </c>
      <c r="M37" s="46">
        <v>0</v>
      </c>
      <c r="N37" s="46">
        <f t="shared" si="4"/>
        <v>2028186</v>
      </c>
      <c r="O37" s="47">
        <f t="shared" si="1"/>
        <v>730.08855291576674</v>
      </c>
      <c r="P37" s="9"/>
    </row>
    <row r="38" spans="1:119">
      <c r="A38" s="12"/>
      <c r="B38" s="25">
        <v>369.3</v>
      </c>
      <c r="C38" s="20" t="s">
        <v>52</v>
      </c>
      <c r="D38" s="46">
        <v>2732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2732</v>
      </c>
      <c r="O38" s="47">
        <f t="shared" si="1"/>
        <v>0.98344132469402445</v>
      </c>
      <c r="P38" s="9"/>
    </row>
    <row r="39" spans="1:119">
      <c r="A39" s="12"/>
      <c r="B39" s="25">
        <v>369.9</v>
      </c>
      <c r="C39" s="20" t="s">
        <v>53</v>
      </c>
      <c r="D39" s="46">
        <v>275371</v>
      </c>
      <c r="E39" s="46">
        <v>4931</v>
      </c>
      <c r="F39" s="46">
        <v>0</v>
      </c>
      <c r="G39" s="46">
        <v>0</v>
      </c>
      <c r="H39" s="46">
        <v>0</v>
      </c>
      <c r="I39" s="46">
        <v>65303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345605</v>
      </c>
      <c r="O39" s="47">
        <f t="shared" si="1"/>
        <v>124.40784737221023</v>
      </c>
      <c r="P39" s="9"/>
    </row>
    <row r="40" spans="1:119" ht="15.75">
      <c r="A40" s="29" t="s">
        <v>34</v>
      </c>
      <c r="B40" s="30"/>
      <c r="C40" s="31"/>
      <c r="D40" s="32">
        <f t="shared" ref="D40:M40" si="9">SUM(D41:D41)</f>
        <v>125000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125000</v>
      </c>
      <c r="O40" s="45">
        <f t="shared" si="1"/>
        <v>44.996400287976961</v>
      </c>
      <c r="P40" s="9"/>
    </row>
    <row r="41" spans="1:119" ht="15.75" thickBot="1">
      <c r="A41" s="12"/>
      <c r="B41" s="25">
        <v>381</v>
      </c>
      <c r="C41" s="20" t="s">
        <v>54</v>
      </c>
      <c r="D41" s="46">
        <v>125000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125000</v>
      </c>
      <c r="O41" s="47">
        <f t="shared" si="1"/>
        <v>44.996400287976961</v>
      </c>
      <c r="P41" s="9"/>
    </row>
    <row r="42" spans="1:119" ht="16.5" thickBot="1">
      <c r="A42" s="14" t="s">
        <v>39</v>
      </c>
      <c r="B42" s="23"/>
      <c r="C42" s="22"/>
      <c r="D42" s="15">
        <f t="shared" ref="D42:M42" si="10">SUM(D5,D14,D19,D24,D30,D33,D40)</f>
        <v>14188712</v>
      </c>
      <c r="E42" s="15">
        <f t="shared" si="10"/>
        <v>3980305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4346167</v>
      </c>
      <c r="J42" s="15">
        <f t="shared" si="10"/>
        <v>0</v>
      </c>
      <c r="K42" s="15">
        <f t="shared" si="10"/>
        <v>2294988</v>
      </c>
      <c r="L42" s="15">
        <f t="shared" si="10"/>
        <v>0</v>
      </c>
      <c r="M42" s="15">
        <f t="shared" si="10"/>
        <v>0</v>
      </c>
      <c r="N42" s="15">
        <f t="shared" si="4"/>
        <v>24810172</v>
      </c>
      <c r="O42" s="38">
        <f t="shared" si="1"/>
        <v>8930.947444204463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108</v>
      </c>
      <c r="M44" s="118"/>
      <c r="N44" s="118"/>
      <c r="O44" s="43">
        <v>2778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2024-10-11T19:28:51Z</cp:lastPrinted>
  <dcterms:created xsi:type="dcterms:W3CDTF">2000-08-31T21:26:31Z</dcterms:created>
  <dcterms:modified xsi:type="dcterms:W3CDTF">2024-10-11T19:28:57Z</dcterms:modified>
</cp:coreProperties>
</file>