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4" documentId="11_9B86FC3139155DEC9554839B411F2D4189D2C0F1" xr6:coauthVersionLast="47" xr6:coauthVersionMax="47" xr10:uidLastSave="{518A63D2-3BC1-456B-8EC9-5754ED3E3A8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'2007'!$A$1:$O$31</definedName>
    <definedName name="_xlnm.Print_Area" localSheetId="15">'2008'!$A$1:$O$30</definedName>
    <definedName name="_xlnm.Print_Area" localSheetId="14">'2009'!$A$1:$O$31</definedName>
    <definedName name="_xlnm.Print_Area" localSheetId="13">'2010'!$A$1:$O$31</definedName>
    <definedName name="_xlnm.Print_Area" localSheetId="12">'2011'!$A$1:$O$31</definedName>
    <definedName name="_xlnm.Print_Area" localSheetId="11">'2012'!$A$1:$O$31</definedName>
    <definedName name="_xlnm.Print_Area" localSheetId="10">'2013'!$A$1:$O$30</definedName>
    <definedName name="_xlnm.Print_Area" localSheetId="9">'2014'!$A$1:$O$30</definedName>
    <definedName name="_xlnm.Print_Area" localSheetId="8">'2015'!$A$1:$O$30</definedName>
    <definedName name="_xlnm.Print_Area" localSheetId="7">'2016'!$A$1:$O$28</definedName>
    <definedName name="_xlnm.Print_Area" localSheetId="6">'2017'!$A$1:$O$28</definedName>
    <definedName name="_xlnm.Print_Area" localSheetId="5">'2018'!$A$1:$O$32</definedName>
    <definedName name="_xlnm.Print_Area" localSheetId="4">'2019'!$A$1:$O$32</definedName>
    <definedName name="_xlnm.Print_Area" localSheetId="3">'2020'!$A$1:$O$33</definedName>
    <definedName name="_xlnm.Print_Area" localSheetId="2">'2021'!$A$1:$P$31</definedName>
    <definedName name="_xlnm.Print_Area" localSheetId="1">'2022'!$A$1:$P$31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D21" i="49"/>
  <c r="E21" i="49"/>
  <c r="F21" i="49"/>
  <c r="G21" i="49"/>
  <c r="H21" i="49"/>
  <c r="I21" i="49"/>
  <c r="J21" i="49"/>
  <c r="K21" i="49"/>
  <c r="L21" i="49"/>
  <c r="M21" i="49"/>
  <c r="N21" i="49"/>
  <c r="O21" i="49" l="1"/>
  <c r="P21" i="49" s="1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19" i="49"/>
  <c r="P19" i="49" s="1"/>
  <c r="O16" i="49"/>
  <c r="P16" i="49" s="1"/>
  <c r="O12" i="49"/>
  <c r="P12" i="49" s="1"/>
  <c r="O5" i="49"/>
  <c r="P5" i="49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7" i="48" s="1"/>
  <c r="L5" i="48"/>
  <c r="K5" i="48"/>
  <c r="K27" i="48" s="1"/>
  <c r="J5" i="48"/>
  <c r="I5" i="48"/>
  <c r="H5" i="48"/>
  <c r="G5" i="48"/>
  <c r="G27" i="48" s="1"/>
  <c r="F5" i="48"/>
  <c r="F27" i="48" s="1"/>
  <c r="E5" i="48"/>
  <c r="D5" i="48"/>
  <c r="O26" i="49" l="1"/>
  <c r="P26" i="49" s="1"/>
  <c r="J27" i="48"/>
  <c r="L27" i="48"/>
  <c r="D27" i="48"/>
  <c r="H27" i="48"/>
  <c r="I27" i="48"/>
  <c r="N27" i="48"/>
  <c r="E27" i="48"/>
  <c r="O25" i="48"/>
  <c r="P25" i="48" s="1"/>
  <c r="O22" i="48"/>
  <c r="P22" i="48" s="1"/>
  <c r="O19" i="48"/>
  <c r="P19" i="48" s="1"/>
  <c r="O13" i="48"/>
  <c r="P13" i="48" s="1"/>
  <c r="O17" i="48"/>
  <c r="P17" i="48" s="1"/>
  <c r="O5" i="48"/>
  <c r="P5" i="48" s="1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H27" i="47" s="1"/>
  <c r="G13" i="47"/>
  <c r="F13" i="47"/>
  <c r="E13" i="47"/>
  <c r="D13" i="47"/>
  <c r="O12" i="47"/>
  <c r="P12" i="47"/>
  <c r="O11" i="47"/>
  <c r="P11" i="47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O5" i="47" s="1"/>
  <c r="P5" i="47" s="1"/>
  <c r="I5" i="47"/>
  <c r="H5" i="47"/>
  <c r="G5" i="47"/>
  <c r="F5" i="47"/>
  <c r="E5" i="47"/>
  <c r="D5" i="47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7" i="45"/>
  <c r="O27" i="45" s="1"/>
  <c r="M26" i="45"/>
  <c r="L26" i="45"/>
  <c r="K26" i="45"/>
  <c r="J26" i="45"/>
  <c r="I26" i="45"/>
  <c r="H26" i="45"/>
  <c r="G26" i="45"/>
  <c r="F26" i="45"/>
  <c r="E26" i="45"/>
  <c r="N26" i="45" s="1"/>
  <c r="O26" i="45" s="1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/>
  <c r="M13" i="45"/>
  <c r="M28" i="45" s="1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28" i="45" s="1"/>
  <c r="J5" i="45"/>
  <c r="I5" i="45"/>
  <c r="H5" i="45"/>
  <c r="G5" i="45"/>
  <c r="F5" i="45"/>
  <c r="E5" i="45"/>
  <c r="D5" i="45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M17" i="44"/>
  <c r="L17" i="44"/>
  <c r="K17" i="44"/>
  <c r="J17" i="44"/>
  <c r="J28" i="44" s="1"/>
  <c r="I17" i="44"/>
  <c r="H17" i="44"/>
  <c r="G17" i="44"/>
  <c r="F17" i="44"/>
  <c r="E17" i="44"/>
  <c r="D17" i="44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H28" i="44" s="1"/>
  <c r="G5" i="44"/>
  <c r="G28" i="44" s="1"/>
  <c r="F5" i="44"/>
  <c r="E5" i="44"/>
  <c r="D5" i="44"/>
  <c r="E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N20" i="43" s="1"/>
  <c r="O20" i="43" s="1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3" i="42"/>
  <c r="O23" i="42" s="1"/>
  <c r="M22" i="42"/>
  <c r="L22" i="42"/>
  <c r="K22" i="42"/>
  <c r="J22" i="42"/>
  <c r="I22" i="42"/>
  <c r="N22" i="42" s="1"/>
  <c r="O22" i="42" s="1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E24" i="42" s="1"/>
  <c r="D11" i="42"/>
  <c r="N10" i="42"/>
  <c r="O10" i="42" s="1"/>
  <c r="N9" i="42"/>
  <c r="O9" i="42" s="1"/>
  <c r="N8" i="42"/>
  <c r="O8" i="42"/>
  <c r="N7" i="42"/>
  <c r="O7" i="42" s="1"/>
  <c r="N6" i="42"/>
  <c r="O6" i="42" s="1"/>
  <c r="M5" i="42"/>
  <c r="M24" i="42" s="1"/>
  <c r="L5" i="42"/>
  <c r="K5" i="42"/>
  <c r="J5" i="42"/>
  <c r="I5" i="42"/>
  <c r="H5" i="42"/>
  <c r="G5" i="42"/>
  <c r="F5" i="42"/>
  <c r="E5" i="42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5" i="40"/>
  <c r="O25" i="40" s="1"/>
  <c r="M24" i="40"/>
  <c r="L24" i="40"/>
  <c r="K24" i="40"/>
  <c r="J24" i="40"/>
  <c r="N24" i="40" s="1"/>
  <c r="O24" i="40" s="1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M20" i="40"/>
  <c r="L20" i="40"/>
  <c r="N20" i="40" s="1"/>
  <c r="O20" i="40" s="1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M11" i="40"/>
  <c r="M26" i="40" s="1"/>
  <c r="L11" i="40"/>
  <c r="K11" i="40"/>
  <c r="J11" i="40"/>
  <c r="I11" i="40"/>
  <c r="H11" i="40"/>
  <c r="N11" i="40" s="1"/>
  <c r="O11" i="40" s="1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G26" i="40" s="1"/>
  <c r="F5" i="40"/>
  <c r="F26" i="40" s="1"/>
  <c r="E5" i="40"/>
  <c r="E26" i="40" s="1"/>
  <c r="D5" i="40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M22" i="39"/>
  <c r="L22" i="39"/>
  <c r="K22" i="39"/>
  <c r="J22" i="39"/>
  <c r="I22" i="39"/>
  <c r="H22" i="39"/>
  <c r="G22" i="39"/>
  <c r="G26" i="39" s="1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M26" i="39" s="1"/>
  <c r="L18" i="39"/>
  <c r="K18" i="39"/>
  <c r="K26" i="39" s="1"/>
  <c r="J18" i="39"/>
  <c r="I18" i="39"/>
  <c r="H18" i="39"/>
  <c r="G18" i="39"/>
  <c r="F18" i="39"/>
  <c r="E18" i="39"/>
  <c r="D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/>
  <c r="N7" i="38"/>
  <c r="O7" i="38"/>
  <c r="N6" i="38"/>
  <c r="O6" i="38"/>
  <c r="M5" i="38"/>
  <c r="L5" i="38"/>
  <c r="L26" i="38" s="1"/>
  <c r="K5" i="38"/>
  <c r="J5" i="38"/>
  <c r="I5" i="38"/>
  <c r="H5" i="38"/>
  <c r="G5" i="38"/>
  <c r="F5" i="38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N16" i="37"/>
  <c r="O16" i="37" s="1"/>
  <c r="N15" i="37"/>
  <c r="O15" i="37"/>
  <c r="M14" i="37"/>
  <c r="M26" i="37" s="1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F26" i="37" s="1"/>
  <c r="E5" i="37"/>
  <c r="D5" i="37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J27" i="36" s="1"/>
  <c r="I15" i="36"/>
  <c r="H15" i="36"/>
  <c r="G15" i="36"/>
  <c r="F15" i="36"/>
  <c r="E15" i="36"/>
  <c r="D15" i="36"/>
  <c r="N14" i="36"/>
  <c r="O14" i="36"/>
  <c r="N13" i="36"/>
  <c r="O13" i="36"/>
  <c r="N12" i="36"/>
  <c r="O12" i="36" s="1"/>
  <c r="M11" i="36"/>
  <c r="L11" i="36"/>
  <c r="K11" i="36"/>
  <c r="J11" i="36"/>
  <c r="I11" i="36"/>
  <c r="I27" i="36" s="1"/>
  <c r="H11" i="36"/>
  <c r="G11" i="36"/>
  <c r="F11" i="36"/>
  <c r="E11" i="36"/>
  <c r="E27" i="36" s="1"/>
  <c r="D11" i="36"/>
  <c r="N11" i="36" s="1"/>
  <c r="O11" i="36" s="1"/>
  <c r="N10" i="36"/>
  <c r="O10" i="36" s="1"/>
  <c r="N9" i="36"/>
  <c r="O9" i="36" s="1"/>
  <c r="N8" i="36"/>
  <c r="O8" i="36"/>
  <c r="N7" i="36"/>
  <c r="O7" i="36"/>
  <c r="N6" i="36"/>
  <c r="O6" i="36"/>
  <c r="M5" i="36"/>
  <c r="L5" i="36"/>
  <c r="K5" i="36"/>
  <c r="J5" i="36"/>
  <c r="I5" i="36"/>
  <c r="H5" i="36"/>
  <c r="G5" i="36"/>
  <c r="G27" i="36" s="1"/>
  <c r="F5" i="36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/>
  <c r="M15" i="35"/>
  <c r="L15" i="35"/>
  <c r="K15" i="35"/>
  <c r="K27" i="35" s="1"/>
  <c r="J15" i="35"/>
  <c r="I15" i="35"/>
  <c r="H15" i="35"/>
  <c r="G15" i="35"/>
  <c r="F15" i="35"/>
  <c r="E15" i="35"/>
  <c r="N15" i="35" s="1"/>
  <c r="O15" i="35" s="1"/>
  <c r="D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6" i="34"/>
  <c r="O26" i="34" s="1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G27" i="34" s="1"/>
  <c r="F19" i="34"/>
  <c r="E19" i="34"/>
  <c r="D19" i="34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3" i="33"/>
  <c r="E27" i="33" s="1"/>
  <c r="F23" i="33"/>
  <c r="G23" i="33"/>
  <c r="H23" i="33"/>
  <c r="I23" i="33"/>
  <c r="J23" i="33"/>
  <c r="K23" i="33"/>
  <c r="L23" i="33"/>
  <c r="M23" i="33"/>
  <c r="E21" i="33"/>
  <c r="N21" i="33" s="1"/>
  <c r="O21" i="33" s="1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5" i="33"/>
  <c r="F15" i="33"/>
  <c r="G15" i="33"/>
  <c r="H15" i="33"/>
  <c r="I15" i="33"/>
  <c r="J15" i="33"/>
  <c r="J27" i="33" s="1"/>
  <c r="K15" i="33"/>
  <c r="L15" i="33"/>
  <c r="M15" i="33"/>
  <c r="E11" i="33"/>
  <c r="F11" i="33"/>
  <c r="G11" i="33"/>
  <c r="G27" i="33" s="1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D23" i="33"/>
  <c r="D19" i="33"/>
  <c r="D15" i="33"/>
  <c r="N15" i="33" s="1"/>
  <c r="O15" i="33" s="1"/>
  <c r="D11" i="33"/>
  <c r="D5" i="33"/>
  <c r="N5" i="33" s="1"/>
  <c r="O5" i="33" s="1"/>
  <c r="N26" i="33"/>
  <c r="O26" i="33" s="1"/>
  <c r="N24" i="33"/>
  <c r="O24" i="33" s="1"/>
  <c r="D21" i="33"/>
  <c r="N22" i="33"/>
  <c r="O22" i="33" s="1"/>
  <c r="N20" i="33"/>
  <c r="O20" i="33"/>
  <c r="N13" i="33"/>
  <c r="O13" i="33" s="1"/>
  <c r="N14" i="33"/>
  <c r="O14" i="33" s="1"/>
  <c r="N7" i="33"/>
  <c r="O7" i="33" s="1"/>
  <c r="N8" i="33"/>
  <c r="O8" i="33" s="1"/>
  <c r="N9" i="33"/>
  <c r="O9" i="33"/>
  <c r="N10" i="33"/>
  <c r="O10" i="33"/>
  <c r="N6" i="33"/>
  <c r="O6" i="33" s="1"/>
  <c r="N16" i="33"/>
  <c r="O16" i="33" s="1"/>
  <c r="N17" i="33"/>
  <c r="O17" i="33" s="1"/>
  <c r="N18" i="33"/>
  <c r="O18" i="33" s="1"/>
  <c r="N12" i="33"/>
  <c r="O12" i="33" s="1"/>
  <c r="N5" i="43"/>
  <c r="O5" i="43"/>
  <c r="N5" i="44"/>
  <c r="O5" i="44" s="1"/>
  <c r="N25" i="46"/>
  <c r="O25" i="46" s="1"/>
  <c r="K27" i="47" l="1"/>
  <c r="G26" i="37"/>
  <c r="L24" i="42"/>
  <c r="H26" i="37"/>
  <c r="F27" i="36"/>
  <c r="N27" i="47"/>
  <c r="N24" i="37"/>
  <c r="O24" i="37" s="1"/>
  <c r="I26" i="40"/>
  <c r="N26" i="44"/>
  <c r="O26" i="44" s="1"/>
  <c r="L27" i="47"/>
  <c r="O19" i="47"/>
  <c r="P19" i="47" s="1"/>
  <c r="E27" i="35"/>
  <c r="G27" i="35"/>
  <c r="N21" i="35"/>
  <c r="O21" i="35" s="1"/>
  <c r="D26" i="39"/>
  <c r="J26" i="40"/>
  <c r="N5" i="41"/>
  <c r="O5" i="41" s="1"/>
  <c r="G24" i="43"/>
  <c r="N5" i="46"/>
  <c r="O5" i="46" s="1"/>
  <c r="J27" i="47"/>
  <c r="K29" i="46"/>
  <c r="E26" i="39"/>
  <c r="N11" i="39"/>
  <c r="O11" i="39" s="1"/>
  <c r="J26" i="39"/>
  <c r="F27" i="41"/>
  <c r="J27" i="41"/>
  <c r="N19" i="41"/>
  <c r="O19" i="41" s="1"/>
  <c r="I24" i="43"/>
  <c r="I29" i="46"/>
  <c r="L29" i="46"/>
  <c r="N18" i="42"/>
  <c r="O18" i="42" s="1"/>
  <c r="N17" i="45"/>
  <c r="O17" i="45" s="1"/>
  <c r="N22" i="45"/>
  <c r="O22" i="45" s="1"/>
  <c r="J29" i="46"/>
  <c r="N27" i="46"/>
  <c r="O27" i="46" s="1"/>
  <c r="N11" i="33"/>
  <c r="O11" i="33" s="1"/>
  <c r="K28" i="44"/>
  <c r="I27" i="35"/>
  <c r="L27" i="36"/>
  <c r="N19" i="36"/>
  <c r="O19" i="36" s="1"/>
  <c r="H27" i="41"/>
  <c r="L28" i="44"/>
  <c r="N24" i="44"/>
  <c r="O24" i="44" s="1"/>
  <c r="F27" i="34"/>
  <c r="H29" i="46"/>
  <c r="N25" i="33"/>
  <c r="O25" i="33" s="1"/>
  <c r="N5" i="35"/>
  <c r="O5" i="35" s="1"/>
  <c r="L27" i="35"/>
  <c r="N25" i="36"/>
  <c r="O25" i="36" s="1"/>
  <c r="D26" i="37"/>
  <c r="N11" i="38"/>
  <c r="O11" i="38" s="1"/>
  <c r="N15" i="38"/>
  <c r="O15" i="38" s="1"/>
  <c r="H26" i="39"/>
  <c r="G24" i="42"/>
  <c r="M28" i="44"/>
  <c r="M29" i="46"/>
  <c r="M27" i="47"/>
  <c r="N24" i="39"/>
  <c r="O24" i="39" s="1"/>
  <c r="H24" i="42"/>
  <c r="I28" i="44"/>
  <c r="N28" i="44" s="1"/>
  <c r="O28" i="44" s="1"/>
  <c r="J28" i="45"/>
  <c r="D26" i="38"/>
  <c r="F26" i="38"/>
  <c r="J26" i="38"/>
  <c r="N20" i="38"/>
  <c r="O20" i="38" s="1"/>
  <c r="K27" i="41"/>
  <c r="I24" i="42"/>
  <c r="N20" i="42"/>
  <c r="O20" i="42" s="1"/>
  <c r="J24" i="43"/>
  <c r="F27" i="35"/>
  <c r="K26" i="40"/>
  <c r="K27" i="33"/>
  <c r="F27" i="33"/>
  <c r="E26" i="38"/>
  <c r="K26" i="38"/>
  <c r="L27" i="41"/>
  <c r="F24" i="42"/>
  <c r="K24" i="43"/>
  <c r="E29" i="46"/>
  <c r="D27" i="47"/>
  <c r="O27" i="47" s="1"/>
  <c r="P27" i="47" s="1"/>
  <c r="N24" i="45"/>
  <c r="O24" i="45" s="1"/>
  <c r="H27" i="36"/>
  <c r="I26" i="37"/>
  <c r="M26" i="38"/>
  <c r="H26" i="40"/>
  <c r="H27" i="33"/>
  <c r="M27" i="35"/>
  <c r="N23" i="36"/>
  <c r="O23" i="36" s="1"/>
  <c r="L26" i="39"/>
  <c r="M27" i="41"/>
  <c r="L24" i="43"/>
  <c r="F28" i="45"/>
  <c r="F29" i="46"/>
  <c r="N20" i="46"/>
  <c r="O20" i="46" s="1"/>
  <c r="G27" i="47"/>
  <c r="D26" i="40"/>
  <c r="N26" i="40" s="1"/>
  <c r="O26" i="40" s="1"/>
  <c r="L28" i="45"/>
  <c r="D28" i="44"/>
  <c r="N17" i="44"/>
  <c r="O17" i="44" s="1"/>
  <c r="E27" i="34"/>
  <c r="D29" i="46"/>
  <c r="L26" i="40"/>
  <c r="F28" i="44"/>
  <c r="I27" i="41"/>
  <c r="H27" i="35"/>
  <c r="K27" i="36"/>
  <c r="N5" i="42"/>
  <c r="O5" i="42" s="1"/>
  <c r="G26" i="38"/>
  <c r="M24" i="43"/>
  <c r="N15" i="43"/>
  <c r="O15" i="43" s="1"/>
  <c r="G28" i="45"/>
  <c r="E28" i="44"/>
  <c r="N22" i="44"/>
  <c r="O22" i="44" s="1"/>
  <c r="N11" i="43"/>
  <c r="O11" i="43" s="1"/>
  <c r="D27" i="35"/>
  <c r="N21" i="34"/>
  <c r="O21" i="34" s="1"/>
  <c r="N19" i="35"/>
  <c r="O19" i="35" s="1"/>
  <c r="N15" i="36"/>
  <c r="O15" i="36" s="1"/>
  <c r="L27" i="33"/>
  <c r="I27" i="34"/>
  <c r="M27" i="34"/>
  <c r="N23" i="35"/>
  <c r="O23" i="35" s="1"/>
  <c r="N11" i="37"/>
  <c r="O11" i="37" s="1"/>
  <c r="J26" i="37"/>
  <c r="N20" i="37"/>
  <c r="O20" i="37" s="1"/>
  <c r="H26" i="38"/>
  <c r="N14" i="41"/>
  <c r="O14" i="41" s="1"/>
  <c r="N18" i="43"/>
  <c r="O18" i="43" s="1"/>
  <c r="H28" i="45"/>
  <c r="N22" i="46"/>
  <c r="O22" i="46" s="1"/>
  <c r="N12" i="46"/>
  <c r="O12" i="46" s="1"/>
  <c r="O25" i="47"/>
  <c r="P25" i="47" s="1"/>
  <c r="F27" i="47"/>
  <c r="N11" i="35"/>
  <c r="O11" i="35" s="1"/>
  <c r="G27" i="41"/>
  <c r="N11" i="42"/>
  <c r="O11" i="42" s="1"/>
  <c r="F24" i="43"/>
  <c r="D27" i="34"/>
  <c r="N27" i="34" s="1"/>
  <c r="O27" i="34" s="1"/>
  <c r="N20" i="39"/>
  <c r="O20" i="39" s="1"/>
  <c r="N18" i="40"/>
  <c r="O18" i="40" s="1"/>
  <c r="M27" i="33"/>
  <c r="H27" i="34"/>
  <c r="L27" i="34"/>
  <c r="I27" i="33"/>
  <c r="J27" i="34"/>
  <c r="E26" i="37"/>
  <c r="K26" i="37"/>
  <c r="I26" i="38"/>
  <c r="J24" i="42"/>
  <c r="I28" i="45"/>
  <c r="D28" i="45"/>
  <c r="N28" i="45" s="1"/>
  <c r="O28" i="45" s="1"/>
  <c r="O22" i="47"/>
  <c r="P22" i="47" s="1"/>
  <c r="N18" i="39"/>
  <c r="O18" i="39" s="1"/>
  <c r="M27" i="36"/>
  <c r="L26" i="37"/>
  <c r="N26" i="37" s="1"/>
  <c r="O26" i="37" s="1"/>
  <c r="E27" i="41"/>
  <c r="D24" i="43"/>
  <c r="N24" i="43" s="1"/>
  <c r="O24" i="43" s="1"/>
  <c r="H24" i="43"/>
  <c r="E28" i="45"/>
  <c r="I26" i="39"/>
  <c r="K27" i="34"/>
  <c r="N19" i="34"/>
  <c r="O19" i="34" s="1"/>
  <c r="N18" i="38"/>
  <c r="O18" i="38" s="1"/>
  <c r="N24" i="38"/>
  <c r="O24" i="38" s="1"/>
  <c r="N22" i="39"/>
  <c r="O22" i="39" s="1"/>
  <c r="N23" i="41"/>
  <c r="O23" i="41" s="1"/>
  <c r="K24" i="42"/>
  <c r="N22" i="43"/>
  <c r="O22" i="43" s="1"/>
  <c r="N13" i="45"/>
  <c r="O13" i="45" s="1"/>
  <c r="N20" i="45"/>
  <c r="O20" i="45" s="1"/>
  <c r="I27" i="47"/>
  <c r="E27" i="47"/>
  <c r="O27" i="48"/>
  <c r="P27" i="48" s="1"/>
  <c r="N26" i="38"/>
  <c r="O26" i="38" s="1"/>
  <c r="N29" i="46"/>
  <c r="O29" i="46" s="1"/>
  <c r="G29" i="46"/>
  <c r="D27" i="41"/>
  <c r="D24" i="42"/>
  <c r="N5" i="39"/>
  <c r="O5" i="39" s="1"/>
  <c r="N5" i="37"/>
  <c r="O5" i="37" s="1"/>
  <c r="N14" i="37"/>
  <c r="O14" i="37" s="1"/>
  <c r="N5" i="36"/>
  <c r="O5" i="36" s="1"/>
  <c r="N5" i="45"/>
  <c r="O5" i="45" s="1"/>
  <c r="N23" i="33"/>
  <c r="O23" i="33" s="1"/>
  <c r="O13" i="47"/>
  <c r="P13" i="47" s="1"/>
  <c r="N19" i="33"/>
  <c r="O19" i="33" s="1"/>
  <c r="D27" i="36"/>
  <c r="N5" i="34"/>
  <c r="O5" i="34" s="1"/>
  <c r="N16" i="46"/>
  <c r="O16" i="46" s="1"/>
  <c r="N11" i="41"/>
  <c r="O11" i="41" s="1"/>
  <c r="N5" i="38"/>
  <c r="O5" i="38" s="1"/>
  <c r="F26" i="39"/>
  <c r="O17" i="47"/>
  <c r="P17" i="47" s="1"/>
  <c r="N20" i="44"/>
  <c r="O20" i="44" s="1"/>
  <c r="N5" i="40"/>
  <c r="O5" i="40" s="1"/>
  <c r="D27" i="33"/>
  <c r="J27" i="35"/>
  <c r="N26" i="39" l="1"/>
  <c r="O26" i="39" s="1"/>
  <c r="N27" i="36"/>
  <c r="O27" i="36" s="1"/>
  <c r="N24" i="42"/>
  <c r="O24" i="42" s="1"/>
  <c r="N27" i="35"/>
  <c r="O27" i="35" s="1"/>
  <c r="N27" i="41"/>
  <c r="O27" i="41" s="1"/>
  <c r="N27" i="33"/>
  <c r="O27" i="33" s="1"/>
</calcChain>
</file>

<file path=xl/sharedStrings.xml><?xml version="1.0" encoding="utf-8"?>
<sst xmlns="http://schemas.openxmlformats.org/spreadsheetml/2006/main" count="727" uniqueCount="92">
  <si>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</si>
  <si>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</si>
  <si>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</si>
  <si>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</si>
  <si>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</si>
  <si>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</si>
  <si>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</si>
  <si>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</si>
  <si>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</si>
  <si>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</si>
  <si>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</si>
  <si>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</si>
  <si>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</si>
  <si>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</si>
  <si>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</si>
  <si>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</si>
  <si>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</si>
  <si>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</si>
  <si>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</si>
  <si>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</si>
  <si>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</si>
  <si>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</si>
  <si>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</si>
  <si>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</si>
  <si>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</si>
  <si>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</si>
  <si>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</si>
  <si>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</si>
  <si>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</si>
  <si>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</si>
  <si>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</si>
  <si>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</si>
  <si>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</si>
  <si>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</si>
  <si>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</si>
  <si>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</si>
  <si>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</si>
  <si>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</si>
  <si>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</si>
  <si>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</si>
  <si>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</si>
  <si>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Bal Harbour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</si>
  <si>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</si>
  <si>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</si>
  <si>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</si>
  <si>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</si>
  <si>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</si>
  <si>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</si>
  <si>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</si>
  <si>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</si>
  <si>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</si>
  <si>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</si>
  <si>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</si>
  <si>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</si>
  <si>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</si>
  <si>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</si>
  <si>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</si>
  <si>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</si>
  <si>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</si>
  <si>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</si>
  <si>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</si>
  <si>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</si>
  <si>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</si>
  <si>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</si>
  <si>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</si>
  <si>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Water Utility Services</t>
  </si>
  <si>
    <t>Sewer / Wastewater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</si>
  <si>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</si>
  <si>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</si>
  <si>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</si>
  <si>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</si>
  <si>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</si>
  <si>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</si>
  <si>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Legal Counsel</t>
  </si>
  <si>
    <t>Non-Court Information Systems</t>
  </si>
  <si>
    <t>2018 Municipal Population:</t>
  </si>
  <si>
    <t>Local Fiscal Year Ended September 30, 2019</t>
  </si>
  <si>
    <t>2019 Municipal Population:</t>
  </si>
  <si>
    <t>Local Fiscal Year Ended September 30, 2020</t>
  </si>
  <si>
    <t>Flood Control / Stormwater Control</t>
  </si>
  <si>
    <t>Other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</si>
  <si>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</si>
  <si>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</si>
  <si>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</si>
  <si>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</si>
  <si>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</si>
  <si>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Water Transportation Systems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</si>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</sst>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E9CA-62FB-47FE-9E52-55EFF3159C84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83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84</v>
      </c>
      <c r="N4" s="98" t="s">
        <v>5</v>
      </c>
      <c r="O4" s="98" t="s">
        <v>85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4319228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4319228</v>
      </c>
      <c r="P5" s="105">
        <f>(O5/P$28)</f>
        <v>1414.2855271774722</v>
      </c>
      <c r="Q5" s="106"/>
    </row>
    <row r="6" spans="1:134">
      <c r="A6" s="108"/>
      <c r="B6" s="109">
        <v>511</v>
      </c>
      <c r="C6" s="110" t="s">
        <v>19</v>
      </c>
      <c r="D6" s="111">
        <v>376866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376866</v>
      </c>
      <c r="P6" s="112">
        <f>(O6/P$28)</f>
        <v>123.4007858546169</v>
      </c>
      <c r="Q6" s="113"/>
    </row>
    <row r="7" spans="1:134">
      <c r="A7" s="108"/>
      <c r="B7" s="109">
        <v>512</v>
      </c>
      <c r="C7" s="110" t="s">
        <v>20</v>
      </c>
      <c r="D7" s="111">
        <v>1413852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1413852</v>
      </c>
      <c r="P7" s="112">
        <f>(O7/P$28)</f>
        <v>462.95088408644403</v>
      </c>
      <c r="Q7" s="113"/>
    </row>
    <row r="8" spans="1:134">
      <c r="A8" s="108"/>
      <c r="B8" s="109">
        <v>513</v>
      </c>
      <c r="C8" s="110" t="s">
        <v>21</v>
      </c>
      <c r="D8" s="111">
        <v>807853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807853</v>
      </c>
      <c r="P8" s="112">
        <f>(O8/P$28)</f>
        <v>264.52292075965948</v>
      </c>
      <c r="Q8" s="113"/>
    </row>
    <row r="9" spans="1:134">
      <c r="A9" s="108"/>
      <c r="B9" s="109">
        <v>514</v>
      </c>
      <c r="C9" s="110" t="s">
        <v>73</v>
      </c>
      <c r="D9" s="111">
        <v>382754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382754</v>
      </c>
      <c r="P9" s="112">
        <f>(O9/P$28)</f>
        <v>125.32874918140143</v>
      </c>
      <c r="Q9" s="113"/>
    </row>
    <row r="10" spans="1:134">
      <c r="A10" s="108"/>
      <c r="B10" s="109">
        <v>516</v>
      </c>
      <c r="C10" s="110" t="s">
        <v>74</v>
      </c>
      <c r="D10" s="111">
        <v>502478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502478</v>
      </c>
      <c r="P10" s="112">
        <f>(O10/P$28)</f>
        <v>164.53110674525212</v>
      </c>
      <c r="Q10" s="113"/>
    </row>
    <row r="11" spans="1:134">
      <c r="A11" s="108"/>
      <c r="B11" s="109">
        <v>519</v>
      </c>
      <c r="C11" s="110" t="s">
        <v>23</v>
      </c>
      <c r="D11" s="111">
        <v>835425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835425</v>
      </c>
      <c r="P11" s="112">
        <f>(O11/P$28)</f>
        <v>273.55108055009822</v>
      </c>
      <c r="Q11" s="113"/>
    </row>
    <row r="12" spans="1:134" ht="15.75">
      <c r="A12" s="114" t="s">
        <v>24</v>
      </c>
      <c r="B12" s="115"/>
      <c r="C12" s="116"/>
      <c r="D12" s="117">
        <f>SUM(D13:D15)</f>
        <v>9422894</v>
      </c>
      <c r="E12" s="117">
        <f>SUM(E13:E15)</f>
        <v>1679735</v>
      </c>
      <c r="F12" s="117">
        <f>SUM(F13:F15)</f>
        <v>0</v>
      </c>
      <c r="G12" s="117">
        <f>SUM(G13:G15)</f>
        <v>0</v>
      </c>
      <c r="H12" s="117">
        <f>SUM(H13:H15)</f>
        <v>0</v>
      </c>
      <c r="I12" s="117">
        <f>SUM(I13:I15)</f>
        <v>0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11102629</v>
      </c>
      <c r="P12" s="119">
        <f>(O12/P$28)</f>
        <v>3635.4384413883431</v>
      </c>
      <c r="Q12" s="120"/>
    </row>
    <row r="13" spans="1:134">
      <c r="A13" s="108"/>
      <c r="B13" s="109">
        <v>521</v>
      </c>
      <c r="C13" s="110" t="s">
        <v>25</v>
      </c>
      <c r="D13" s="111">
        <v>7677673</v>
      </c>
      <c r="E13" s="111">
        <v>357668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8035341</v>
      </c>
      <c r="P13" s="112">
        <f>(O13/P$28)</f>
        <v>2631.0874263261298</v>
      </c>
      <c r="Q13" s="113"/>
    </row>
    <row r="14" spans="1:134">
      <c r="A14" s="108"/>
      <c r="B14" s="109">
        <v>524</v>
      </c>
      <c r="C14" s="110" t="s">
        <v>26</v>
      </c>
      <c r="D14" s="111">
        <v>1745221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1745221</v>
      </c>
      <c r="P14" s="112">
        <f>(O14/P$28)</f>
        <v>571.45415848068103</v>
      </c>
      <c r="Q14" s="113"/>
    </row>
    <row r="15" spans="1:134">
      <c r="A15" s="108"/>
      <c r="B15" s="109">
        <v>529</v>
      </c>
      <c r="C15" s="110" t="s">
        <v>27</v>
      </c>
      <c r="D15" s="111">
        <v>0</v>
      </c>
      <c r="E15" s="111">
        <v>1322067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1322067</v>
      </c>
      <c r="P15" s="112">
        <f>(O15/P$28)</f>
        <v>432.8968565815324</v>
      </c>
      <c r="Q15" s="113"/>
    </row>
    <row r="16" spans="1:134" ht="15.75">
      <c r="A16" s="114" t="s">
        <v>28</v>
      </c>
      <c r="B16" s="115"/>
      <c r="C16" s="116"/>
      <c r="D16" s="117">
        <f>SUM(D17:D18)</f>
        <v>753310</v>
      </c>
      <c r="E16" s="117">
        <f>SUM(E17:E18)</f>
        <v>0</v>
      </c>
      <c r="F16" s="117">
        <f>SUM(F17:F18)</f>
        <v>0</v>
      </c>
      <c r="G16" s="117">
        <f>SUM(G17:G18)</f>
        <v>0</v>
      </c>
      <c r="H16" s="117">
        <f>SUM(H17:H18)</f>
        <v>0</v>
      </c>
      <c r="I16" s="117">
        <f>SUM(I17:I18)</f>
        <v>4218025</v>
      </c>
      <c r="J16" s="117">
        <f>SUM(J17:J18)</f>
        <v>0</v>
      </c>
      <c r="K16" s="117">
        <f>SUM(K17:K18)</f>
        <v>0</v>
      </c>
      <c r="L16" s="117">
        <f>SUM(L17:L18)</f>
        <v>0</v>
      </c>
      <c r="M16" s="117">
        <f>SUM(M17:M18)</f>
        <v>0</v>
      </c>
      <c r="N16" s="117">
        <f>SUM(N17:N18)</f>
        <v>0</v>
      </c>
      <c r="O16" s="118">
        <f>SUM(D16:N16)</f>
        <v>4971335</v>
      </c>
      <c r="P16" s="119">
        <f>(O16/P$28)</f>
        <v>1627.8110674525212</v>
      </c>
      <c r="Q16" s="120"/>
    </row>
    <row r="17" spans="1:120">
      <c r="A17" s="108"/>
      <c r="B17" s="109">
        <v>534</v>
      </c>
      <c r="C17" s="110" t="s">
        <v>29</v>
      </c>
      <c r="D17" s="111">
        <v>753310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5" si="2">SUM(D17:N17)</f>
        <v>753310</v>
      </c>
      <c r="P17" s="112">
        <f>(O17/P$28)</f>
        <v>246.6633922724296</v>
      </c>
      <c r="Q17" s="113"/>
    </row>
    <row r="18" spans="1:120">
      <c r="A18" s="108"/>
      <c r="B18" s="109">
        <v>536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4218025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4218025</v>
      </c>
      <c r="P18" s="112">
        <f>(O18/P$28)</f>
        <v>1381.1476751800917</v>
      </c>
      <c r="Q18" s="113"/>
    </row>
    <row r="19" spans="1:120" ht="15.75">
      <c r="A19" s="114" t="s">
        <v>32</v>
      </c>
      <c r="B19" s="115"/>
      <c r="C19" s="116"/>
      <c r="D19" s="117">
        <f>SUM(D20:D20)</f>
        <v>1556487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1556487</v>
      </c>
      <c r="P19" s="119">
        <f>(O19/P$28)</f>
        <v>509.65520628683691</v>
      </c>
      <c r="Q19" s="120"/>
    </row>
    <row r="20" spans="1:120">
      <c r="A20" s="108"/>
      <c r="B20" s="109">
        <v>541</v>
      </c>
      <c r="C20" s="110" t="s">
        <v>33</v>
      </c>
      <c r="D20" s="111">
        <v>1556487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1556487</v>
      </c>
      <c r="P20" s="112">
        <f>(O20/P$28)</f>
        <v>509.65520628683691</v>
      </c>
      <c r="Q20" s="113"/>
    </row>
    <row r="21" spans="1:120" ht="15.75">
      <c r="A21" s="114" t="s">
        <v>34</v>
      </c>
      <c r="B21" s="115"/>
      <c r="C21" s="116"/>
      <c r="D21" s="117">
        <f>SUM(D22:D23)</f>
        <v>10485607</v>
      </c>
      <c r="E21" s="117">
        <f>SUM(E22:E23)</f>
        <v>4242668</v>
      </c>
      <c r="F21" s="117">
        <f>SUM(F22:F23)</f>
        <v>0</v>
      </c>
      <c r="G21" s="117">
        <f>SUM(G22:G23)</f>
        <v>0</v>
      </c>
      <c r="H21" s="117">
        <f>SUM(H22:H23)</f>
        <v>0</v>
      </c>
      <c r="I21" s="117">
        <f>SUM(I22:I23)</f>
        <v>0</v>
      </c>
      <c r="J21" s="117">
        <f>SUM(J22:J23)</f>
        <v>0</v>
      </c>
      <c r="K21" s="117">
        <f>SUM(K22:K23)</f>
        <v>0</v>
      </c>
      <c r="L21" s="117">
        <f>SUM(L22:L23)</f>
        <v>0</v>
      </c>
      <c r="M21" s="117">
        <f>SUM(M22:M23)</f>
        <v>0</v>
      </c>
      <c r="N21" s="117">
        <f>SUM(N22:N23)</f>
        <v>0</v>
      </c>
      <c r="O21" s="117">
        <f t="shared" si="2"/>
        <v>14728275</v>
      </c>
      <c r="P21" s="119">
        <f>(O21/P$28)</f>
        <v>4822.6178781925346</v>
      </c>
      <c r="Q21" s="120"/>
    </row>
    <row r="22" spans="1:120">
      <c r="A22" s="121"/>
      <c r="B22" s="122">
        <v>552</v>
      </c>
      <c r="C22" s="123" t="s">
        <v>35</v>
      </c>
      <c r="D22" s="111">
        <v>0</v>
      </c>
      <c r="E22" s="111">
        <v>4242668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4242668</v>
      </c>
      <c r="P22" s="112">
        <f>(O22/P$28)</f>
        <v>1389.2167648984937</v>
      </c>
      <c r="Q22" s="113"/>
    </row>
    <row r="23" spans="1:120">
      <c r="A23" s="121"/>
      <c r="B23" s="122">
        <v>559</v>
      </c>
      <c r="C23" s="123" t="s">
        <v>80</v>
      </c>
      <c r="D23" s="111">
        <v>10485607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10485607</v>
      </c>
      <c r="P23" s="112">
        <f>(O23/P$28)</f>
        <v>3433.4011132940404</v>
      </c>
      <c r="Q23" s="113"/>
    </row>
    <row r="24" spans="1:120" ht="15.75">
      <c r="A24" s="114" t="s">
        <v>36</v>
      </c>
      <c r="B24" s="115"/>
      <c r="C24" s="116"/>
      <c r="D24" s="117">
        <f>SUM(D25:D25)</f>
        <v>308007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>SUM(D24:N24)</f>
        <v>308007</v>
      </c>
      <c r="P24" s="119">
        <f>(O24/P$28)</f>
        <v>100.85363457760315</v>
      </c>
      <c r="Q24" s="113"/>
    </row>
    <row r="25" spans="1:120" ht="15.75" thickBot="1">
      <c r="A25" s="108"/>
      <c r="B25" s="109">
        <v>572</v>
      </c>
      <c r="C25" s="110" t="s">
        <v>37</v>
      </c>
      <c r="D25" s="111">
        <v>308007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308007</v>
      </c>
      <c r="P25" s="112">
        <f>(O25/P$28)</f>
        <v>100.85363457760315</v>
      </c>
      <c r="Q25" s="113"/>
    </row>
    <row r="26" spans="1:120" ht="16.5" thickBot="1">
      <c r="A26" s="124" t="s">
        <v>10</v>
      </c>
      <c r="B26" s="125"/>
      <c r="C26" s="126"/>
      <c r="D26" s="127">
        <f>SUM(D5,D12,D16,D19,D21,D24)</f>
        <v>26845533</v>
      </c>
      <c r="E26" s="127">
        <f t="shared" ref="E26:N26" si="3">SUM(E5,E12,E16,E19,E21,E24)</f>
        <v>5922403</v>
      </c>
      <c r="F26" s="127">
        <f t="shared" si="3"/>
        <v>0</v>
      </c>
      <c r="G26" s="127">
        <f t="shared" si="3"/>
        <v>0</v>
      </c>
      <c r="H26" s="127">
        <f t="shared" si="3"/>
        <v>0</v>
      </c>
      <c r="I26" s="127">
        <f t="shared" si="3"/>
        <v>4218025</v>
      </c>
      <c r="J26" s="127">
        <f t="shared" si="3"/>
        <v>0</v>
      </c>
      <c r="K26" s="127">
        <f t="shared" si="3"/>
        <v>0</v>
      </c>
      <c r="L26" s="127">
        <f t="shared" si="3"/>
        <v>0</v>
      </c>
      <c r="M26" s="127">
        <f t="shared" si="3"/>
        <v>0</v>
      </c>
      <c r="N26" s="127">
        <f t="shared" si="3"/>
        <v>0</v>
      </c>
      <c r="O26" s="127">
        <f>SUM(D26:N26)</f>
        <v>36985961</v>
      </c>
      <c r="P26" s="128">
        <f>(O26/P$28)</f>
        <v>12110.661755075311</v>
      </c>
      <c r="Q26" s="106"/>
      <c r="R26" s="129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</row>
    <row r="27" spans="1:120">
      <c r="A27" s="130"/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3"/>
    </row>
    <row r="28" spans="1:120">
      <c r="A28" s="134"/>
      <c r="B28" s="135"/>
      <c r="C28" s="135"/>
      <c r="D28" s="136"/>
      <c r="E28" s="136"/>
      <c r="F28" s="136"/>
      <c r="G28" s="136"/>
      <c r="H28" s="136"/>
      <c r="I28" s="136"/>
      <c r="J28" s="136"/>
      <c r="K28" s="136"/>
      <c r="L28" s="136"/>
      <c r="M28" s="139" t="s">
        <v>91</v>
      </c>
      <c r="N28" s="139"/>
      <c r="O28" s="139"/>
      <c r="P28" s="137">
        <v>3054</v>
      </c>
    </row>
    <row r="29" spans="1:120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  <row r="30" spans="1:120" ht="15.75" customHeight="1" thickBot="1">
      <c r="A30" s="143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5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2588576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1406263</v>
      </c>
      <c r="L5" s="59">
        <f t="shared" si="0"/>
        <v>0</v>
      </c>
      <c r="M5" s="59">
        <f t="shared" si="0"/>
        <v>0</v>
      </c>
      <c r="N5" s="60">
        <f t="shared" ref="N5:N26" si="1">SUM(D5:M5)</f>
        <v>3994839</v>
      </c>
      <c r="O5" s="61">
        <f t="shared" ref="O5:O26" si="2">(N5/O$28)</f>
        <v>1399.2430823117338</v>
      </c>
      <c r="P5" s="62"/>
    </row>
    <row r="6" spans="1:133">
      <c r="A6" s="64"/>
      <c r="B6" s="65">
        <v>511</v>
      </c>
      <c r="C6" s="66" t="s">
        <v>19</v>
      </c>
      <c r="D6" s="67">
        <v>379123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379123</v>
      </c>
      <c r="O6" s="68">
        <f t="shared" si="2"/>
        <v>132.79264448336252</v>
      </c>
      <c r="P6" s="69"/>
    </row>
    <row r="7" spans="1:133">
      <c r="A7" s="64"/>
      <c r="B7" s="65">
        <v>512</v>
      </c>
      <c r="C7" s="66" t="s">
        <v>20</v>
      </c>
      <c r="D7" s="67">
        <v>883233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883233</v>
      </c>
      <c r="O7" s="68">
        <f t="shared" si="2"/>
        <v>309.36357267950962</v>
      </c>
      <c r="P7" s="69"/>
    </row>
    <row r="8" spans="1:133">
      <c r="A8" s="64"/>
      <c r="B8" s="65">
        <v>513</v>
      </c>
      <c r="C8" s="66" t="s">
        <v>21</v>
      </c>
      <c r="D8" s="67">
        <v>515171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515171</v>
      </c>
      <c r="O8" s="68">
        <f t="shared" si="2"/>
        <v>180.44518388791593</v>
      </c>
      <c r="P8" s="69"/>
    </row>
    <row r="9" spans="1:133">
      <c r="A9" s="64"/>
      <c r="B9" s="65">
        <v>518</v>
      </c>
      <c r="C9" s="66" t="s">
        <v>22</v>
      </c>
      <c r="D9" s="67">
        <v>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1406263</v>
      </c>
      <c r="L9" s="67">
        <v>0</v>
      </c>
      <c r="M9" s="67">
        <v>0</v>
      </c>
      <c r="N9" s="67">
        <f t="shared" si="1"/>
        <v>1406263</v>
      </c>
      <c r="O9" s="68">
        <f t="shared" si="2"/>
        <v>492.56147110332751</v>
      </c>
      <c r="P9" s="69"/>
    </row>
    <row r="10" spans="1:133">
      <c r="A10" s="64"/>
      <c r="B10" s="65">
        <v>519</v>
      </c>
      <c r="C10" s="66" t="s">
        <v>54</v>
      </c>
      <c r="D10" s="67">
        <v>811049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811049</v>
      </c>
      <c r="O10" s="68">
        <f t="shared" si="2"/>
        <v>284.08021015761824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SUM(D12:D14)</f>
        <v>6500350</v>
      </c>
      <c r="E11" s="73">
        <f t="shared" si="3"/>
        <v>509984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7010334</v>
      </c>
      <c r="O11" s="75">
        <f t="shared" si="2"/>
        <v>2455.4584938704029</v>
      </c>
      <c r="P11" s="76"/>
    </row>
    <row r="12" spans="1:133">
      <c r="A12" s="64"/>
      <c r="B12" s="65">
        <v>521</v>
      </c>
      <c r="C12" s="66" t="s">
        <v>25</v>
      </c>
      <c r="D12" s="67">
        <v>5619643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5619643</v>
      </c>
      <c r="O12" s="68">
        <f t="shared" si="2"/>
        <v>1968.3513134851139</v>
      </c>
      <c r="P12" s="69"/>
    </row>
    <row r="13" spans="1:133">
      <c r="A13" s="64"/>
      <c r="B13" s="65">
        <v>524</v>
      </c>
      <c r="C13" s="66" t="s">
        <v>26</v>
      </c>
      <c r="D13" s="67">
        <v>880707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880707</v>
      </c>
      <c r="O13" s="68">
        <f t="shared" si="2"/>
        <v>308.47880910683011</v>
      </c>
      <c r="P13" s="69"/>
    </row>
    <row r="14" spans="1:133">
      <c r="A14" s="64"/>
      <c r="B14" s="65">
        <v>529</v>
      </c>
      <c r="C14" s="66" t="s">
        <v>27</v>
      </c>
      <c r="D14" s="67">
        <v>0</v>
      </c>
      <c r="E14" s="67">
        <v>509984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509984</v>
      </c>
      <c r="O14" s="68">
        <f t="shared" si="2"/>
        <v>178.62837127845884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SUM(D16:D17)</f>
        <v>613773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2527403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3141176</v>
      </c>
      <c r="O15" s="75">
        <f t="shared" si="2"/>
        <v>1100.2367775831874</v>
      </c>
      <c r="P15" s="76"/>
    </row>
    <row r="16" spans="1:133">
      <c r="A16" s="64"/>
      <c r="B16" s="65">
        <v>534</v>
      </c>
      <c r="C16" s="66" t="s">
        <v>55</v>
      </c>
      <c r="D16" s="67">
        <v>613773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613773</v>
      </c>
      <c r="O16" s="68">
        <f t="shared" si="2"/>
        <v>214.98178633975482</v>
      </c>
      <c r="P16" s="69"/>
    </row>
    <row r="17" spans="1:119">
      <c r="A17" s="64"/>
      <c r="B17" s="65">
        <v>536</v>
      </c>
      <c r="C17" s="66" t="s">
        <v>56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2527403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2527403</v>
      </c>
      <c r="O17" s="68">
        <f t="shared" si="2"/>
        <v>885.25499124343253</v>
      </c>
      <c r="P17" s="69"/>
    </row>
    <row r="18" spans="1:119" ht="15.75">
      <c r="A18" s="70" t="s">
        <v>32</v>
      </c>
      <c r="B18" s="71"/>
      <c r="C18" s="72"/>
      <c r="D18" s="73">
        <f t="shared" ref="D18:M18" si="5">SUM(D19:D19)</f>
        <v>995679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995679</v>
      </c>
      <c r="O18" s="75">
        <f t="shared" si="2"/>
        <v>348.74921190893173</v>
      </c>
      <c r="P18" s="76"/>
    </row>
    <row r="19" spans="1:119">
      <c r="A19" s="64"/>
      <c r="B19" s="65">
        <v>541</v>
      </c>
      <c r="C19" s="66" t="s">
        <v>57</v>
      </c>
      <c r="D19" s="67">
        <v>995679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995679</v>
      </c>
      <c r="O19" s="68">
        <f t="shared" si="2"/>
        <v>348.74921190893173</v>
      </c>
      <c r="P19" s="69"/>
    </row>
    <row r="20" spans="1:119" ht="15.75">
      <c r="A20" s="70" t="s">
        <v>34</v>
      </c>
      <c r="B20" s="71"/>
      <c r="C20" s="72"/>
      <c r="D20" s="73">
        <f t="shared" ref="D20:M20" si="6">SUM(D21:D21)</f>
        <v>0</v>
      </c>
      <c r="E20" s="73">
        <f t="shared" si="6"/>
        <v>2896764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2896764</v>
      </c>
      <c r="O20" s="75">
        <f t="shared" si="2"/>
        <v>1014.6283712784589</v>
      </c>
      <c r="P20" s="76"/>
    </row>
    <row r="21" spans="1:119">
      <c r="A21" s="64"/>
      <c r="B21" s="65">
        <v>552</v>
      </c>
      <c r="C21" s="66" t="s">
        <v>35</v>
      </c>
      <c r="D21" s="67">
        <v>0</v>
      </c>
      <c r="E21" s="67">
        <v>2896764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2896764</v>
      </c>
      <c r="O21" s="68">
        <f t="shared" si="2"/>
        <v>1014.6283712784589</v>
      </c>
      <c r="P21" s="69"/>
    </row>
    <row r="22" spans="1:119" ht="15.75">
      <c r="A22" s="70" t="s">
        <v>36</v>
      </c>
      <c r="B22" s="71"/>
      <c r="C22" s="72"/>
      <c r="D22" s="73">
        <f t="shared" ref="D22:M22" si="7">SUM(D23:D23)</f>
        <v>389660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389660</v>
      </c>
      <c r="O22" s="75">
        <f t="shared" si="2"/>
        <v>136.48336252189142</v>
      </c>
      <c r="P22" s="69"/>
    </row>
    <row r="23" spans="1:119">
      <c r="A23" s="64"/>
      <c r="B23" s="65">
        <v>572</v>
      </c>
      <c r="C23" s="66" t="s">
        <v>58</v>
      </c>
      <c r="D23" s="67">
        <v>389660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389660</v>
      </c>
      <c r="O23" s="68">
        <f t="shared" si="2"/>
        <v>136.48336252189142</v>
      </c>
      <c r="P23" s="69"/>
    </row>
    <row r="24" spans="1:119" ht="15.75">
      <c r="A24" s="70" t="s">
        <v>59</v>
      </c>
      <c r="B24" s="71"/>
      <c r="C24" s="72"/>
      <c r="D24" s="73">
        <f t="shared" ref="D24:M24" si="8">SUM(D25:D25)</f>
        <v>0</v>
      </c>
      <c r="E24" s="73">
        <f t="shared" si="8"/>
        <v>60000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60000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1"/>
        <v>120000</v>
      </c>
      <c r="O24" s="75">
        <f t="shared" si="2"/>
        <v>42.031523642732047</v>
      </c>
      <c r="P24" s="69"/>
    </row>
    <row r="25" spans="1:119" ht="15.75" thickBot="1">
      <c r="A25" s="64"/>
      <c r="B25" s="65">
        <v>581</v>
      </c>
      <c r="C25" s="66" t="s">
        <v>60</v>
      </c>
      <c r="D25" s="67">
        <v>0</v>
      </c>
      <c r="E25" s="67">
        <v>60000</v>
      </c>
      <c r="F25" s="67">
        <v>0</v>
      </c>
      <c r="G25" s="67">
        <v>0</v>
      </c>
      <c r="H25" s="67">
        <v>0</v>
      </c>
      <c r="I25" s="67">
        <v>60000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120000</v>
      </c>
      <c r="O25" s="68">
        <f t="shared" si="2"/>
        <v>42.031523642732047</v>
      </c>
      <c r="P25" s="69"/>
    </row>
    <row r="26" spans="1:119" ht="16.5" thickBot="1">
      <c r="A26" s="77" t="s">
        <v>10</v>
      </c>
      <c r="B26" s="78"/>
      <c r="C26" s="79"/>
      <c r="D26" s="80">
        <f>SUM(D5,D11,D15,D18,D20,D22,D24)</f>
        <v>11088038</v>
      </c>
      <c r="E26" s="80">
        <f t="shared" ref="E26:M26" si="9">SUM(E5,E11,E15,E18,E20,E22,E24)</f>
        <v>3466748</v>
      </c>
      <c r="F26" s="80">
        <f t="shared" si="9"/>
        <v>0</v>
      </c>
      <c r="G26" s="80">
        <f t="shared" si="9"/>
        <v>0</v>
      </c>
      <c r="H26" s="80">
        <f t="shared" si="9"/>
        <v>0</v>
      </c>
      <c r="I26" s="80">
        <f t="shared" si="9"/>
        <v>2587403</v>
      </c>
      <c r="J26" s="80">
        <f t="shared" si="9"/>
        <v>0</v>
      </c>
      <c r="K26" s="80">
        <f t="shared" si="9"/>
        <v>1406263</v>
      </c>
      <c r="L26" s="80">
        <f t="shared" si="9"/>
        <v>0</v>
      </c>
      <c r="M26" s="80">
        <f t="shared" si="9"/>
        <v>0</v>
      </c>
      <c r="N26" s="80">
        <f t="shared" si="1"/>
        <v>18548452</v>
      </c>
      <c r="O26" s="81">
        <f t="shared" si="2"/>
        <v>6496.8308231173378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77" t="s">
        <v>61</v>
      </c>
      <c r="M28" s="177"/>
      <c r="N28" s="177"/>
      <c r="O28" s="91">
        <v>2855</v>
      </c>
    </row>
    <row r="29" spans="1:119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80"/>
    </row>
    <row r="30" spans="1:119" ht="15.75" customHeight="1" thickBot="1">
      <c r="A30" s="181" t="s">
        <v>46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3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2789630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1957831</v>
      </c>
      <c r="L5" s="26">
        <f t="shared" si="0"/>
        <v>0</v>
      </c>
      <c r="M5" s="26">
        <f t="shared" si="0"/>
        <v>0</v>
      </c>
      <c r="N5" s="27">
        <f t="shared" ref="N5:N26" si="1">SUM(D5:M5)</f>
        <v>4747461</v>
      </c>
      <c r="O5" s="32">
        <f t="shared" ref="O5:O26" si="2">(N5/O$28)</f>
        <v>1628.6315608919383</v>
      </c>
      <c r="P5" s="6"/>
    </row>
    <row r="6" spans="1:133">
      <c r="A6" s="12"/>
      <c r="B6" s="44">
        <v>511</v>
      </c>
      <c r="C6" s="20" t="s">
        <v>19</v>
      </c>
      <c r="D6" s="46">
        <v>467466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467466</v>
      </c>
      <c r="O6" s="47">
        <f t="shared" si="2"/>
        <v>160.36569468267581</v>
      </c>
      <c r="P6" s="9"/>
    </row>
    <row r="7" spans="1:133">
      <c r="A7" s="12"/>
      <c r="B7" s="44">
        <v>512</v>
      </c>
      <c r="C7" s="20" t="s">
        <v>20</v>
      </c>
      <c r="D7" s="46">
        <v>1056151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1056151</v>
      </c>
      <c r="O7" s="47">
        <f t="shared" si="2"/>
        <v>362.31595197255575</v>
      </c>
      <c r="P7" s="9"/>
    </row>
    <row r="8" spans="1:133">
      <c r="A8" s="12"/>
      <c r="B8" s="44">
        <v>513</v>
      </c>
      <c r="C8" s="20" t="s">
        <v>21</v>
      </c>
      <c r="D8" s="46">
        <v>463493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463493</v>
      </c>
      <c r="O8" s="47">
        <f t="shared" si="2"/>
        <v>159.00274442538594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1957831</v>
      </c>
      <c r="L9" s="46">
        <v>0</v>
      </c>
      <c r="M9" s="46">
        <v>0</v>
      </c>
      <c r="N9" s="46">
        <f t="shared" si="1"/>
        <v>1957831</v>
      </c>
      <c r="O9" s="47">
        <f t="shared" si="2"/>
        <v>671.64013722126924</v>
      </c>
      <c r="P9" s="9"/>
    </row>
    <row r="10" spans="1:133">
      <c r="A10" s="12"/>
      <c r="B10" s="44">
        <v>519</v>
      </c>
      <c r="C10" s="20" t="s">
        <v>23</v>
      </c>
      <c r="D10" s="46">
        <v>802520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802520</v>
      </c>
      <c r="O10" s="47">
        <f t="shared" si="2"/>
        <v>275.30703259005145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6012803</v>
      </c>
      <c r="E11" s="31">
        <f t="shared" si="3"/>
        <v>465305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6478108</v>
      </c>
      <c r="O11" s="43">
        <f t="shared" si="2"/>
        <v>2222.3355060034305</v>
      </c>
      <c r="P11" s="10"/>
    </row>
    <row r="12" spans="1:133">
      <c r="A12" s="12"/>
      <c r="B12" s="44">
        <v>521</v>
      </c>
      <c r="C12" s="20" t="s">
        <v>25</v>
      </c>
      <c r="D12" s="46">
        <v>5401499</v>
      </c>
      <c r="E12" s="46">
        <v>69771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5471270</v>
      </c>
      <c r="O12" s="47">
        <f t="shared" si="2"/>
        <v>1876.9365351629503</v>
      </c>
      <c r="P12" s="9"/>
    </row>
    <row r="13" spans="1:133">
      <c r="A13" s="12"/>
      <c r="B13" s="44">
        <v>524</v>
      </c>
      <c r="C13" s="20" t="s">
        <v>26</v>
      </c>
      <c r="D13" s="46">
        <v>611304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611304</v>
      </c>
      <c r="O13" s="47">
        <f t="shared" si="2"/>
        <v>209.7097770154374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395534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395534</v>
      </c>
      <c r="O14" s="47">
        <f t="shared" si="2"/>
        <v>135.68919382504288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613773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2800180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3413953</v>
      </c>
      <c r="O15" s="43">
        <f t="shared" si="2"/>
        <v>1171.1674099485419</v>
      </c>
      <c r="P15" s="10"/>
    </row>
    <row r="16" spans="1:133">
      <c r="A16" s="12"/>
      <c r="B16" s="44">
        <v>534</v>
      </c>
      <c r="C16" s="20" t="s">
        <v>29</v>
      </c>
      <c r="D16" s="46">
        <v>613773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613773</v>
      </c>
      <c r="O16" s="47">
        <f t="shared" si="2"/>
        <v>210.55677530017152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2800180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2800180</v>
      </c>
      <c r="O17" s="47">
        <f t="shared" si="2"/>
        <v>960.61063464837048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1634492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1634492</v>
      </c>
      <c r="O18" s="43">
        <f t="shared" si="2"/>
        <v>560.717667238422</v>
      </c>
      <c r="P18" s="10"/>
    </row>
    <row r="19" spans="1:119">
      <c r="A19" s="12"/>
      <c r="B19" s="44">
        <v>541</v>
      </c>
      <c r="C19" s="20" t="s">
        <v>33</v>
      </c>
      <c r="D19" s="46">
        <v>1634492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1634492</v>
      </c>
      <c r="O19" s="47">
        <f t="shared" si="2"/>
        <v>560.717667238422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3114011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3114011</v>
      </c>
      <c r="O20" s="43">
        <f t="shared" si="2"/>
        <v>1068.2713550600342</v>
      </c>
      <c r="P20" s="10"/>
    </row>
    <row r="21" spans="1:119">
      <c r="A21" s="13"/>
      <c r="B21" s="45">
        <v>552</v>
      </c>
      <c r="C21" s="21" t="s">
        <v>35</v>
      </c>
      <c r="D21" s="46">
        <v>0</v>
      </c>
      <c r="E21" s="46">
        <v>3114011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3114011</v>
      </c>
      <c r="O21" s="47">
        <f t="shared" si="2"/>
        <v>1068.2713550600342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331742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331742</v>
      </c>
      <c r="O22" s="43">
        <f t="shared" si="2"/>
        <v>113.80514579759863</v>
      </c>
      <c r="P22" s="9"/>
    </row>
    <row r="23" spans="1:119">
      <c r="A23" s="12"/>
      <c r="B23" s="44">
        <v>572</v>
      </c>
      <c r="C23" s="20" t="s">
        <v>37</v>
      </c>
      <c r="D23" s="46">
        <v>331742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331742</v>
      </c>
      <c r="O23" s="47">
        <f t="shared" si="2"/>
        <v>113.80514579759863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SUM(D25:D25)</f>
        <v>0</v>
      </c>
      <c r="E24" s="31">
        <f t="shared" si="8"/>
        <v>60000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60000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120000</v>
      </c>
      <c r="O24" s="43">
        <f t="shared" si="2"/>
        <v>41.166380789022298</v>
      </c>
      <c r="P24" s="9"/>
    </row>
    <row r="25" spans="1:119" ht="15.75" thickBot="1">
      <c r="A25" s="12"/>
      <c r="B25" s="44">
        <v>581</v>
      </c>
      <c r="C25" s="20" t="s">
        <v>38</v>
      </c>
      <c r="D25" s="46">
        <v>0</v>
      </c>
      <c r="E25" s="46">
        <v>60000</v>
      </c>
      <c r="F25" s="46">
        <v>0</v>
      </c>
      <c r="G25" s="46">
        <v>0</v>
      </c>
      <c r="H25" s="46">
        <v>0</v>
      </c>
      <c r="I25" s="46">
        <v>60000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120000</v>
      </c>
      <c r="O25" s="47">
        <f t="shared" si="2"/>
        <v>41.166380789022298</v>
      </c>
      <c r="P25" s="9"/>
    </row>
    <row r="26" spans="1:119" ht="16.5" thickBot="1">
      <c r="A26" s="14" t="s">
        <v>10</v>
      </c>
      <c r="B26" s="23"/>
      <c r="C26" s="22"/>
      <c r="D26" s="15">
        <f>SUM(D5,D11,D15,D18,D20,D22,D24)</f>
        <v>11382440</v>
      </c>
      <c r="E26" s="15">
        <f t="shared" ref="E26:M26" si="9">SUM(E5,E11,E15,E18,E20,E22,E24)</f>
        <v>3639316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2860180</v>
      </c>
      <c r="J26" s="15">
        <f t="shared" si="9"/>
        <v>0</v>
      </c>
      <c r="K26" s="15">
        <f t="shared" si="9"/>
        <v>1957831</v>
      </c>
      <c r="L26" s="15">
        <f t="shared" si="9"/>
        <v>0</v>
      </c>
      <c r="M26" s="15">
        <f t="shared" si="9"/>
        <v>0</v>
      </c>
      <c r="N26" s="15">
        <f t="shared" si="1"/>
        <v>19839767</v>
      </c>
      <c r="O26" s="37">
        <f t="shared" si="2"/>
        <v>6806.0950257289878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52</v>
      </c>
      <c r="M28" s="163"/>
      <c r="N28" s="163"/>
      <c r="O28" s="41">
        <v>2915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2478673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1722064</v>
      </c>
      <c r="L5" s="26">
        <f t="shared" si="0"/>
        <v>0</v>
      </c>
      <c r="M5" s="26">
        <f t="shared" si="0"/>
        <v>0</v>
      </c>
      <c r="N5" s="27">
        <f t="shared" ref="N5:N27" si="1">SUM(D5:M5)</f>
        <v>4200737</v>
      </c>
      <c r="O5" s="32">
        <f t="shared" ref="O5:O27" si="2">(N5/O$29)</f>
        <v>1411.5379704301076</v>
      </c>
      <c r="P5" s="6"/>
    </row>
    <row r="6" spans="1:133">
      <c r="A6" s="12"/>
      <c r="B6" s="44">
        <v>511</v>
      </c>
      <c r="C6" s="20" t="s">
        <v>19</v>
      </c>
      <c r="D6" s="46">
        <v>360684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360684</v>
      </c>
      <c r="O6" s="47">
        <f t="shared" si="2"/>
        <v>121.1975806451613</v>
      </c>
      <c r="P6" s="9"/>
    </row>
    <row r="7" spans="1:133">
      <c r="A7" s="12"/>
      <c r="B7" s="44">
        <v>512</v>
      </c>
      <c r="C7" s="20" t="s">
        <v>20</v>
      </c>
      <c r="D7" s="46">
        <v>657585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657585</v>
      </c>
      <c r="O7" s="47">
        <f t="shared" si="2"/>
        <v>220.96270161290323</v>
      </c>
      <c r="P7" s="9"/>
    </row>
    <row r="8" spans="1:133">
      <c r="A8" s="12"/>
      <c r="B8" s="44">
        <v>513</v>
      </c>
      <c r="C8" s="20" t="s">
        <v>21</v>
      </c>
      <c r="D8" s="46">
        <v>385263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385263</v>
      </c>
      <c r="O8" s="47">
        <f t="shared" si="2"/>
        <v>129.45665322580646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1722064</v>
      </c>
      <c r="L9" s="46">
        <v>0</v>
      </c>
      <c r="M9" s="46">
        <v>0</v>
      </c>
      <c r="N9" s="46">
        <f t="shared" si="1"/>
        <v>1722064</v>
      </c>
      <c r="O9" s="47">
        <f t="shared" si="2"/>
        <v>578.65053763440858</v>
      </c>
      <c r="P9" s="9"/>
    </row>
    <row r="10" spans="1:133">
      <c r="A10" s="12"/>
      <c r="B10" s="44">
        <v>519</v>
      </c>
      <c r="C10" s="20" t="s">
        <v>23</v>
      </c>
      <c r="D10" s="46">
        <v>1075141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1075141</v>
      </c>
      <c r="O10" s="47">
        <f t="shared" si="2"/>
        <v>361.27049731182797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5892759</v>
      </c>
      <c r="E11" s="31">
        <f t="shared" si="3"/>
        <v>4048366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9941125</v>
      </c>
      <c r="O11" s="43">
        <f t="shared" si="2"/>
        <v>3340.4317876344085</v>
      </c>
      <c r="P11" s="10"/>
    </row>
    <row r="12" spans="1:133">
      <c r="A12" s="12"/>
      <c r="B12" s="44">
        <v>521</v>
      </c>
      <c r="C12" s="20" t="s">
        <v>25</v>
      </c>
      <c r="D12" s="46">
        <v>5525607</v>
      </c>
      <c r="E12" s="46">
        <v>3504729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9030336</v>
      </c>
      <c r="O12" s="47">
        <f t="shared" si="2"/>
        <v>3034.3870967741937</v>
      </c>
      <c r="P12" s="9"/>
    </row>
    <row r="13" spans="1:133">
      <c r="A13" s="12"/>
      <c r="B13" s="44">
        <v>524</v>
      </c>
      <c r="C13" s="20" t="s">
        <v>26</v>
      </c>
      <c r="D13" s="46">
        <v>367152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367152</v>
      </c>
      <c r="O13" s="47">
        <f t="shared" si="2"/>
        <v>123.37096774193549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543637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543637</v>
      </c>
      <c r="O14" s="47">
        <f t="shared" si="2"/>
        <v>182.67372311827958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774206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3509216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4283422</v>
      </c>
      <c r="O15" s="43">
        <f t="shared" si="2"/>
        <v>1439.3219086021506</v>
      </c>
      <c r="P15" s="10"/>
    </row>
    <row r="16" spans="1:133">
      <c r="A16" s="12"/>
      <c r="B16" s="44">
        <v>534</v>
      </c>
      <c r="C16" s="20" t="s">
        <v>29</v>
      </c>
      <c r="D16" s="46">
        <v>625666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625666</v>
      </c>
      <c r="O16" s="47">
        <f t="shared" si="2"/>
        <v>210.23723118279571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3509216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3509216</v>
      </c>
      <c r="O17" s="47">
        <f t="shared" si="2"/>
        <v>1179.1720430107528</v>
      </c>
      <c r="P17" s="9"/>
    </row>
    <row r="18" spans="1:119">
      <c r="A18" s="12"/>
      <c r="B18" s="44">
        <v>539</v>
      </c>
      <c r="C18" s="20" t="s">
        <v>31</v>
      </c>
      <c r="D18" s="46">
        <v>148540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148540</v>
      </c>
      <c r="O18" s="47">
        <f t="shared" si="2"/>
        <v>49.912634408602152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438504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438504</v>
      </c>
      <c r="O19" s="43">
        <f t="shared" si="2"/>
        <v>147.34677419354838</v>
      </c>
      <c r="P19" s="10"/>
    </row>
    <row r="20" spans="1:119">
      <c r="A20" s="12"/>
      <c r="B20" s="44">
        <v>541</v>
      </c>
      <c r="C20" s="20" t="s">
        <v>33</v>
      </c>
      <c r="D20" s="46">
        <v>438504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438504</v>
      </c>
      <c r="O20" s="47">
        <f t="shared" si="2"/>
        <v>147.34677419354838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3251469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3251469</v>
      </c>
      <c r="O21" s="43">
        <f t="shared" si="2"/>
        <v>1092.5635080645161</v>
      </c>
      <c r="P21" s="10"/>
    </row>
    <row r="22" spans="1:119">
      <c r="A22" s="13"/>
      <c r="B22" s="45">
        <v>552</v>
      </c>
      <c r="C22" s="21" t="s">
        <v>35</v>
      </c>
      <c r="D22" s="46">
        <v>0</v>
      </c>
      <c r="E22" s="46">
        <v>3251469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3251469</v>
      </c>
      <c r="O22" s="47">
        <f t="shared" si="2"/>
        <v>1092.5635080645161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374765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374765</v>
      </c>
      <c r="O23" s="43">
        <f t="shared" si="2"/>
        <v>125.92909946236558</v>
      </c>
      <c r="P23" s="9"/>
    </row>
    <row r="24" spans="1:119">
      <c r="A24" s="12"/>
      <c r="B24" s="44">
        <v>572</v>
      </c>
      <c r="C24" s="20" t="s">
        <v>37</v>
      </c>
      <c r="D24" s="46">
        <v>374765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374765</v>
      </c>
      <c r="O24" s="47">
        <f t="shared" si="2"/>
        <v>125.92909946236558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60000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60000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120000</v>
      </c>
      <c r="O25" s="43">
        <f t="shared" si="2"/>
        <v>40.322580645161288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60000</v>
      </c>
      <c r="F26" s="46">
        <v>0</v>
      </c>
      <c r="G26" s="46">
        <v>0</v>
      </c>
      <c r="H26" s="46">
        <v>0</v>
      </c>
      <c r="I26" s="46">
        <v>60000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120000</v>
      </c>
      <c r="O26" s="47">
        <f t="shared" si="2"/>
        <v>40.322580645161288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9958907</v>
      </c>
      <c r="E27" s="15">
        <f t="shared" ref="E27:M27" si="9">SUM(E5,E11,E15,E19,E21,E23,E25)</f>
        <v>7359835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3569216</v>
      </c>
      <c r="J27" s="15">
        <f t="shared" si="9"/>
        <v>0</v>
      </c>
      <c r="K27" s="15">
        <f t="shared" si="9"/>
        <v>1722064</v>
      </c>
      <c r="L27" s="15">
        <f t="shared" si="9"/>
        <v>0</v>
      </c>
      <c r="M27" s="15">
        <f t="shared" si="9"/>
        <v>0</v>
      </c>
      <c r="N27" s="15">
        <f t="shared" si="1"/>
        <v>22610022</v>
      </c>
      <c r="O27" s="37">
        <f t="shared" si="2"/>
        <v>7597.4536290322585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48</v>
      </c>
      <c r="M29" s="163"/>
      <c r="N29" s="163"/>
      <c r="O29" s="41">
        <v>2976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2219804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2245815</v>
      </c>
      <c r="L5" s="26">
        <f t="shared" si="0"/>
        <v>0</v>
      </c>
      <c r="M5" s="26">
        <f t="shared" si="0"/>
        <v>0</v>
      </c>
      <c r="N5" s="27">
        <f t="shared" ref="N5:N27" si="1">SUM(D5:M5)</f>
        <v>4465619</v>
      </c>
      <c r="O5" s="32">
        <f t="shared" ref="O5:O27" si="2">(N5/O$29)</f>
        <v>1784.8197442046362</v>
      </c>
      <c r="P5" s="6"/>
    </row>
    <row r="6" spans="1:133">
      <c r="A6" s="12"/>
      <c r="B6" s="44">
        <v>511</v>
      </c>
      <c r="C6" s="20" t="s">
        <v>19</v>
      </c>
      <c r="D6" s="46">
        <v>352652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352652</v>
      </c>
      <c r="O6" s="47">
        <f t="shared" si="2"/>
        <v>140.94804156674661</v>
      </c>
      <c r="P6" s="9"/>
    </row>
    <row r="7" spans="1:133">
      <c r="A7" s="12"/>
      <c r="B7" s="44">
        <v>512</v>
      </c>
      <c r="C7" s="20" t="s">
        <v>20</v>
      </c>
      <c r="D7" s="46">
        <v>600145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600145</v>
      </c>
      <c r="O7" s="47">
        <f t="shared" si="2"/>
        <v>239.86610711430856</v>
      </c>
      <c r="P7" s="9"/>
    </row>
    <row r="8" spans="1:133">
      <c r="A8" s="12"/>
      <c r="B8" s="44">
        <v>513</v>
      </c>
      <c r="C8" s="20" t="s">
        <v>21</v>
      </c>
      <c r="D8" s="46">
        <v>371932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371932</v>
      </c>
      <c r="O8" s="47">
        <f t="shared" si="2"/>
        <v>148.6538768984812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2245815</v>
      </c>
      <c r="L9" s="46">
        <v>0</v>
      </c>
      <c r="M9" s="46">
        <v>0</v>
      </c>
      <c r="N9" s="46">
        <f t="shared" si="1"/>
        <v>2245815</v>
      </c>
      <c r="O9" s="47">
        <f t="shared" si="2"/>
        <v>897.60791366906471</v>
      </c>
      <c r="P9" s="9"/>
    </row>
    <row r="10" spans="1:133">
      <c r="A10" s="12"/>
      <c r="B10" s="44">
        <v>519</v>
      </c>
      <c r="C10" s="20" t="s">
        <v>23</v>
      </c>
      <c r="D10" s="46">
        <v>895075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895075</v>
      </c>
      <c r="O10" s="47">
        <f t="shared" si="2"/>
        <v>357.74380495603515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6105656</v>
      </c>
      <c r="E11" s="31">
        <f t="shared" si="3"/>
        <v>3640332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9745988</v>
      </c>
      <c r="O11" s="43">
        <f t="shared" si="2"/>
        <v>3895.2789768185453</v>
      </c>
      <c r="P11" s="10"/>
    </row>
    <row r="12" spans="1:133">
      <c r="A12" s="12"/>
      <c r="B12" s="44">
        <v>521</v>
      </c>
      <c r="C12" s="20" t="s">
        <v>25</v>
      </c>
      <c r="D12" s="46">
        <v>5610070</v>
      </c>
      <c r="E12" s="46">
        <v>3402037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9012107</v>
      </c>
      <c r="O12" s="47">
        <f t="shared" si="2"/>
        <v>3601.9612310151879</v>
      </c>
      <c r="P12" s="9"/>
    </row>
    <row r="13" spans="1:133">
      <c r="A13" s="12"/>
      <c r="B13" s="44">
        <v>524</v>
      </c>
      <c r="C13" s="20" t="s">
        <v>26</v>
      </c>
      <c r="D13" s="46">
        <v>495586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495586</v>
      </c>
      <c r="O13" s="47">
        <f t="shared" si="2"/>
        <v>198.07593924860112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238295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238295</v>
      </c>
      <c r="O14" s="47">
        <f t="shared" si="2"/>
        <v>95.241806554756195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966090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2244663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3210753</v>
      </c>
      <c r="O15" s="43">
        <f t="shared" si="2"/>
        <v>1283.2745803357313</v>
      </c>
      <c r="P15" s="10"/>
    </row>
    <row r="16" spans="1:133">
      <c r="A16" s="12"/>
      <c r="B16" s="44">
        <v>534</v>
      </c>
      <c r="C16" s="20" t="s">
        <v>29</v>
      </c>
      <c r="D16" s="46">
        <v>618953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618953</v>
      </c>
      <c r="O16" s="47">
        <f t="shared" si="2"/>
        <v>247.38329336530776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2244663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2244663</v>
      </c>
      <c r="O17" s="47">
        <f t="shared" si="2"/>
        <v>897.14748201438852</v>
      </c>
      <c r="P17" s="9"/>
    </row>
    <row r="18" spans="1:119">
      <c r="A18" s="12"/>
      <c r="B18" s="44">
        <v>539</v>
      </c>
      <c r="C18" s="20" t="s">
        <v>31</v>
      </c>
      <c r="D18" s="46">
        <v>347137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347137</v>
      </c>
      <c r="O18" s="47">
        <f t="shared" si="2"/>
        <v>138.74380495603518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500681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500681</v>
      </c>
      <c r="O19" s="43">
        <f t="shared" si="2"/>
        <v>200.11231015187849</v>
      </c>
      <c r="P19" s="10"/>
    </row>
    <row r="20" spans="1:119">
      <c r="A20" s="12"/>
      <c r="B20" s="44">
        <v>541</v>
      </c>
      <c r="C20" s="20" t="s">
        <v>33</v>
      </c>
      <c r="D20" s="46">
        <v>500681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500681</v>
      </c>
      <c r="O20" s="47">
        <f t="shared" si="2"/>
        <v>200.11231015187849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1046745</v>
      </c>
      <c r="E21" s="31">
        <f t="shared" si="6"/>
        <v>2014907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3061652</v>
      </c>
      <c r="O21" s="43">
        <f t="shared" si="2"/>
        <v>1223.6818545163869</v>
      </c>
      <c r="P21" s="10"/>
    </row>
    <row r="22" spans="1:119">
      <c r="A22" s="13"/>
      <c r="B22" s="45">
        <v>552</v>
      </c>
      <c r="C22" s="21" t="s">
        <v>35</v>
      </c>
      <c r="D22" s="46">
        <v>1046745</v>
      </c>
      <c r="E22" s="46">
        <v>2014907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3061652</v>
      </c>
      <c r="O22" s="47">
        <f t="shared" si="2"/>
        <v>1223.6818545163869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354706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354706</v>
      </c>
      <c r="O23" s="43">
        <f t="shared" si="2"/>
        <v>141.76898481215028</v>
      </c>
      <c r="P23" s="9"/>
    </row>
    <row r="24" spans="1:119">
      <c r="A24" s="12"/>
      <c r="B24" s="44">
        <v>572</v>
      </c>
      <c r="C24" s="20" t="s">
        <v>37</v>
      </c>
      <c r="D24" s="46">
        <v>354706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354706</v>
      </c>
      <c r="O24" s="47">
        <f t="shared" si="2"/>
        <v>141.76898481215028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223000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60000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283000</v>
      </c>
      <c r="O25" s="43">
        <f t="shared" si="2"/>
        <v>113.10951239008793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223000</v>
      </c>
      <c r="F26" s="46">
        <v>0</v>
      </c>
      <c r="G26" s="46">
        <v>0</v>
      </c>
      <c r="H26" s="46">
        <v>0</v>
      </c>
      <c r="I26" s="46">
        <v>60000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283000</v>
      </c>
      <c r="O26" s="47">
        <f t="shared" si="2"/>
        <v>113.10951239008793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11193682</v>
      </c>
      <c r="E27" s="15">
        <f t="shared" ref="E27:M27" si="9">SUM(E5,E11,E15,E19,E21,E23,E25)</f>
        <v>5878239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2304663</v>
      </c>
      <c r="J27" s="15">
        <f t="shared" si="9"/>
        <v>0</v>
      </c>
      <c r="K27" s="15">
        <f t="shared" si="9"/>
        <v>2245815</v>
      </c>
      <c r="L27" s="15">
        <f t="shared" si="9"/>
        <v>0</v>
      </c>
      <c r="M27" s="15">
        <f t="shared" si="9"/>
        <v>0</v>
      </c>
      <c r="N27" s="15">
        <f t="shared" si="1"/>
        <v>21622399</v>
      </c>
      <c r="O27" s="37">
        <f t="shared" si="2"/>
        <v>8642.0459632294169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45</v>
      </c>
      <c r="M29" s="163"/>
      <c r="N29" s="163"/>
      <c r="O29" s="41">
        <v>2502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2475710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962668</v>
      </c>
      <c r="L5" s="26">
        <f t="shared" si="0"/>
        <v>0</v>
      </c>
      <c r="M5" s="26">
        <f t="shared" si="0"/>
        <v>0</v>
      </c>
      <c r="N5" s="27">
        <f t="shared" ref="N5:N27" si="1">SUM(D5:M5)</f>
        <v>3438378</v>
      </c>
      <c r="O5" s="32">
        <f t="shared" ref="O5:O27" si="2">(N5/O$29)</f>
        <v>1368.2363708714684</v>
      </c>
      <c r="P5" s="6"/>
    </row>
    <row r="6" spans="1:133">
      <c r="A6" s="12"/>
      <c r="B6" s="44">
        <v>511</v>
      </c>
      <c r="C6" s="20" t="s">
        <v>19</v>
      </c>
      <c r="D6" s="46">
        <v>328149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328149</v>
      </c>
      <c r="O6" s="47">
        <f t="shared" si="2"/>
        <v>130.58058097890967</v>
      </c>
      <c r="P6" s="9"/>
    </row>
    <row r="7" spans="1:133">
      <c r="A7" s="12"/>
      <c r="B7" s="44">
        <v>512</v>
      </c>
      <c r="C7" s="20" t="s">
        <v>20</v>
      </c>
      <c r="D7" s="46">
        <v>623687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623687</v>
      </c>
      <c r="O7" s="47">
        <f t="shared" si="2"/>
        <v>248.18424194190212</v>
      </c>
      <c r="P7" s="9"/>
    </row>
    <row r="8" spans="1:133">
      <c r="A8" s="12"/>
      <c r="B8" s="44">
        <v>513</v>
      </c>
      <c r="C8" s="20" t="s">
        <v>21</v>
      </c>
      <c r="D8" s="46">
        <v>379149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379149</v>
      </c>
      <c r="O8" s="47">
        <f t="shared" si="2"/>
        <v>150.87504974134501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962668</v>
      </c>
      <c r="L9" s="46">
        <v>0</v>
      </c>
      <c r="M9" s="46">
        <v>0</v>
      </c>
      <c r="N9" s="46">
        <f t="shared" si="1"/>
        <v>962668</v>
      </c>
      <c r="O9" s="47">
        <f t="shared" si="2"/>
        <v>383.07520891364902</v>
      </c>
      <c r="P9" s="9"/>
    </row>
    <row r="10" spans="1:133">
      <c r="A10" s="12"/>
      <c r="B10" s="44">
        <v>519</v>
      </c>
      <c r="C10" s="20" t="s">
        <v>23</v>
      </c>
      <c r="D10" s="46">
        <v>1144725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1144725</v>
      </c>
      <c r="O10" s="47">
        <f t="shared" si="2"/>
        <v>455.52128929566254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6168825</v>
      </c>
      <c r="E11" s="31">
        <f t="shared" si="3"/>
        <v>2661383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8830208</v>
      </c>
      <c r="O11" s="43">
        <f t="shared" si="2"/>
        <v>3513.8113808197372</v>
      </c>
      <c r="P11" s="10"/>
    </row>
    <row r="12" spans="1:133">
      <c r="A12" s="12"/>
      <c r="B12" s="44">
        <v>521</v>
      </c>
      <c r="C12" s="20" t="s">
        <v>25</v>
      </c>
      <c r="D12" s="46">
        <v>5655353</v>
      </c>
      <c r="E12" s="46">
        <v>2454511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8109864</v>
      </c>
      <c r="O12" s="47">
        <f t="shared" si="2"/>
        <v>3227.1643454038999</v>
      </c>
      <c r="P12" s="9"/>
    </row>
    <row r="13" spans="1:133">
      <c r="A13" s="12"/>
      <c r="B13" s="44">
        <v>524</v>
      </c>
      <c r="C13" s="20" t="s">
        <v>26</v>
      </c>
      <c r="D13" s="46">
        <v>513472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513472</v>
      </c>
      <c r="O13" s="47">
        <f t="shared" si="2"/>
        <v>204.32630322323917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206872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206872</v>
      </c>
      <c r="O14" s="47">
        <f t="shared" si="2"/>
        <v>82.320732192598484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985904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2073516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3059420</v>
      </c>
      <c r="O15" s="43">
        <f t="shared" si="2"/>
        <v>1217.4373259052925</v>
      </c>
      <c r="P15" s="10"/>
    </row>
    <row r="16" spans="1:133">
      <c r="A16" s="12"/>
      <c r="B16" s="44">
        <v>534</v>
      </c>
      <c r="C16" s="20" t="s">
        <v>29</v>
      </c>
      <c r="D16" s="46">
        <v>669721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669721</v>
      </c>
      <c r="O16" s="47">
        <f t="shared" si="2"/>
        <v>266.5025865499403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2073516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2073516</v>
      </c>
      <c r="O17" s="47">
        <f t="shared" si="2"/>
        <v>825.11579785117385</v>
      </c>
      <c r="P17" s="9"/>
    </row>
    <row r="18" spans="1:119">
      <c r="A18" s="12"/>
      <c r="B18" s="44">
        <v>539</v>
      </c>
      <c r="C18" s="20" t="s">
        <v>31</v>
      </c>
      <c r="D18" s="46">
        <v>316183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316183</v>
      </c>
      <c r="O18" s="47">
        <f t="shared" si="2"/>
        <v>125.81894150417827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886760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886760</v>
      </c>
      <c r="O19" s="43">
        <f t="shared" si="2"/>
        <v>352.86908077994428</v>
      </c>
      <c r="P19" s="10"/>
    </row>
    <row r="20" spans="1:119">
      <c r="A20" s="12"/>
      <c r="B20" s="44">
        <v>541</v>
      </c>
      <c r="C20" s="20" t="s">
        <v>33</v>
      </c>
      <c r="D20" s="46">
        <v>886760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886760</v>
      </c>
      <c r="O20" s="47">
        <f t="shared" si="2"/>
        <v>352.86908077994428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1185979</v>
      </c>
      <c r="E21" s="31">
        <f t="shared" si="6"/>
        <v>2344312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3530291</v>
      </c>
      <c r="O21" s="43">
        <f t="shared" si="2"/>
        <v>1404.8113808197375</v>
      </c>
      <c r="P21" s="10"/>
    </row>
    <row r="22" spans="1:119">
      <c r="A22" s="13"/>
      <c r="B22" s="45">
        <v>552</v>
      </c>
      <c r="C22" s="21" t="s">
        <v>35</v>
      </c>
      <c r="D22" s="46">
        <v>1185979</v>
      </c>
      <c r="E22" s="46">
        <v>2344312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3530291</v>
      </c>
      <c r="O22" s="47">
        <f t="shared" si="2"/>
        <v>1404.8113808197375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364497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364497</v>
      </c>
      <c r="O23" s="43">
        <f t="shared" si="2"/>
        <v>145.04456824512536</v>
      </c>
      <c r="P23" s="9"/>
    </row>
    <row r="24" spans="1:119">
      <c r="A24" s="12"/>
      <c r="B24" s="44">
        <v>572</v>
      </c>
      <c r="C24" s="20" t="s">
        <v>37</v>
      </c>
      <c r="D24" s="46">
        <v>364497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364497</v>
      </c>
      <c r="O24" s="47">
        <f t="shared" si="2"/>
        <v>145.04456824512536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60000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60000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120000</v>
      </c>
      <c r="O25" s="43">
        <f t="shared" si="2"/>
        <v>47.751691205730204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60000</v>
      </c>
      <c r="F26" s="46">
        <v>0</v>
      </c>
      <c r="G26" s="46">
        <v>0</v>
      </c>
      <c r="H26" s="46">
        <v>0</v>
      </c>
      <c r="I26" s="46">
        <v>60000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120000</v>
      </c>
      <c r="O26" s="47">
        <f t="shared" si="2"/>
        <v>47.751691205730204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12067675</v>
      </c>
      <c r="E27" s="15">
        <f t="shared" ref="E27:M27" si="9">SUM(E5,E11,E15,E19,E21,E23,E25)</f>
        <v>5065695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2133516</v>
      </c>
      <c r="J27" s="15">
        <f t="shared" si="9"/>
        <v>0</v>
      </c>
      <c r="K27" s="15">
        <f t="shared" si="9"/>
        <v>962668</v>
      </c>
      <c r="L27" s="15">
        <f t="shared" si="9"/>
        <v>0</v>
      </c>
      <c r="M27" s="15">
        <f t="shared" si="9"/>
        <v>0</v>
      </c>
      <c r="N27" s="15">
        <f t="shared" si="1"/>
        <v>20229554</v>
      </c>
      <c r="O27" s="37">
        <f t="shared" si="2"/>
        <v>8049.9617986470357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43</v>
      </c>
      <c r="M29" s="163"/>
      <c r="N29" s="163"/>
      <c r="O29" s="41">
        <v>2513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SUM(D6:D10)</f>
        <v>2248873</v>
      </c>
      <c r="E5" s="26">
        <f t="shared" ref="E5:M5" si="0">SUM(E6:E10)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1628082</v>
      </c>
      <c r="L5" s="26">
        <f t="shared" si="0"/>
        <v>0</v>
      </c>
      <c r="M5" s="26">
        <f t="shared" si="0"/>
        <v>0</v>
      </c>
      <c r="N5" s="27">
        <f t="shared" ref="N5:N27" si="1">SUM(D5:M5)</f>
        <v>3876955</v>
      </c>
      <c r="O5" s="32">
        <f t="shared" ref="O5:O27" si="2">(N5/O$29)</f>
        <v>1167.757530120482</v>
      </c>
      <c r="P5" s="6"/>
    </row>
    <row r="6" spans="1:133">
      <c r="A6" s="12"/>
      <c r="B6" s="44">
        <v>511</v>
      </c>
      <c r="C6" s="20" t="s">
        <v>19</v>
      </c>
      <c r="D6" s="46">
        <v>404855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404855</v>
      </c>
      <c r="O6" s="47">
        <f t="shared" si="2"/>
        <v>121.94427710843374</v>
      </c>
      <c r="P6" s="9"/>
    </row>
    <row r="7" spans="1:133">
      <c r="A7" s="12"/>
      <c r="B7" s="44">
        <v>512</v>
      </c>
      <c r="C7" s="20" t="s">
        <v>20</v>
      </c>
      <c r="D7" s="46">
        <v>501026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501026</v>
      </c>
      <c r="O7" s="47">
        <f t="shared" si="2"/>
        <v>150.91144578313254</v>
      </c>
      <c r="P7" s="9"/>
    </row>
    <row r="8" spans="1:133">
      <c r="A8" s="12"/>
      <c r="B8" s="44">
        <v>513</v>
      </c>
      <c r="C8" s="20" t="s">
        <v>21</v>
      </c>
      <c r="D8" s="46">
        <v>433401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433401</v>
      </c>
      <c r="O8" s="47">
        <f t="shared" si="2"/>
        <v>130.54246987951808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1628082</v>
      </c>
      <c r="L9" s="46">
        <v>0</v>
      </c>
      <c r="M9" s="46">
        <v>0</v>
      </c>
      <c r="N9" s="46">
        <f t="shared" si="1"/>
        <v>1628082</v>
      </c>
      <c r="O9" s="47">
        <f t="shared" si="2"/>
        <v>490.38614457831324</v>
      </c>
      <c r="P9" s="9"/>
    </row>
    <row r="10" spans="1:133">
      <c r="A10" s="12"/>
      <c r="B10" s="44">
        <v>519</v>
      </c>
      <c r="C10" s="20" t="s">
        <v>23</v>
      </c>
      <c r="D10" s="46">
        <v>909591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909591</v>
      </c>
      <c r="O10" s="47">
        <f t="shared" si="2"/>
        <v>273.97319277108431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5925290</v>
      </c>
      <c r="E11" s="31">
        <f t="shared" si="3"/>
        <v>2467517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8392807</v>
      </c>
      <c r="O11" s="43">
        <f t="shared" si="2"/>
        <v>2527.9539156626506</v>
      </c>
      <c r="P11" s="10"/>
    </row>
    <row r="12" spans="1:133">
      <c r="A12" s="12"/>
      <c r="B12" s="44">
        <v>521</v>
      </c>
      <c r="C12" s="20" t="s">
        <v>25</v>
      </c>
      <c r="D12" s="46">
        <v>5300288</v>
      </c>
      <c r="E12" s="46">
        <v>2224710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7524998</v>
      </c>
      <c r="O12" s="47">
        <f t="shared" si="2"/>
        <v>2266.5656626506025</v>
      </c>
      <c r="P12" s="9"/>
    </row>
    <row r="13" spans="1:133">
      <c r="A13" s="12"/>
      <c r="B13" s="44">
        <v>524</v>
      </c>
      <c r="C13" s="20" t="s">
        <v>26</v>
      </c>
      <c r="D13" s="46">
        <v>625002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625002</v>
      </c>
      <c r="O13" s="47">
        <f t="shared" si="2"/>
        <v>188.25361445783133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242807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242807</v>
      </c>
      <c r="O14" s="47">
        <f t="shared" si="2"/>
        <v>73.134638554216863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1176481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2333837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3510318</v>
      </c>
      <c r="O15" s="43">
        <f t="shared" si="2"/>
        <v>1057.3246987951807</v>
      </c>
      <c r="P15" s="10"/>
    </row>
    <row r="16" spans="1:133">
      <c r="A16" s="12"/>
      <c r="B16" s="44">
        <v>534</v>
      </c>
      <c r="C16" s="20" t="s">
        <v>29</v>
      </c>
      <c r="D16" s="46">
        <v>797134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797134</v>
      </c>
      <c r="O16" s="47">
        <f t="shared" si="2"/>
        <v>240.10060240963855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2333837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2333837</v>
      </c>
      <c r="O17" s="47">
        <f t="shared" si="2"/>
        <v>702.96295180722893</v>
      </c>
      <c r="P17" s="9"/>
    </row>
    <row r="18" spans="1:119">
      <c r="A18" s="12"/>
      <c r="B18" s="44">
        <v>539</v>
      </c>
      <c r="C18" s="20" t="s">
        <v>31</v>
      </c>
      <c r="D18" s="46">
        <v>379347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379347</v>
      </c>
      <c r="O18" s="47">
        <f t="shared" si="2"/>
        <v>114.26114457831325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603398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603398</v>
      </c>
      <c r="O19" s="43">
        <f t="shared" si="2"/>
        <v>181.74638554216867</v>
      </c>
      <c r="P19" s="10"/>
    </row>
    <row r="20" spans="1:119">
      <c r="A20" s="12"/>
      <c r="B20" s="44">
        <v>541</v>
      </c>
      <c r="C20" s="20" t="s">
        <v>33</v>
      </c>
      <c r="D20" s="46">
        <v>603398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603398</v>
      </c>
      <c r="O20" s="47">
        <f t="shared" si="2"/>
        <v>181.74638554216867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1221303</v>
      </c>
      <c r="E21" s="31">
        <f t="shared" si="6"/>
        <v>1424258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2645561</v>
      </c>
      <c r="O21" s="43">
        <f t="shared" si="2"/>
        <v>796.8557228915663</v>
      </c>
      <c r="P21" s="10"/>
    </row>
    <row r="22" spans="1:119">
      <c r="A22" s="13"/>
      <c r="B22" s="45">
        <v>552</v>
      </c>
      <c r="C22" s="21" t="s">
        <v>35</v>
      </c>
      <c r="D22" s="46">
        <v>1221303</v>
      </c>
      <c r="E22" s="46">
        <v>1424258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2645561</v>
      </c>
      <c r="O22" s="47">
        <f t="shared" si="2"/>
        <v>796.8557228915663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393413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393413</v>
      </c>
      <c r="O23" s="43">
        <f t="shared" si="2"/>
        <v>118.49789156626505</v>
      </c>
      <c r="P23" s="9"/>
    </row>
    <row r="24" spans="1:119">
      <c r="A24" s="12"/>
      <c r="B24" s="44">
        <v>572</v>
      </c>
      <c r="C24" s="20" t="s">
        <v>37</v>
      </c>
      <c r="D24" s="46">
        <v>393413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393413</v>
      </c>
      <c r="O24" s="47">
        <f t="shared" si="2"/>
        <v>118.49789156626505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60000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60000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120000</v>
      </c>
      <c r="O25" s="43">
        <f t="shared" si="2"/>
        <v>36.144578313253014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60000</v>
      </c>
      <c r="F26" s="46">
        <v>0</v>
      </c>
      <c r="G26" s="46">
        <v>0</v>
      </c>
      <c r="H26" s="46">
        <v>0</v>
      </c>
      <c r="I26" s="46">
        <v>60000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120000</v>
      </c>
      <c r="O26" s="47">
        <f t="shared" si="2"/>
        <v>36.144578313253014</v>
      </c>
      <c r="P26" s="9"/>
    </row>
    <row r="27" spans="1:119" ht="16.5" thickBot="1">
      <c r="A27" s="14" t="s">
        <v>10</v>
      </c>
      <c r="B27" s="23"/>
      <c r="C27" s="22"/>
      <c r="D27" s="15">
        <f>SUM(D5,D11,D15,D19,D21,D23,D25)</f>
        <v>11568758</v>
      </c>
      <c r="E27" s="15">
        <f t="shared" ref="E27:M27" si="9">SUM(E5,E11,E15,E19,E21,E23,E25)</f>
        <v>3951775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2393837</v>
      </c>
      <c r="J27" s="15">
        <f t="shared" si="9"/>
        <v>0</v>
      </c>
      <c r="K27" s="15">
        <f t="shared" si="9"/>
        <v>1628082</v>
      </c>
      <c r="L27" s="15">
        <f t="shared" si="9"/>
        <v>0</v>
      </c>
      <c r="M27" s="15">
        <f t="shared" si="9"/>
        <v>0</v>
      </c>
      <c r="N27" s="15">
        <f t="shared" si="1"/>
        <v>19542452</v>
      </c>
      <c r="O27" s="37">
        <f t="shared" si="2"/>
        <v>5886.2807228915663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40</v>
      </c>
      <c r="M29" s="163"/>
      <c r="N29" s="163"/>
      <c r="O29" s="41">
        <v>3320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1833986</v>
      </c>
      <c r="E5" s="26">
        <f t="shared" si="0"/>
        <v>30956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577135</v>
      </c>
      <c r="L5" s="26">
        <f t="shared" si="0"/>
        <v>0</v>
      </c>
      <c r="M5" s="26">
        <f t="shared" si="0"/>
        <v>0</v>
      </c>
      <c r="N5" s="27">
        <f t="shared" ref="N5:N26" si="1">SUM(D5:M5)</f>
        <v>2442077</v>
      </c>
      <c r="O5" s="32">
        <f t="shared" ref="O5:O26" si="2">(N5/O$28)</f>
        <v>740.2476508032737</v>
      </c>
      <c r="P5" s="6"/>
    </row>
    <row r="6" spans="1:133">
      <c r="A6" s="12"/>
      <c r="B6" s="44">
        <v>511</v>
      </c>
      <c r="C6" s="20" t="s">
        <v>19</v>
      </c>
      <c r="D6" s="46">
        <v>348154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348154</v>
      </c>
      <c r="O6" s="47">
        <f t="shared" si="2"/>
        <v>105.53319187632616</v>
      </c>
      <c r="P6" s="9"/>
    </row>
    <row r="7" spans="1:133">
      <c r="A7" s="12"/>
      <c r="B7" s="44">
        <v>512</v>
      </c>
      <c r="C7" s="20" t="s">
        <v>20</v>
      </c>
      <c r="D7" s="46">
        <v>464454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464454</v>
      </c>
      <c r="O7" s="47">
        <f t="shared" si="2"/>
        <v>140.78629887844801</v>
      </c>
      <c r="P7" s="9"/>
    </row>
    <row r="8" spans="1:133">
      <c r="A8" s="12"/>
      <c r="B8" s="44">
        <v>513</v>
      </c>
      <c r="C8" s="20" t="s">
        <v>21</v>
      </c>
      <c r="D8" s="46">
        <v>287295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287295</v>
      </c>
      <c r="O8" s="47">
        <f t="shared" si="2"/>
        <v>87.0854804486208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577135</v>
      </c>
      <c r="L9" s="46">
        <v>0</v>
      </c>
      <c r="M9" s="46">
        <v>0</v>
      </c>
      <c r="N9" s="46">
        <f t="shared" si="1"/>
        <v>577135</v>
      </c>
      <c r="O9" s="47">
        <f t="shared" si="2"/>
        <v>174.94240678993634</v>
      </c>
      <c r="P9" s="9"/>
    </row>
    <row r="10" spans="1:133">
      <c r="A10" s="12"/>
      <c r="B10" s="44">
        <v>519</v>
      </c>
      <c r="C10" s="20" t="s">
        <v>23</v>
      </c>
      <c r="D10" s="46">
        <v>734083</v>
      </c>
      <c r="E10" s="46">
        <v>30956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765039</v>
      </c>
      <c r="O10" s="47">
        <f t="shared" si="2"/>
        <v>231.90027280994241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5556097</v>
      </c>
      <c r="E11" s="31">
        <f t="shared" si="3"/>
        <v>1083371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6639468</v>
      </c>
      <c r="O11" s="43">
        <f t="shared" si="2"/>
        <v>2012.5698696574721</v>
      </c>
      <c r="P11" s="10"/>
    </row>
    <row r="12" spans="1:133">
      <c r="A12" s="12"/>
      <c r="B12" s="44">
        <v>521</v>
      </c>
      <c r="C12" s="20" t="s">
        <v>25</v>
      </c>
      <c r="D12" s="46">
        <v>4985044</v>
      </c>
      <c r="E12" s="46">
        <v>1083371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6068415</v>
      </c>
      <c r="O12" s="47">
        <f t="shared" si="2"/>
        <v>1839.4710518338891</v>
      </c>
      <c r="P12" s="9"/>
    </row>
    <row r="13" spans="1:133">
      <c r="A13" s="12"/>
      <c r="B13" s="44">
        <v>524</v>
      </c>
      <c r="C13" s="20" t="s">
        <v>26</v>
      </c>
      <c r="D13" s="46">
        <v>571053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571053</v>
      </c>
      <c r="O13" s="47">
        <f t="shared" si="2"/>
        <v>173.09881782358289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SUM(D15:D17)</f>
        <v>1236863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1969385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3206248</v>
      </c>
      <c r="O14" s="43">
        <f t="shared" si="2"/>
        <v>971.88481357987268</v>
      </c>
      <c r="P14" s="10"/>
    </row>
    <row r="15" spans="1:133">
      <c r="A15" s="12"/>
      <c r="B15" s="44">
        <v>534</v>
      </c>
      <c r="C15" s="20" t="s">
        <v>29</v>
      </c>
      <c r="D15" s="46">
        <v>908700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908700</v>
      </c>
      <c r="O15" s="47">
        <f t="shared" si="2"/>
        <v>275.44710518338889</v>
      </c>
      <c r="P15" s="9"/>
    </row>
    <row r="16" spans="1:133">
      <c r="A16" s="12"/>
      <c r="B16" s="44">
        <v>536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1969385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1969385</v>
      </c>
      <c r="O16" s="47">
        <f t="shared" si="2"/>
        <v>596.96423158532889</v>
      </c>
      <c r="P16" s="9"/>
    </row>
    <row r="17" spans="1:119">
      <c r="A17" s="12"/>
      <c r="B17" s="44">
        <v>539</v>
      </c>
      <c r="C17" s="20" t="s">
        <v>31</v>
      </c>
      <c r="D17" s="46">
        <v>328163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328163</v>
      </c>
      <c r="O17" s="47">
        <f t="shared" si="2"/>
        <v>99.473476811154896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478889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478889</v>
      </c>
      <c r="O18" s="43">
        <f t="shared" si="2"/>
        <v>145.1618672324947</v>
      </c>
      <c r="P18" s="10"/>
    </row>
    <row r="19" spans="1:119">
      <c r="A19" s="12"/>
      <c r="B19" s="44">
        <v>541</v>
      </c>
      <c r="C19" s="20" t="s">
        <v>33</v>
      </c>
      <c r="D19" s="46">
        <v>478889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478889</v>
      </c>
      <c r="O19" s="47">
        <f t="shared" si="2"/>
        <v>145.1618672324947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1102357</v>
      </c>
      <c r="E20" s="31">
        <f t="shared" si="6"/>
        <v>897215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1999572</v>
      </c>
      <c r="O20" s="43">
        <f t="shared" si="2"/>
        <v>606.11458017581083</v>
      </c>
      <c r="P20" s="10"/>
    </row>
    <row r="21" spans="1:119">
      <c r="A21" s="13"/>
      <c r="B21" s="45">
        <v>552</v>
      </c>
      <c r="C21" s="21" t="s">
        <v>35</v>
      </c>
      <c r="D21" s="46">
        <v>1102357</v>
      </c>
      <c r="E21" s="46">
        <v>897215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1999572</v>
      </c>
      <c r="O21" s="47">
        <f t="shared" si="2"/>
        <v>606.11458017581083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326093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326093</v>
      </c>
      <c r="O22" s="43">
        <f t="shared" si="2"/>
        <v>98.846013943619283</v>
      </c>
      <c r="P22" s="9"/>
    </row>
    <row r="23" spans="1:119">
      <c r="A23" s="12"/>
      <c r="B23" s="44">
        <v>572</v>
      </c>
      <c r="C23" s="20" t="s">
        <v>37</v>
      </c>
      <c r="D23" s="46">
        <v>326093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326093</v>
      </c>
      <c r="O23" s="47">
        <f t="shared" si="2"/>
        <v>98.846013943619283</v>
      </c>
      <c r="P23" s="9"/>
    </row>
    <row r="24" spans="1:119" ht="15.75">
      <c r="A24" s="28" t="s">
        <v>39</v>
      </c>
      <c r="B24" s="29"/>
      <c r="C24" s="30"/>
      <c r="D24" s="31">
        <f t="shared" ref="D24:M24" si="8">SUM(D25:D25)</f>
        <v>164766</v>
      </c>
      <c r="E24" s="31">
        <f t="shared" si="8"/>
        <v>461881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60000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686647</v>
      </c>
      <c r="O24" s="43">
        <f t="shared" si="2"/>
        <v>208.13792058199454</v>
      </c>
      <c r="P24" s="9"/>
    </row>
    <row r="25" spans="1:119" ht="15.75" thickBot="1">
      <c r="A25" s="12"/>
      <c r="B25" s="44">
        <v>581</v>
      </c>
      <c r="C25" s="20" t="s">
        <v>38</v>
      </c>
      <c r="D25" s="46">
        <v>164766</v>
      </c>
      <c r="E25" s="46">
        <v>461881</v>
      </c>
      <c r="F25" s="46">
        <v>0</v>
      </c>
      <c r="G25" s="46">
        <v>0</v>
      </c>
      <c r="H25" s="46">
        <v>0</v>
      </c>
      <c r="I25" s="46">
        <v>60000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686647</v>
      </c>
      <c r="O25" s="47">
        <f t="shared" si="2"/>
        <v>208.13792058199454</v>
      </c>
      <c r="P25" s="9"/>
    </row>
    <row r="26" spans="1:119" ht="16.5" thickBot="1">
      <c r="A26" s="14" t="s">
        <v>10</v>
      </c>
      <c r="B26" s="23"/>
      <c r="C26" s="22"/>
      <c r="D26" s="15">
        <f>SUM(D5,D11,D14,D18,D20,D22,D24)</f>
        <v>10699051</v>
      </c>
      <c r="E26" s="15">
        <f t="shared" ref="E26:M26" si="9">SUM(E5,E11,E14,E18,E20,E22,E24)</f>
        <v>2473423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2029385</v>
      </c>
      <c r="J26" s="15">
        <f t="shared" si="9"/>
        <v>0</v>
      </c>
      <c r="K26" s="15">
        <f t="shared" si="9"/>
        <v>577135</v>
      </c>
      <c r="L26" s="15">
        <f t="shared" si="9"/>
        <v>0</v>
      </c>
      <c r="M26" s="15">
        <f t="shared" si="9"/>
        <v>0</v>
      </c>
      <c r="N26" s="15">
        <f t="shared" si="1"/>
        <v>15778994</v>
      </c>
      <c r="O26" s="37">
        <f t="shared" si="2"/>
        <v>4782.9627159745378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50</v>
      </c>
      <c r="M28" s="163"/>
      <c r="N28" s="163"/>
      <c r="O28" s="41">
        <v>3299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2098897</v>
      </c>
      <c r="E5" s="26">
        <f t="shared" si="0"/>
        <v>505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2424013</v>
      </c>
      <c r="L5" s="26">
        <f t="shared" si="0"/>
        <v>0</v>
      </c>
      <c r="M5" s="26">
        <f t="shared" si="0"/>
        <v>0</v>
      </c>
      <c r="N5" s="27">
        <f t="shared" ref="N5:N27" si="1">SUM(D5:M5)</f>
        <v>4523415</v>
      </c>
      <c r="O5" s="32">
        <f t="shared" ref="O5:O27" si="2">(N5/O$29)</f>
        <v>1479.2069980379333</v>
      </c>
      <c r="P5" s="6"/>
    </row>
    <row r="6" spans="1:133">
      <c r="A6" s="12"/>
      <c r="B6" s="44">
        <v>511</v>
      </c>
      <c r="C6" s="20" t="s">
        <v>19</v>
      </c>
      <c r="D6" s="46">
        <v>514495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514495</v>
      </c>
      <c r="O6" s="47">
        <f t="shared" si="2"/>
        <v>168.24558534990189</v>
      </c>
      <c r="P6" s="9"/>
    </row>
    <row r="7" spans="1:133">
      <c r="A7" s="12"/>
      <c r="B7" s="44">
        <v>512</v>
      </c>
      <c r="C7" s="20" t="s">
        <v>20</v>
      </c>
      <c r="D7" s="46">
        <v>481877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481877</v>
      </c>
      <c r="O7" s="47">
        <f t="shared" si="2"/>
        <v>157.57913669064749</v>
      </c>
      <c r="P7" s="9"/>
    </row>
    <row r="8" spans="1:133">
      <c r="A8" s="12"/>
      <c r="B8" s="44">
        <v>513</v>
      </c>
      <c r="C8" s="20" t="s">
        <v>21</v>
      </c>
      <c r="D8" s="46">
        <v>292822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292822</v>
      </c>
      <c r="O8" s="47">
        <f t="shared" si="2"/>
        <v>95.756049705689989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2424013</v>
      </c>
      <c r="L9" s="46">
        <v>0</v>
      </c>
      <c r="M9" s="46">
        <v>0</v>
      </c>
      <c r="N9" s="46">
        <f t="shared" si="1"/>
        <v>2424013</v>
      </c>
      <c r="O9" s="47">
        <f t="shared" si="2"/>
        <v>792.67920209287115</v>
      </c>
      <c r="P9" s="9"/>
    </row>
    <row r="10" spans="1:133">
      <c r="A10" s="12"/>
      <c r="B10" s="44">
        <v>519</v>
      </c>
      <c r="C10" s="20" t="s">
        <v>23</v>
      </c>
      <c r="D10" s="46">
        <v>809703</v>
      </c>
      <c r="E10" s="46">
        <v>505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810208</v>
      </c>
      <c r="O10" s="47">
        <f t="shared" si="2"/>
        <v>264.94702419882276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5203995</v>
      </c>
      <c r="E11" s="31">
        <f t="shared" si="3"/>
        <v>772000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5975995</v>
      </c>
      <c r="O11" s="43">
        <f t="shared" si="2"/>
        <v>1954.2168083714846</v>
      </c>
      <c r="P11" s="10"/>
    </row>
    <row r="12" spans="1:133">
      <c r="A12" s="12"/>
      <c r="B12" s="44">
        <v>521</v>
      </c>
      <c r="C12" s="20" t="s">
        <v>25</v>
      </c>
      <c r="D12" s="46">
        <v>4637452</v>
      </c>
      <c r="E12" s="46">
        <v>772000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5409452</v>
      </c>
      <c r="O12" s="47">
        <f t="shared" si="2"/>
        <v>1768.9509483322433</v>
      </c>
      <c r="P12" s="9"/>
    </row>
    <row r="13" spans="1:133">
      <c r="A13" s="12"/>
      <c r="B13" s="44">
        <v>524</v>
      </c>
      <c r="C13" s="20" t="s">
        <v>26</v>
      </c>
      <c r="D13" s="46">
        <v>566543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566543</v>
      </c>
      <c r="O13" s="47">
        <f t="shared" si="2"/>
        <v>185.26586003924135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SUM(D15:D18)</f>
        <v>1213386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2190286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3403672</v>
      </c>
      <c r="O14" s="43">
        <f t="shared" si="2"/>
        <v>1113.0385873119685</v>
      </c>
      <c r="P14" s="10"/>
    </row>
    <row r="15" spans="1:133">
      <c r="A15" s="12"/>
      <c r="B15" s="44">
        <v>533</v>
      </c>
      <c r="C15" s="20" t="s">
        <v>65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1052800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1052800</v>
      </c>
      <c r="O15" s="47">
        <f t="shared" si="2"/>
        <v>344.27730542838458</v>
      </c>
      <c r="P15" s="9"/>
    </row>
    <row r="16" spans="1:133">
      <c r="A16" s="12"/>
      <c r="B16" s="44">
        <v>534</v>
      </c>
      <c r="C16" s="20" t="s">
        <v>29</v>
      </c>
      <c r="D16" s="46">
        <v>844721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844721</v>
      </c>
      <c r="O16" s="47">
        <f t="shared" si="2"/>
        <v>276.23315892740351</v>
      </c>
      <c r="P16" s="9"/>
    </row>
    <row r="17" spans="1:119">
      <c r="A17" s="12"/>
      <c r="B17" s="44">
        <v>535</v>
      </c>
      <c r="C17" s="20" t="s">
        <v>66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1137486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1137486</v>
      </c>
      <c r="O17" s="47">
        <f t="shared" si="2"/>
        <v>371.97056899934597</v>
      </c>
      <c r="P17" s="9"/>
    </row>
    <row r="18" spans="1:119">
      <c r="A18" s="12"/>
      <c r="B18" s="44">
        <v>539</v>
      </c>
      <c r="C18" s="20" t="s">
        <v>31</v>
      </c>
      <c r="D18" s="46">
        <v>368665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368665</v>
      </c>
      <c r="O18" s="47">
        <f t="shared" si="2"/>
        <v>120.55755395683454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495822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495822</v>
      </c>
      <c r="O19" s="43">
        <f t="shared" si="2"/>
        <v>162.13930673642903</v>
      </c>
      <c r="P19" s="10"/>
    </row>
    <row r="20" spans="1:119">
      <c r="A20" s="12"/>
      <c r="B20" s="44">
        <v>541</v>
      </c>
      <c r="C20" s="20" t="s">
        <v>33</v>
      </c>
      <c r="D20" s="46">
        <v>495822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495822</v>
      </c>
      <c r="O20" s="47">
        <f t="shared" si="2"/>
        <v>162.13930673642903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2455251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2455251</v>
      </c>
      <c r="O21" s="43">
        <f t="shared" si="2"/>
        <v>802.89437540876395</v>
      </c>
      <c r="P21" s="10"/>
    </row>
    <row r="22" spans="1:119">
      <c r="A22" s="13"/>
      <c r="B22" s="45">
        <v>552</v>
      </c>
      <c r="C22" s="21" t="s">
        <v>35</v>
      </c>
      <c r="D22" s="46">
        <v>0</v>
      </c>
      <c r="E22" s="46">
        <v>2455251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2455251</v>
      </c>
      <c r="O22" s="47">
        <f t="shared" si="2"/>
        <v>802.89437540876395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483017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483017</v>
      </c>
      <c r="O23" s="43">
        <f t="shared" si="2"/>
        <v>157.95192936559843</v>
      </c>
      <c r="P23" s="9"/>
    </row>
    <row r="24" spans="1:119">
      <c r="A24" s="12"/>
      <c r="B24" s="44">
        <v>572</v>
      </c>
      <c r="C24" s="20" t="s">
        <v>37</v>
      </c>
      <c r="D24" s="46">
        <v>483017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483017</v>
      </c>
      <c r="O24" s="47">
        <f t="shared" si="2"/>
        <v>157.95192936559843</v>
      </c>
      <c r="P24" s="9"/>
    </row>
    <row r="25" spans="1:119" ht="15.75">
      <c r="A25" s="28" t="s">
        <v>39</v>
      </c>
      <c r="B25" s="29"/>
      <c r="C25" s="30"/>
      <c r="D25" s="31">
        <f t="shared" ref="D25:M25" si="8">SUM(D26:D26)</f>
        <v>0</v>
      </c>
      <c r="E25" s="31">
        <f t="shared" si="8"/>
        <v>49380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49380</v>
      </c>
      <c r="O25" s="43">
        <f t="shared" si="2"/>
        <v>16.147809025506866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49380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49380</v>
      </c>
      <c r="O26" s="47">
        <f t="shared" si="2"/>
        <v>16.147809025506866</v>
      </c>
      <c r="P26" s="9"/>
    </row>
    <row r="27" spans="1:119" ht="16.5" thickBot="1">
      <c r="A27" s="14" t="s">
        <v>10</v>
      </c>
      <c r="B27" s="23"/>
      <c r="C27" s="22"/>
      <c r="D27" s="15">
        <f>SUM(D5,D11,D14,D19,D21,D23,D25)</f>
        <v>9495117</v>
      </c>
      <c r="E27" s="15">
        <f t="shared" ref="E27:M27" si="9">SUM(E5,E11,E14,E19,E21,E23,E25)</f>
        <v>3277136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2190286</v>
      </c>
      <c r="J27" s="15">
        <f t="shared" si="9"/>
        <v>0</v>
      </c>
      <c r="K27" s="15">
        <f t="shared" si="9"/>
        <v>2424013</v>
      </c>
      <c r="L27" s="15">
        <f t="shared" si="9"/>
        <v>0</v>
      </c>
      <c r="M27" s="15">
        <f t="shared" si="9"/>
        <v>0</v>
      </c>
      <c r="N27" s="15">
        <f t="shared" si="1"/>
        <v>17386552</v>
      </c>
      <c r="O27" s="37">
        <f t="shared" si="2"/>
        <v>5685.5958142576847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67</v>
      </c>
      <c r="M29" s="163"/>
      <c r="N29" s="163"/>
      <c r="O29" s="41">
        <v>3058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84</v>
      </c>
      <c r="N4" s="34" t="s">
        <v>5</v>
      </c>
      <c r="O4" s="34" t="s">
        <v>85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5143374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2911715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8055089</v>
      </c>
      <c r="P5" s="32">
        <f t="shared" ref="P5:P27" si="1">(O5/P$29)</f>
        <v>2603.4547511312217</v>
      </c>
      <c r="Q5" s="6"/>
    </row>
    <row r="6" spans="1:134">
      <c r="A6" s="12"/>
      <c r="B6" s="44">
        <v>511</v>
      </c>
      <c r="C6" s="20" t="s">
        <v>19</v>
      </c>
      <c r="D6" s="46">
        <v>321967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321967</v>
      </c>
      <c r="P6" s="47">
        <f t="shared" si="1"/>
        <v>104.06173238526179</v>
      </c>
      <c r="Q6" s="9"/>
    </row>
    <row r="7" spans="1:134">
      <c r="A7" s="12"/>
      <c r="B7" s="44">
        <v>512</v>
      </c>
      <c r="C7" s="20" t="s">
        <v>20</v>
      </c>
      <c r="D7" s="46">
        <v>1493655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1493655</v>
      </c>
      <c r="P7" s="47">
        <f t="shared" si="1"/>
        <v>482.75856496444732</v>
      </c>
      <c r="Q7" s="9"/>
    </row>
    <row r="8" spans="1:134">
      <c r="A8" s="12"/>
      <c r="B8" s="44">
        <v>513</v>
      </c>
      <c r="C8" s="20" t="s">
        <v>21</v>
      </c>
      <c r="D8" s="46">
        <v>766276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766276</v>
      </c>
      <c r="P8" s="47">
        <f t="shared" si="1"/>
        <v>247.66515837104072</v>
      </c>
      <c r="Q8" s="9"/>
    </row>
    <row r="9" spans="1:134">
      <c r="A9" s="12"/>
      <c r="B9" s="44">
        <v>514</v>
      </c>
      <c r="C9" s="20" t="s">
        <v>73</v>
      </c>
      <c r="D9" s="46">
        <v>420545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420545</v>
      </c>
      <c r="P9" s="47">
        <f t="shared" si="1"/>
        <v>135.92275371687137</v>
      </c>
      <c r="Q9" s="9"/>
    </row>
    <row r="10" spans="1:134">
      <c r="A10" s="12"/>
      <c r="B10" s="44">
        <v>516</v>
      </c>
      <c r="C10" s="20" t="s">
        <v>74</v>
      </c>
      <c r="D10" s="46">
        <v>455480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455480</v>
      </c>
      <c r="P10" s="47">
        <f t="shared" si="1"/>
        <v>147.21396250808016</v>
      </c>
      <c r="Q10" s="9"/>
    </row>
    <row r="11" spans="1:134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2911715</v>
      </c>
      <c r="L11" s="46">
        <v>0</v>
      </c>
      <c r="M11" s="46">
        <v>0</v>
      </c>
      <c r="N11" s="46">
        <v>0</v>
      </c>
      <c r="O11" s="46">
        <f t="shared" si="2"/>
        <v>2911715</v>
      </c>
      <c r="P11" s="47">
        <f t="shared" si="1"/>
        <v>941.08435681965091</v>
      </c>
      <c r="Q11" s="9"/>
    </row>
    <row r="12" spans="1:134">
      <c r="A12" s="12"/>
      <c r="B12" s="44">
        <v>519</v>
      </c>
      <c r="C12" s="20" t="s">
        <v>23</v>
      </c>
      <c r="D12" s="46">
        <v>1685451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1685451</v>
      </c>
      <c r="P12" s="47">
        <f t="shared" si="1"/>
        <v>544.74822236586942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SUM(D14:D16)</f>
        <v>8651409</v>
      </c>
      <c r="E13" s="31">
        <f t="shared" si="3"/>
        <v>878515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9529924</v>
      </c>
      <c r="P13" s="43">
        <f t="shared" si="1"/>
        <v>3080.130575307046</v>
      </c>
      <c r="Q13" s="10"/>
    </row>
    <row r="14" spans="1:134">
      <c r="A14" s="12"/>
      <c r="B14" s="44">
        <v>521</v>
      </c>
      <c r="C14" s="20" t="s">
        <v>25</v>
      </c>
      <c r="D14" s="46">
        <v>7234761</v>
      </c>
      <c r="E14" s="46">
        <v>51541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7286302</v>
      </c>
      <c r="P14" s="47">
        <f t="shared" si="1"/>
        <v>2354.9780219780218</v>
      </c>
      <c r="Q14" s="9"/>
    </row>
    <row r="15" spans="1:134">
      <c r="A15" s="12"/>
      <c r="B15" s="44">
        <v>524</v>
      </c>
      <c r="C15" s="20" t="s">
        <v>26</v>
      </c>
      <c r="D15" s="46">
        <v>1416648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1416648</v>
      </c>
      <c r="P15" s="47">
        <f t="shared" si="1"/>
        <v>457.86942469295411</v>
      </c>
      <c r="Q15" s="9"/>
    </row>
    <row r="16" spans="1:134">
      <c r="A16" s="12"/>
      <c r="B16" s="44">
        <v>529</v>
      </c>
      <c r="C16" s="20" t="s">
        <v>27</v>
      </c>
      <c r="D16" s="46">
        <v>0</v>
      </c>
      <c r="E16" s="46">
        <v>826974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826974</v>
      </c>
      <c r="P16" s="47">
        <f t="shared" si="1"/>
        <v>267.28312863606982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4157525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4157525</v>
      </c>
      <c r="P17" s="43">
        <f t="shared" si="1"/>
        <v>1343.7378797672916</v>
      </c>
      <c r="Q17" s="10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4157525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6">SUM(D18:N18)</f>
        <v>4157525</v>
      </c>
      <c r="P18" s="47">
        <f t="shared" si="1"/>
        <v>1343.7378797672916</v>
      </c>
      <c r="Q18" s="9"/>
    </row>
    <row r="19" spans="1:120" ht="15.75">
      <c r="A19" s="28" t="s">
        <v>32</v>
      </c>
      <c r="B19" s="29"/>
      <c r="C19" s="30"/>
      <c r="D19" s="31">
        <f t="shared" ref="D19:N19" si="7">SUM(D20:D21)</f>
        <v>2210229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2210229</v>
      </c>
      <c r="P19" s="43">
        <f t="shared" si="1"/>
        <v>714.35972850678729</v>
      </c>
      <c r="Q19" s="10"/>
    </row>
    <row r="20" spans="1:120">
      <c r="A20" s="12"/>
      <c r="B20" s="44">
        <v>541</v>
      </c>
      <c r="C20" s="20" t="s">
        <v>33</v>
      </c>
      <c r="D20" s="46">
        <v>1488596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1488596</v>
      </c>
      <c r="P20" s="47">
        <f t="shared" si="1"/>
        <v>481.12346477052358</v>
      </c>
      <c r="Q20" s="9"/>
    </row>
    <row r="21" spans="1:120">
      <c r="A21" s="12"/>
      <c r="B21" s="44">
        <v>543</v>
      </c>
      <c r="C21" s="20" t="s">
        <v>86</v>
      </c>
      <c r="D21" s="46">
        <v>721633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721633</v>
      </c>
      <c r="P21" s="47">
        <f t="shared" si="1"/>
        <v>233.23626373626374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SUM(D23:D24)</f>
        <v>9818163</v>
      </c>
      <c r="E22" s="31">
        <f t="shared" si="8"/>
        <v>3506109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6"/>
        <v>13324272</v>
      </c>
      <c r="P22" s="43">
        <f t="shared" si="1"/>
        <v>4306.4873949579833</v>
      </c>
      <c r="Q22" s="10"/>
    </row>
    <row r="23" spans="1:120">
      <c r="A23" s="13"/>
      <c r="B23" s="45">
        <v>552</v>
      </c>
      <c r="C23" s="21" t="s">
        <v>35</v>
      </c>
      <c r="D23" s="46">
        <v>0</v>
      </c>
      <c r="E23" s="46">
        <v>3506109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3506109</v>
      </c>
      <c r="P23" s="47">
        <f t="shared" si="1"/>
        <v>1133.1961861667744</v>
      </c>
      <c r="Q23" s="9"/>
    </row>
    <row r="24" spans="1:120">
      <c r="A24" s="13"/>
      <c r="B24" s="45">
        <v>559</v>
      </c>
      <c r="C24" s="21" t="s">
        <v>80</v>
      </c>
      <c r="D24" s="46">
        <v>9818163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9818163</v>
      </c>
      <c r="P24" s="47">
        <f t="shared" si="1"/>
        <v>3173.2912087912086</v>
      </c>
      <c r="Q24" s="9"/>
    </row>
    <row r="25" spans="1:120" ht="15.75">
      <c r="A25" s="28" t="s">
        <v>36</v>
      </c>
      <c r="B25" s="29"/>
      <c r="C25" s="30"/>
      <c r="D25" s="31">
        <f t="shared" ref="D25:N25" si="9">SUM(D26:D26)</f>
        <v>61020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>SUM(D25:N25)</f>
        <v>61020</v>
      </c>
      <c r="P25" s="43">
        <f t="shared" si="1"/>
        <v>19.722042663219135</v>
      </c>
      <c r="Q25" s="9"/>
    </row>
    <row r="26" spans="1:120" ht="15.75" thickBot="1">
      <c r="A26" s="12"/>
      <c r="B26" s="44">
        <v>572</v>
      </c>
      <c r="C26" s="20" t="s">
        <v>37</v>
      </c>
      <c r="D26" s="46">
        <v>61020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61020</v>
      </c>
      <c r="P26" s="47">
        <f t="shared" si="1"/>
        <v>19.722042663219135</v>
      </c>
      <c r="Q26" s="9"/>
    </row>
    <row r="27" spans="1:120" ht="16.5" thickBot="1">
      <c r="A27" s="14" t="s">
        <v>10</v>
      </c>
      <c r="B27" s="23"/>
      <c r="C27" s="22"/>
      <c r="D27" s="15">
        <f>SUM(D5,D13,D17,D19,D22,D25)</f>
        <v>25884195</v>
      </c>
      <c r="E27" s="15">
        <f t="shared" ref="E27:N27" si="10">SUM(E5,E13,E17,E19,E22,E25)</f>
        <v>4384624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4157525</v>
      </c>
      <c r="J27" s="15">
        <f t="shared" si="10"/>
        <v>0</v>
      </c>
      <c r="K27" s="15">
        <f t="shared" si="10"/>
        <v>2911715</v>
      </c>
      <c r="L27" s="15">
        <f t="shared" si="10"/>
        <v>0</v>
      </c>
      <c r="M27" s="15">
        <f t="shared" si="10"/>
        <v>0</v>
      </c>
      <c r="N27" s="15">
        <f t="shared" si="10"/>
        <v>0</v>
      </c>
      <c r="O27" s="15">
        <f>SUM(D27:N27)</f>
        <v>37338059</v>
      </c>
      <c r="P27" s="37">
        <f t="shared" si="1"/>
        <v>12067.892372333548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163" t="s">
        <v>89</v>
      </c>
      <c r="N29" s="163"/>
      <c r="O29" s="163"/>
      <c r="P29" s="41">
        <v>3094</v>
      </c>
    </row>
    <row r="30" spans="1:120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  <row r="31" spans="1:120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83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84</v>
      </c>
      <c r="N4" s="34" t="s">
        <v>5</v>
      </c>
      <c r="O4" s="34" t="s">
        <v>85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4563665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3014383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7578048</v>
      </c>
      <c r="P5" s="32">
        <f t="shared" ref="P5:P27" si="1">(O5/P$29)</f>
        <v>2457.2140077821014</v>
      </c>
      <c r="Q5" s="6"/>
    </row>
    <row r="6" spans="1:134">
      <c r="A6" s="12"/>
      <c r="B6" s="44">
        <v>511</v>
      </c>
      <c r="C6" s="20" t="s">
        <v>19</v>
      </c>
      <c r="D6" s="46">
        <v>275318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275318</v>
      </c>
      <c r="P6" s="47">
        <f t="shared" si="1"/>
        <v>89.273022049286638</v>
      </c>
      <c r="Q6" s="9"/>
    </row>
    <row r="7" spans="1:134">
      <c r="A7" s="12"/>
      <c r="B7" s="44">
        <v>512</v>
      </c>
      <c r="C7" s="20" t="s">
        <v>20</v>
      </c>
      <c r="D7" s="46">
        <v>1508364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1508364</v>
      </c>
      <c r="P7" s="47">
        <f t="shared" si="1"/>
        <v>489.09338521400781</v>
      </c>
      <c r="Q7" s="9"/>
    </row>
    <row r="8" spans="1:134">
      <c r="A8" s="12"/>
      <c r="B8" s="44">
        <v>513</v>
      </c>
      <c r="C8" s="20" t="s">
        <v>21</v>
      </c>
      <c r="D8" s="46">
        <v>688099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688099</v>
      </c>
      <c r="P8" s="47">
        <f t="shared" si="1"/>
        <v>223.11900129701687</v>
      </c>
      <c r="Q8" s="9"/>
    </row>
    <row r="9" spans="1:134">
      <c r="A9" s="12"/>
      <c r="B9" s="44">
        <v>514</v>
      </c>
      <c r="C9" s="20" t="s">
        <v>73</v>
      </c>
      <c r="D9" s="46">
        <v>360464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360464</v>
      </c>
      <c r="P9" s="47">
        <f t="shared" si="1"/>
        <v>116.88197146562905</v>
      </c>
      <c r="Q9" s="9"/>
    </row>
    <row r="10" spans="1:134">
      <c r="A10" s="12"/>
      <c r="B10" s="44">
        <v>516</v>
      </c>
      <c r="C10" s="20" t="s">
        <v>74</v>
      </c>
      <c r="D10" s="46">
        <v>372743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372743</v>
      </c>
      <c r="P10" s="47">
        <f t="shared" si="1"/>
        <v>120.86348897535667</v>
      </c>
      <c r="Q10" s="9"/>
    </row>
    <row r="11" spans="1:134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3014383</v>
      </c>
      <c r="L11" s="46">
        <v>0</v>
      </c>
      <c r="M11" s="46">
        <v>0</v>
      </c>
      <c r="N11" s="46">
        <v>0</v>
      </c>
      <c r="O11" s="46">
        <f t="shared" si="2"/>
        <v>3014383</v>
      </c>
      <c r="P11" s="47">
        <f t="shared" si="1"/>
        <v>977.42639429312578</v>
      </c>
      <c r="Q11" s="9"/>
    </row>
    <row r="12" spans="1:134">
      <c r="A12" s="12"/>
      <c r="B12" s="44">
        <v>519</v>
      </c>
      <c r="C12" s="20" t="s">
        <v>23</v>
      </c>
      <c r="D12" s="46">
        <v>1358677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1358677</v>
      </c>
      <c r="P12" s="47">
        <f t="shared" si="1"/>
        <v>440.55674448767832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SUM(D14:D16)</f>
        <v>8541322</v>
      </c>
      <c r="E13" s="31">
        <f t="shared" si="3"/>
        <v>649715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18" si="4">SUM(D13:N13)</f>
        <v>9191037</v>
      </c>
      <c r="P13" s="43">
        <f t="shared" si="1"/>
        <v>2980.2324902723735</v>
      </c>
      <c r="Q13" s="10"/>
    </row>
    <row r="14" spans="1:134">
      <c r="A14" s="12"/>
      <c r="B14" s="44">
        <v>521</v>
      </c>
      <c r="C14" s="20" t="s">
        <v>25</v>
      </c>
      <c r="D14" s="46">
        <v>7333010</v>
      </c>
      <c r="E14" s="46">
        <v>40531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7373541</v>
      </c>
      <c r="P14" s="47">
        <f t="shared" si="1"/>
        <v>2390.9017509727628</v>
      </c>
      <c r="Q14" s="9"/>
    </row>
    <row r="15" spans="1:134">
      <c r="A15" s="12"/>
      <c r="B15" s="44">
        <v>524</v>
      </c>
      <c r="C15" s="20" t="s">
        <v>26</v>
      </c>
      <c r="D15" s="46">
        <v>1208312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1208312</v>
      </c>
      <c r="P15" s="47">
        <f t="shared" si="1"/>
        <v>391.80025940337225</v>
      </c>
      <c r="Q15" s="9"/>
    </row>
    <row r="16" spans="1:134">
      <c r="A16" s="12"/>
      <c r="B16" s="44">
        <v>529</v>
      </c>
      <c r="C16" s="20" t="s">
        <v>27</v>
      </c>
      <c r="D16" s="46">
        <v>0</v>
      </c>
      <c r="E16" s="46">
        <v>609184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609184</v>
      </c>
      <c r="P16" s="47">
        <f t="shared" si="1"/>
        <v>197.53047989623866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SUM(D18:D18)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4105380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4105380</v>
      </c>
      <c r="P17" s="43">
        <f t="shared" si="1"/>
        <v>1331.1867704280155</v>
      </c>
      <c r="Q17" s="10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4105380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4105380</v>
      </c>
      <c r="P18" s="47">
        <f t="shared" si="1"/>
        <v>1331.1867704280155</v>
      </c>
      <c r="Q18" s="9"/>
    </row>
    <row r="19" spans="1:120" ht="15.75">
      <c r="A19" s="28" t="s">
        <v>32</v>
      </c>
      <c r="B19" s="29"/>
      <c r="C19" s="30"/>
      <c r="D19" s="31">
        <f t="shared" ref="D19:N19" si="6">SUM(D20:D21)</f>
        <v>2342844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ref="O19:O24" si="7">SUM(D19:N19)</f>
        <v>2342844</v>
      </c>
      <c r="P19" s="43">
        <f t="shared" si="1"/>
        <v>759.67704280155647</v>
      </c>
      <c r="Q19" s="10"/>
    </row>
    <row r="20" spans="1:120">
      <c r="A20" s="12"/>
      <c r="B20" s="44">
        <v>541</v>
      </c>
      <c r="C20" s="20" t="s">
        <v>33</v>
      </c>
      <c r="D20" s="46">
        <v>1643126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1643126</v>
      </c>
      <c r="P20" s="47">
        <f t="shared" si="1"/>
        <v>532.7905317769131</v>
      </c>
      <c r="Q20" s="9"/>
    </row>
    <row r="21" spans="1:120">
      <c r="A21" s="12"/>
      <c r="B21" s="44">
        <v>543</v>
      </c>
      <c r="C21" s="20" t="s">
        <v>86</v>
      </c>
      <c r="D21" s="46">
        <v>699718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699718</v>
      </c>
      <c r="P21" s="47">
        <f t="shared" si="1"/>
        <v>226.88651102464331</v>
      </c>
      <c r="Q21" s="9"/>
    </row>
    <row r="22" spans="1:120" ht="15.75">
      <c r="A22" s="28" t="s">
        <v>34</v>
      </c>
      <c r="B22" s="29"/>
      <c r="C22" s="30"/>
      <c r="D22" s="31">
        <f t="shared" ref="D22:N22" si="8">SUM(D23:D24)</f>
        <v>1388031</v>
      </c>
      <c r="E22" s="31">
        <f t="shared" si="8"/>
        <v>1899266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8"/>
        <v>0</v>
      </c>
      <c r="O22" s="31">
        <f t="shared" si="7"/>
        <v>3287297</v>
      </c>
      <c r="P22" s="43">
        <f t="shared" si="1"/>
        <v>1065.9199092088197</v>
      </c>
      <c r="Q22" s="10"/>
    </row>
    <row r="23" spans="1:120">
      <c r="A23" s="13"/>
      <c r="B23" s="45">
        <v>552</v>
      </c>
      <c r="C23" s="21" t="s">
        <v>35</v>
      </c>
      <c r="D23" s="46">
        <v>0</v>
      </c>
      <c r="E23" s="46">
        <v>1899266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1899266</v>
      </c>
      <c r="P23" s="47">
        <f t="shared" si="1"/>
        <v>615.84500648508435</v>
      </c>
      <c r="Q23" s="9"/>
    </row>
    <row r="24" spans="1:120">
      <c r="A24" s="13"/>
      <c r="B24" s="45">
        <v>559</v>
      </c>
      <c r="C24" s="21" t="s">
        <v>80</v>
      </c>
      <c r="D24" s="46">
        <v>1388031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1388031</v>
      </c>
      <c r="P24" s="47">
        <f t="shared" si="1"/>
        <v>450.07490272373542</v>
      </c>
      <c r="Q24" s="9"/>
    </row>
    <row r="25" spans="1:120" ht="15.75">
      <c r="A25" s="28" t="s">
        <v>36</v>
      </c>
      <c r="B25" s="29"/>
      <c r="C25" s="30"/>
      <c r="D25" s="31">
        <f t="shared" ref="D25:N25" si="9">SUM(D26:D26)</f>
        <v>84579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>SUM(D25:N25)</f>
        <v>84579</v>
      </c>
      <c r="P25" s="43">
        <f t="shared" si="1"/>
        <v>27.425097276264591</v>
      </c>
      <c r="Q25" s="9"/>
    </row>
    <row r="26" spans="1:120" ht="15.75" thickBot="1">
      <c r="A26" s="12"/>
      <c r="B26" s="44">
        <v>572</v>
      </c>
      <c r="C26" s="20" t="s">
        <v>37</v>
      </c>
      <c r="D26" s="46">
        <v>84579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84579</v>
      </c>
      <c r="P26" s="47">
        <f t="shared" si="1"/>
        <v>27.425097276264591</v>
      </c>
      <c r="Q26" s="9"/>
    </row>
    <row r="27" spans="1:120" ht="16.5" thickBot="1">
      <c r="A27" s="14" t="s">
        <v>10</v>
      </c>
      <c r="B27" s="23"/>
      <c r="C27" s="22"/>
      <c r="D27" s="15">
        <f>SUM(D5,D13,D17,D19,D22,D25)</f>
        <v>16920441</v>
      </c>
      <c r="E27" s="15">
        <f t="shared" ref="E27:N27" si="10">SUM(E5,E13,E17,E19,E22,E25)</f>
        <v>2548981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4105380</v>
      </c>
      <c r="J27" s="15">
        <f t="shared" si="10"/>
        <v>0</v>
      </c>
      <c r="K27" s="15">
        <f t="shared" si="10"/>
        <v>3014383</v>
      </c>
      <c r="L27" s="15">
        <f t="shared" si="10"/>
        <v>0</v>
      </c>
      <c r="M27" s="15">
        <f t="shared" si="10"/>
        <v>0</v>
      </c>
      <c r="N27" s="15">
        <f t="shared" si="10"/>
        <v>0</v>
      </c>
      <c r="O27" s="15">
        <f>SUM(D27:N27)</f>
        <v>26589185</v>
      </c>
      <c r="P27" s="37">
        <f t="shared" si="1"/>
        <v>8621.6553177691312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163" t="s">
        <v>87</v>
      </c>
      <c r="N29" s="163"/>
      <c r="O29" s="163"/>
      <c r="P29" s="41">
        <v>3084</v>
      </c>
    </row>
    <row r="30" spans="1:120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2"/>
    </row>
    <row r="31" spans="1:120" ht="15.75" customHeight="1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5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4053901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4053901</v>
      </c>
      <c r="O5" s="32">
        <f t="shared" ref="O5:O29" si="2">(N5/O$31)</f>
        <v>1382.6401773533423</v>
      </c>
      <c r="P5" s="6"/>
    </row>
    <row r="6" spans="1:133">
      <c r="A6" s="12"/>
      <c r="B6" s="44">
        <v>511</v>
      </c>
      <c r="C6" s="20" t="s">
        <v>19</v>
      </c>
      <c r="D6" s="46">
        <v>217958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217958</v>
      </c>
      <c r="O6" s="47">
        <f t="shared" si="2"/>
        <v>74.337653478854023</v>
      </c>
      <c r="P6" s="9"/>
    </row>
    <row r="7" spans="1:133">
      <c r="A7" s="12"/>
      <c r="B7" s="44">
        <v>512</v>
      </c>
      <c r="C7" s="20" t="s">
        <v>20</v>
      </c>
      <c r="D7" s="46">
        <v>1442412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1442412</v>
      </c>
      <c r="O7" s="47">
        <f t="shared" si="2"/>
        <v>491.95497953615279</v>
      </c>
      <c r="P7" s="9"/>
    </row>
    <row r="8" spans="1:133">
      <c r="A8" s="12"/>
      <c r="B8" s="44">
        <v>513</v>
      </c>
      <c r="C8" s="20" t="s">
        <v>21</v>
      </c>
      <c r="D8" s="46">
        <v>647074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647074</v>
      </c>
      <c r="O8" s="47">
        <f t="shared" si="2"/>
        <v>220.69372442019099</v>
      </c>
      <c r="P8" s="9"/>
    </row>
    <row r="9" spans="1:133">
      <c r="A9" s="12"/>
      <c r="B9" s="44">
        <v>514</v>
      </c>
      <c r="C9" s="20" t="s">
        <v>73</v>
      </c>
      <c r="D9" s="46">
        <v>373651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373651</v>
      </c>
      <c r="O9" s="47">
        <f t="shared" si="2"/>
        <v>127.43894952251023</v>
      </c>
      <c r="P9" s="9"/>
    </row>
    <row r="10" spans="1:133">
      <c r="A10" s="12"/>
      <c r="B10" s="44">
        <v>516</v>
      </c>
      <c r="C10" s="20" t="s">
        <v>74</v>
      </c>
      <c r="D10" s="46">
        <v>354424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354424</v>
      </c>
      <c r="O10" s="47">
        <f t="shared" si="2"/>
        <v>120.88130968622102</v>
      </c>
      <c r="P10" s="9"/>
    </row>
    <row r="11" spans="1:133">
      <c r="A11" s="12"/>
      <c r="B11" s="44">
        <v>519</v>
      </c>
      <c r="C11" s="20" t="s">
        <v>54</v>
      </c>
      <c r="D11" s="46">
        <v>1018382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1018382</v>
      </c>
      <c r="O11" s="47">
        <f t="shared" si="2"/>
        <v>347.33356070941335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8068140</v>
      </c>
      <c r="E12" s="31">
        <f t="shared" si="3"/>
        <v>758665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8826805</v>
      </c>
      <c r="O12" s="43">
        <f t="shared" si="2"/>
        <v>3010.506480218281</v>
      </c>
      <c r="P12" s="10"/>
    </row>
    <row r="13" spans="1:133">
      <c r="A13" s="12"/>
      <c r="B13" s="44">
        <v>521</v>
      </c>
      <c r="C13" s="20" t="s">
        <v>25</v>
      </c>
      <c r="D13" s="46">
        <v>7069325</v>
      </c>
      <c r="E13" s="46">
        <v>133975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7203300</v>
      </c>
      <c r="O13" s="47">
        <f t="shared" si="2"/>
        <v>2456.7871759890859</v>
      </c>
      <c r="P13" s="9"/>
    </row>
    <row r="14" spans="1:133">
      <c r="A14" s="12"/>
      <c r="B14" s="44">
        <v>524</v>
      </c>
      <c r="C14" s="20" t="s">
        <v>26</v>
      </c>
      <c r="D14" s="46">
        <v>998815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998815</v>
      </c>
      <c r="O14" s="47">
        <f t="shared" si="2"/>
        <v>340.65995907230558</v>
      </c>
      <c r="P14" s="9"/>
    </row>
    <row r="15" spans="1:133">
      <c r="A15" s="12"/>
      <c r="B15" s="44">
        <v>529</v>
      </c>
      <c r="C15" s="20" t="s">
        <v>27</v>
      </c>
      <c r="D15" s="46">
        <v>0</v>
      </c>
      <c r="E15" s="46">
        <v>624690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624690</v>
      </c>
      <c r="O15" s="47">
        <f t="shared" si="2"/>
        <v>213.05934515688949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700274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3791346</v>
      </c>
      <c r="J16" s="31">
        <f t="shared" si="4"/>
        <v>0</v>
      </c>
      <c r="K16" s="31">
        <f t="shared" si="4"/>
        <v>2512213</v>
      </c>
      <c r="L16" s="31">
        <f t="shared" si="4"/>
        <v>0</v>
      </c>
      <c r="M16" s="31">
        <f t="shared" si="4"/>
        <v>0</v>
      </c>
      <c r="N16" s="42">
        <f t="shared" si="1"/>
        <v>7003833</v>
      </c>
      <c r="O16" s="43">
        <f t="shared" si="2"/>
        <v>2388.7561391541608</v>
      </c>
      <c r="P16" s="10"/>
    </row>
    <row r="17" spans="1:119">
      <c r="A17" s="12"/>
      <c r="B17" s="44">
        <v>534</v>
      </c>
      <c r="C17" s="20" t="s">
        <v>55</v>
      </c>
      <c r="D17" s="46">
        <v>700274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700274</v>
      </c>
      <c r="O17" s="47">
        <f t="shared" si="2"/>
        <v>238.83833560709414</v>
      </c>
      <c r="P17" s="9"/>
    </row>
    <row r="18" spans="1:119">
      <c r="A18" s="12"/>
      <c r="B18" s="44">
        <v>536</v>
      </c>
      <c r="C18" s="20" t="s">
        <v>56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3791346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3791346</v>
      </c>
      <c r="O18" s="47">
        <f t="shared" si="2"/>
        <v>1293.0920873124148</v>
      </c>
      <c r="P18" s="9"/>
    </row>
    <row r="19" spans="1:119">
      <c r="A19" s="12"/>
      <c r="B19" s="44">
        <v>538</v>
      </c>
      <c r="C19" s="20" t="s">
        <v>79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2512213</v>
      </c>
      <c r="L19" s="46">
        <v>0</v>
      </c>
      <c r="M19" s="46">
        <v>0</v>
      </c>
      <c r="N19" s="46">
        <f t="shared" si="1"/>
        <v>2512213</v>
      </c>
      <c r="O19" s="47">
        <f t="shared" si="2"/>
        <v>856.82571623465208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1521826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1521826</v>
      </c>
      <c r="O20" s="43">
        <f t="shared" si="2"/>
        <v>519.04024556616639</v>
      </c>
      <c r="P20" s="10"/>
    </row>
    <row r="21" spans="1:119">
      <c r="A21" s="12"/>
      <c r="B21" s="44">
        <v>541</v>
      </c>
      <c r="C21" s="20" t="s">
        <v>57</v>
      </c>
      <c r="D21" s="46">
        <v>1521826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1521826</v>
      </c>
      <c r="O21" s="47">
        <f t="shared" si="2"/>
        <v>519.04024556616639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SUM(D23:D24)</f>
        <v>1483816</v>
      </c>
      <c r="E22" s="31">
        <f t="shared" si="6"/>
        <v>2310242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3794058</v>
      </c>
      <c r="O22" s="43">
        <f t="shared" si="2"/>
        <v>1294.0170532060026</v>
      </c>
      <c r="P22" s="10"/>
    </row>
    <row r="23" spans="1:119">
      <c r="A23" s="13"/>
      <c r="B23" s="45">
        <v>552</v>
      </c>
      <c r="C23" s="21" t="s">
        <v>35</v>
      </c>
      <c r="D23" s="46">
        <v>0</v>
      </c>
      <c r="E23" s="46">
        <v>2310242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2310242</v>
      </c>
      <c r="O23" s="47">
        <f t="shared" si="2"/>
        <v>787.94065484311045</v>
      </c>
      <c r="P23" s="9"/>
    </row>
    <row r="24" spans="1:119">
      <c r="A24" s="13"/>
      <c r="B24" s="45">
        <v>559</v>
      </c>
      <c r="C24" s="21" t="s">
        <v>80</v>
      </c>
      <c r="D24" s="46">
        <v>1483816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1483816</v>
      </c>
      <c r="O24" s="47">
        <f t="shared" si="2"/>
        <v>506.07639836289223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SUM(D26:D26)</f>
        <v>282819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282819</v>
      </c>
      <c r="O25" s="43">
        <f t="shared" si="2"/>
        <v>96.459413369713502</v>
      </c>
      <c r="P25" s="9"/>
    </row>
    <row r="26" spans="1:119">
      <c r="A26" s="12"/>
      <c r="B26" s="44">
        <v>572</v>
      </c>
      <c r="C26" s="20" t="s">
        <v>58</v>
      </c>
      <c r="D26" s="46">
        <v>282819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282819</v>
      </c>
      <c r="O26" s="47">
        <f t="shared" si="2"/>
        <v>96.459413369713502</v>
      </c>
      <c r="P26" s="9"/>
    </row>
    <row r="27" spans="1:119" ht="15.75">
      <c r="A27" s="28" t="s">
        <v>59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89660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89660</v>
      </c>
      <c r="O27" s="43">
        <f t="shared" si="2"/>
        <v>30.57980900409277</v>
      </c>
      <c r="P27" s="9"/>
    </row>
    <row r="28" spans="1:119" ht="15.75" thickBot="1">
      <c r="A28" s="12"/>
      <c r="B28" s="44">
        <v>581</v>
      </c>
      <c r="C28" s="20" t="s">
        <v>60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89660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89660</v>
      </c>
      <c r="O28" s="47">
        <f t="shared" si="2"/>
        <v>30.57980900409277</v>
      </c>
      <c r="P28" s="9"/>
    </row>
    <row r="29" spans="1:119" ht="16.5" thickBot="1">
      <c r="A29" s="14" t="s">
        <v>10</v>
      </c>
      <c r="B29" s="23"/>
      <c r="C29" s="22"/>
      <c r="D29" s="15">
        <f>SUM(D5,D12,D16,D20,D22,D25,D27)</f>
        <v>16110776</v>
      </c>
      <c r="E29" s="15">
        <f t="shared" ref="E29:M29" si="9">SUM(E5,E12,E16,E20,E22,E25,E27)</f>
        <v>3068907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3881006</v>
      </c>
      <c r="J29" s="15">
        <f t="shared" si="9"/>
        <v>0</v>
      </c>
      <c r="K29" s="15">
        <f t="shared" si="9"/>
        <v>2512213</v>
      </c>
      <c r="L29" s="15">
        <f t="shared" si="9"/>
        <v>0</v>
      </c>
      <c r="M29" s="15">
        <f t="shared" si="9"/>
        <v>0</v>
      </c>
      <c r="N29" s="15">
        <f t="shared" si="1"/>
        <v>25572902</v>
      </c>
      <c r="O29" s="37">
        <f t="shared" si="2"/>
        <v>8721.9993178717596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81</v>
      </c>
      <c r="M31" s="163"/>
      <c r="N31" s="163"/>
      <c r="O31" s="41">
        <v>2932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4069793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2484110</v>
      </c>
      <c r="L5" s="26">
        <f t="shared" si="0"/>
        <v>0</v>
      </c>
      <c r="M5" s="26">
        <f t="shared" si="0"/>
        <v>0</v>
      </c>
      <c r="N5" s="27">
        <f>SUM(D5:M5)</f>
        <v>6553903</v>
      </c>
      <c r="O5" s="32">
        <f t="shared" ref="O5:O28" si="1">(N5/O$30)</f>
        <v>2241.4168946648429</v>
      </c>
      <c r="P5" s="6"/>
    </row>
    <row r="6" spans="1:133">
      <c r="A6" s="12"/>
      <c r="B6" s="44">
        <v>511</v>
      </c>
      <c r="C6" s="20" t="s">
        <v>19</v>
      </c>
      <c r="D6" s="46">
        <v>226574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226574</v>
      </c>
      <c r="O6" s="47">
        <f t="shared" si="1"/>
        <v>77.487688098495212</v>
      </c>
      <c r="P6" s="9"/>
    </row>
    <row r="7" spans="1:133">
      <c r="A7" s="12"/>
      <c r="B7" s="44">
        <v>512</v>
      </c>
      <c r="C7" s="20" t="s">
        <v>20</v>
      </c>
      <c r="D7" s="46">
        <v>1299208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1299208</v>
      </c>
      <c r="O7" s="47">
        <f t="shared" si="1"/>
        <v>444.32558139534882</v>
      </c>
      <c r="P7" s="9"/>
    </row>
    <row r="8" spans="1:133">
      <c r="A8" s="12"/>
      <c r="B8" s="44">
        <v>513</v>
      </c>
      <c r="C8" s="20" t="s">
        <v>21</v>
      </c>
      <c r="D8" s="46">
        <v>634266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634266</v>
      </c>
      <c r="O8" s="47">
        <f t="shared" si="1"/>
        <v>216.91723666210672</v>
      </c>
      <c r="P8" s="9"/>
    </row>
    <row r="9" spans="1:133">
      <c r="A9" s="12"/>
      <c r="B9" s="44">
        <v>514</v>
      </c>
      <c r="C9" s="20" t="s">
        <v>73</v>
      </c>
      <c r="D9" s="46">
        <v>368437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368437</v>
      </c>
      <c r="O9" s="47">
        <f t="shared" si="1"/>
        <v>126.00444596443228</v>
      </c>
      <c r="P9" s="9"/>
    </row>
    <row r="10" spans="1:133">
      <c r="A10" s="12"/>
      <c r="B10" s="44">
        <v>516</v>
      </c>
      <c r="C10" s="20" t="s">
        <v>74</v>
      </c>
      <c r="D10" s="46">
        <v>587496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587496</v>
      </c>
      <c r="O10" s="47">
        <f t="shared" si="1"/>
        <v>200.922024623803</v>
      </c>
      <c r="P10" s="9"/>
    </row>
    <row r="11" spans="1:133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2484110</v>
      </c>
      <c r="L11" s="46">
        <v>0</v>
      </c>
      <c r="M11" s="46">
        <v>0</v>
      </c>
      <c r="N11" s="46">
        <f t="shared" si="2"/>
        <v>2484110</v>
      </c>
      <c r="O11" s="47">
        <f t="shared" si="1"/>
        <v>849.55882352941171</v>
      </c>
      <c r="P11" s="9"/>
    </row>
    <row r="12" spans="1:133">
      <c r="A12" s="12"/>
      <c r="B12" s="44">
        <v>519</v>
      </c>
      <c r="C12" s="20" t="s">
        <v>54</v>
      </c>
      <c r="D12" s="46">
        <v>953812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953812</v>
      </c>
      <c r="O12" s="47">
        <f t="shared" si="1"/>
        <v>326.20109439124485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7696330</v>
      </c>
      <c r="E13" s="31">
        <f t="shared" si="3"/>
        <v>561684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8258014</v>
      </c>
      <c r="O13" s="43">
        <f t="shared" si="1"/>
        <v>2824.2181942544462</v>
      </c>
      <c r="P13" s="10"/>
    </row>
    <row r="14" spans="1:133">
      <c r="A14" s="12"/>
      <c r="B14" s="44">
        <v>521</v>
      </c>
      <c r="C14" s="20" t="s">
        <v>25</v>
      </c>
      <c r="D14" s="46">
        <v>6705133</v>
      </c>
      <c r="E14" s="46">
        <v>10000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6715133</v>
      </c>
      <c r="O14" s="47">
        <f t="shared" si="1"/>
        <v>2296.5571135430919</v>
      </c>
      <c r="P14" s="9"/>
    </row>
    <row r="15" spans="1:133">
      <c r="A15" s="12"/>
      <c r="B15" s="44">
        <v>524</v>
      </c>
      <c r="C15" s="20" t="s">
        <v>26</v>
      </c>
      <c r="D15" s="46">
        <v>991197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991197</v>
      </c>
      <c r="O15" s="47">
        <f t="shared" si="1"/>
        <v>338.98666210670314</v>
      </c>
      <c r="P15" s="9"/>
    </row>
    <row r="16" spans="1:133">
      <c r="A16" s="12"/>
      <c r="B16" s="44">
        <v>529</v>
      </c>
      <c r="C16" s="20" t="s">
        <v>27</v>
      </c>
      <c r="D16" s="46">
        <v>0</v>
      </c>
      <c r="E16" s="46">
        <v>551684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551684</v>
      </c>
      <c r="O16" s="47">
        <f t="shared" si="1"/>
        <v>188.67441860465115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SUM(D18:D19)</f>
        <v>686029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3800127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4486156</v>
      </c>
      <c r="O17" s="43">
        <f t="shared" si="1"/>
        <v>1534.2530779753763</v>
      </c>
      <c r="P17" s="10"/>
    </row>
    <row r="18" spans="1:119">
      <c r="A18" s="12"/>
      <c r="B18" s="44">
        <v>534</v>
      </c>
      <c r="C18" s="20" t="s">
        <v>55</v>
      </c>
      <c r="D18" s="46">
        <v>686029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686029</v>
      </c>
      <c r="O18" s="47">
        <f t="shared" si="1"/>
        <v>234.62004103967169</v>
      </c>
      <c r="P18" s="9"/>
    </row>
    <row r="19" spans="1:119">
      <c r="A19" s="12"/>
      <c r="B19" s="44">
        <v>536</v>
      </c>
      <c r="C19" s="20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3800127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3800127</v>
      </c>
      <c r="O19" s="47">
        <f t="shared" si="1"/>
        <v>1299.6330369357045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2503792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2503792</v>
      </c>
      <c r="O20" s="43">
        <f t="shared" si="1"/>
        <v>856.29001367989054</v>
      </c>
      <c r="P20" s="10"/>
    </row>
    <row r="21" spans="1:119">
      <c r="A21" s="12"/>
      <c r="B21" s="44">
        <v>541</v>
      </c>
      <c r="C21" s="20" t="s">
        <v>57</v>
      </c>
      <c r="D21" s="46">
        <v>2503792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2503792</v>
      </c>
      <c r="O21" s="47">
        <f t="shared" si="1"/>
        <v>856.29001367989054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0</v>
      </c>
      <c r="E22" s="31">
        <f t="shared" si="7"/>
        <v>3536660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3536660</v>
      </c>
      <c r="O22" s="43">
        <f t="shared" si="1"/>
        <v>1209.5280437756498</v>
      </c>
      <c r="P22" s="10"/>
    </row>
    <row r="23" spans="1:119">
      <c r="A23" s="13"/>
      <c r="B23" s="45">
        <v>552</v>
      </c>
      <c r="C23" s="21" t="s">
        <v>35</v>
      </c>
      <c r="D23" s="46">
        <v>0</v>
      </c>
      <c r="E23" s="46">
        <v>3536660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3536660</v>
      </c>
      <c r="O23" s="47">
        <f t="shared" si="1"/>
        <v>1209.5280437756498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541895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541895</v>
      </c>
      <c r="O24" s="43">
        <f t="shared" si="1"/>
        <v>185.32660738714091</v>
      </c>
      <c r="P24" s="9"/>
    </row>
    <row r="25" spans="1:119">
      <c r="A25" s="12"/>
      <c r="B25" s="44">
        <v>572</v>
      </c>
      <c r="C25" s="20" t="s">
        <v>58</v>
      </c>
      <c r="D25" s="46">
        <v>541895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541895</v>
      </c>
      <c r="O25" s="47">
        <f t="shared" si="1"/>
        <v>185.32660738714091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13449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13449</v>
      </c>
      <c r="O26" s="43">
        <f t="shared" si="1"/>
        <v>4.5995212038303697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13449</v>
      </c>
      <c r="O27" s="47">
        <f t="shared" si="1"/>
        <v>4.5995212038303697</v>
      </c>
      <c r="P27" s="9"/>
    </row>
    <row r="28" spans="1:119" ht="16.5" thickBot="1">
      <c r="A28" s="14" t="s">
        <v>10</v>
      </c>
      <c r="B28" s="23"/>
      <c r="C28" s="22"/>
      <c r="D28" s="15">
        <f>SUM(D5,D13,D17,D20,D22,D24,D26)</f>
        <v>15497839</v>
      </c>
      <c r="E28" s="15">
        <f t="shared" ref="E28:M28" si="10">SUM(E5,E13,E17,E20,E22,E24,E26)</f>
        <v>4098344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3813576</v>
      </c>
      <c r="J28" s="15">
        <f t="shared" si="10"/>
        <v>0</v>
      </c>
      <c r="K28" s="15">
        <f t="shared" si="10"/>
        <v>2484110</v>
      </c>
      <c r="L28" s="15">
        <f t="shared" si="10"/>
        <v>0</v>
      </c>
      <c r="M28" s="15">
        <f t="shared" si="10"/>
        <v>0</v>
      </c>
      <c r="N28" s="15">
        <f t="shared" si="4"/>
        <v>25893869</v>
      </c>
      <c r="O28" s="37">
        <f t="shared" si="1"/>
        <v>8855.6323529411766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77</v>
      </c>
      <c r="M30" s="163"/>
      <c r="N30" s="163"/>
      <c r="O30" s="41">
        <v>2924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3816340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3208230</v>
      </c>
      <c r="L5" s="26">
        <f t="shared" si="0"/>
        <v>0</v>
      </c>
      <c r="M5" s="26">
        <f t="shared" si="0"/>
        <v>0</v>
      </c>
      <c r="N5" s="27">
        <f>SUM(D5:M5)</f>
        <v>7024570</v>
      </c>
      <c r="O5" s="32">
        <f t="shared" ref="O5:O28" si="1">(N5/O$30)</f>
        <v>2405.6746575342468</v>
      </c>
      <c r="P5" s="6"/>
    </row>
    <row r="6" spans="1:133">
      <c r="A6" s="12"/>
      <c r="B6" s="44">
        <v>511</v>
      </c>
      <c r="C6" s="20" t="s">
        <v>19</v>
      </c>
      <c r="D6" s="46">
        <v>139298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139298</v>
      </c>
      <c r="O6" s="47">
        <f t="shared" si="1"/>
        <v>47.704794520547942</v>
      </c>
      <c r="P6" s="9"/>
    </row>
    <row r="7" spans="1:133">
      <c r="A7" s="12"/>
      <c r="B7" s="44">
        <v>512</v>
      </c>
      <c r="C7" s="20" t="s">
        <v>20</v>
      </c>
      <c r="D7" s="46">
        <v>1137491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1137491</v>
      </c>
      <c r="O7" s="47">
        <f t="shared" si="1"/>
        <v>389.55171232876711</v>
      </c>
      <c r="P7" s="9"/>
    </row>
    <row r="8" spans="1:133">
      <c r="A8" s="12"/>
      <c r="B8" s="44">
        <v>513</v>
      </c>
      <c r="C8" s="20" t="s">
        <v>21</v>
      </c>
      <c r="D8" s="46">
        <v>625690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625690</v>
      </c>
      <c r="O8" s="47">
        <f t="shared" si="1"/>
        <v>214.27739726027397</v>
      </c>
      <c r="P8" s="9"/>
    </row>
    <row r="9" spans="1:133">
      <c r="A9" s="12"/>
      <c r="B9" s="44">
        <v>514</v>
      </c>
      <c r="C9" s="20" t="s">
        <v>73</v>
      </c>
      <c r="D9" s="46">
        <v>466988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466988</v>
      </c>
      <c r="O9" s="47">
        <f t="shared" si="1"/>
        <v>159.92739726027398</v>
      </c>
      <c r="P9" s="9"/>
    </row>
    <row r="10" spans="1:133">
      <c r="A10" s="12"/>
      <c r="B10" s="44">
        <v>516</v>
      </c>
      <c r="C10" s="20" t="s">
        <v>74</v>
      </c>
      <c r="D10" s="46">
        <v>490943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490943</v>
      </c>
      <c r="O10" s="47">
        <f t="shared" si="1"/>
        <v>168.13116438356164</v>
      </c>
      <c r="P10" s="9"/>
    </row>
    <row r="11" spans="1:133">
      <c r="A11" s="12"/>
      <c r="B11" s="44">
        <v>518</v>
      </c>
      <c r="C11" s="20" t="s">
        <v>22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3208230</v>
      </c>
      <c r="L11" s="46">
        <v>0</v>
      </c>
      <c r="M11" s="46">
        <v>0</v>
      </c>
      <c r="N11" s="46">
        <f t="shared" si="2"/>
        <v>3208230</v>
      </c>
      <c r="O11" s="47">
        <f t="shared" si="1"/>
        <v>1098.708904109589</v>
      </c>
      <c r="P11" s="9"/>
    </row>
    <row r="12" spans="1:133">
      <c r="A12" s="12"/>
      <c r="B12" s="44">
        <v>519</v>
      </c>
      <c r="C12" s="20" t="s">
        <v>54</v>
      </c>
      <c r="D12" s="46">
        <v>955930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955930</v>
      </c>
      <c r="O12" s="47">
        <f t="shared" si="1"/>
        <v>327.3732876712329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7520340</v>
      </c>
      <c r="E13" s="31">
        <f t="shared" si="3"/>
        <v>713002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8" si="4">SUM(D13:M13)</f>
        <v>8233342</v>
      </c>
      <c r="O13" s="43">
        <f t="shared" si="1"/>
        <v>2819.6376712328765</v>
      </c>
      <c r="P13" s="10"/>
    </row>
    <row r="14" spans="1:133">
      <c r="A14" s="12"/>
      <c r="B14" s="44">
        <v>521</v>
      </c>
      <c r="C14" s="20" t="s">
        <v>25</v>
      </c>
      <c r="D14" s="46">
        <v>6688424</v>
      </c>
      <c r="E14" s="46">
        <v>7639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6696063</v>
      </c>
      <c r="O14" s="47">
        <f t="shared" si="1"/>
        <v>2293.1722602739728</v>
      </c>
      <c r="P14" s="9"/>
    </row>
    <row r="15" spans="1:133">
      <c r="A15" s="12"/>
      <c r="B15" s="44">
        <v>524</v>
      </c>
      <c r="C15" s="20" t="s">
        <v>26</v>
      </c>
      <c r="D15" s="46">
        <v>831916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831916</v>
      </c>
      <c r="O15" s="47">
        <f t="shared" si="1"/>
        <v>284.90273972602739</v>
      </c>
      <c r="P15" s="9"/>
    </row>
    <row r="16" spans="1:133">
      <c r="A16" s="12"/>
      <c r="B16" s="44">
        <v>529</v>
      </c>
      <c r="C16" s="20" t="s">
        <v>27</v>
      </c>
      <c r="D16" s="46">
        <v>0</v>
      </c>
      <c r="E16" s="46">
        <v>705363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705363</v>
      </c>
      <c r="O16" s="47">
        <f t="shared" si="1"/>
        <v>241.56267123287671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SUM(D18:D19)</f>
        <v>612851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3333585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3946436</v>
      </c>
      <c r="O17" s="43">
        <f t="shared" si="1"/>
        <v>1351.5191780821917</v>
      </c>
      <c r="P17" s="10"/>
    </row>
    <row r="18" spans="1:119">
      <c r="A18" s="12"/>
      <c r="B18" s="44">
        <v>534</v>
      </c>
      <c r="C18" s="20" t="s">
        <v>55</v>
      </c>
      <c r="D18" s="46">
        <v>612851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612851</v>
      </c>
      <c r="O18" s="47">
        <f t="shared" si="1"/>
        <v>209.8804794520548</v>
      </c>
      <c r="P18" s="9"/>
    </row>
    <row r="19" spans="1:119">
      <c r="A19" s="12"/>
      <c r="B19" s="44">
        <v>536</v>
      </c>
      <c r="C19" s="20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3333585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3333585</v>
      </c>
      <c r="O19" s="47">
        <f t="shared" si="1"/>
        <v>1141.638698630137</v>
      </c>
      <c r="P19" s="9"/>
    </row>
    <row r="20" spans="1:119" ht="15.75">
      <c r="A20" s="28" t="s">
        <v>32</v>
      </c>
      <c r="B20" s="29"/>
      <c r="C20" s="30"/>
      <c r="D20" s="31">
        <f t="shared" ref="D20:M20" si="6">SUM(D21:D21)</f>
        <v>1429408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1429408</v>
      </c>
      <c r="O20" s="43">
        <f t="shared" si="1"/>
        <v>489.52328767123288</v>
      </c>
      <c r="P20" s="10"/>
    </row>
    <row r="21" spans="1:119">
      <c r="A21" s="12"/>
      <c r="B21" s="44">
        <v>541</v>
      </c>
      <c r="C21" s="20" t="s">
        <v>57</v>
      </c>
      <c r="D21" s="46">
        <v>1429408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1429408</v>
      </c>
      <c r="O21" s="47">
        <f t="shared" si="1"/>
        <v>489.52328767123288</v>
      </c>
      <c r="P21" s="9"/>
    </row>
    <row r="22" spans="1:119" ht="15.75">
      <c r="A22" s="28" t="s">
        <v>34</v>
      </c>
      <c r="B22" s="29"/>
      <c r="C22" s="30"/>
      <c r="D22" s="31">
        <f t="shared" ref="D22:M22" si="7">SUM(D23:D23)</f>
        <v>0</v>
      </c>
      <c r="E22" s="31">
        <f t="shared" si="7"/>
        <v>3657162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3657162</v>
      </c>
      <c r="O22" s="43">
        <f t="shared" si="1"/>
        <v>1252.4527397260274</v>
      </c>
      <c r="P22" s="10"/>
    </row>
    <row r="23" spans="1:119">
      <c r="A23" s="13"/>
      <c r="B23" s="45">
        <v>552</v>
      </c>
      <c r="C23" s="21" t="s">
        <v>35</v>
      </c>
      <c r="D23" s="46">
        <v>0</v>
      </c>
      <c r="E23" s="46">
        <v>3657162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3657162</v>
      </c>
      <c r="O23" s="47">
        <f t="shared" si="1"/>
        <v>1252.4527397260274</v>
      </c>
      <c r="P23" s="9"/>
    </row>
    <row r="24" spans="1:119" ht="15.75">
      <c r="A24" s="28" t="s">
        <v>36</v>
      </c>
      <c r="B24" s="29"/>
      <c r="C24" s="30"/>
      <c r="D24" s="31">
        <f t="shared" ref="D24:M24" si="8">SUM(D25:D25)</f>
        <v>392827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392827</v>
      </c>
      <c r="O24" s="43">
        <f t="shared" si="1"/>
        <v>134.52979452054794</v>
      </c>
      <c r="P24" s="9"/>
    </row>
    <row r="25" spans="1:119">
      <c r="A25" s="12"/>
      <c r="B25" s="44">
        <v>572</v>
      </c>
      <c r="C25" s="20" t="s">
        <v>58</v>
      </c>
      <c r="D25" s="46">
        <v>392827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392827</v>
      </c>
      <c r="O25" s="47">
        <f t="shared" si="1"/>
        <v>134.52979452054794</v>
      </c>
      <c r="P25" s="9"/>
    </row>
    <row r="26" spans="1:119" ht="15.75">
      <c r="A26" s="28" t="s">
        <v>59</v>
      </c>
      <c r="B26" s="29"/>
      <c r="C26" s="30"/>
      <c r="D26" s="31">
        <f t="shared" ref="D26:M26" si="9">SUM(D27:D27)</f>
        <v>0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18722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18722</v>
      </c>
      <c r="O26" s="43">
        <f t="shared" si="1"/>
        <v>6.411643835616438</v>
      </c>
      <c r="P26" s="9"/>
    </row>
    <row r="27" spans="1:119" ht="15.75" thickBot="1">
      <c r="A27" s="12"/>
      <c r="B27" s="44">
        <v>581</v>
      </c>
      <c r="C27" s="20" t="s">
        <v>60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18722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18722</v>
      </c>
      <c r="O27" s="47">
        <f t="shared" si="1"/>
        <v>6.411643835616438</v>
      </c>
      <c r="P27" s="9"/>
    </row>
    <row r="28" spans="1:119" ht="16.5" thickBot="1">
      <c r="A28" s="14" t="s">
        <v>10</v>
      </c>
      <c r="B28" s="23"/>
      <c r="C28" s="22"/>
      <c r="D28" s="15">
        <f>SUM(D5,D13,D17,D20,D22,D24,D26)</f>
        <v>13771766</v>
      </c>
      <c r="E28" s="15">
        <f t="shared" ref="E28:M28" si="10">SUM(E5,E13,E17,E20,E22,E24,E26)</f>
        <v>4370164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3352307</v>
      </c>
      <c r="J28" s="15">
        <f t="shared" si="10"/>
        <v>0</v>
      </c>
      <c r="K28" s="15">
        <f t="shared" si="10"/>
        <v>3208230</v>
      </c>
      <c r="L28" s="15">
        <f t="shared" si="10"/>
        <v>0</v>
      </c>
      <c r="M28" s="15">
        <f t="shared" si="10"/>
        <v>0</v>
      </c>
      <c r="N28" s="15">
        <f t="shared" si="4"/>
        <v>24702467</v>
      </c>
      <c r="O28" s="37">
        <f t="shared" si="1"/>
        <v>8459.7489726027397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75</v>
      </c>
      <c r="M30" s="163"/>
      <c r="N30" s="163"/>
      <c r="O30" s="41">
        <v>2920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3571808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2503843</v>
      </c>
      <c r="L5" s="26">
        <f t="shared" si="0"/>
        <v>0</v>
      </c>
      <c r="M5" s="26">
        <f t="shared" si="0"/>
        <v>0</v>
      </c>
      <c r="N5" s="27">
        <f t="shared" ref="N5:N24" si="1">SUM(D5:M5)</f>
        <v>6075651</v>
      </c>
      <c r="O5" s="32">
        <f t="shared" ref="O5:O24" si="2">(N5/O$26)</f>
        <v>2077.8560191518468</v>
      </c>
      <c r="P5" s="6"/>
    </row>
    <row r="6" spans="1:133">
      <c r="A6" s="12"/>
      <c r="B6" s="44">
        <v>511</v>
      </c>
      <c r="C6" s="20" t="s">
        <v>19</v>
      </c>
      <c r="D6" s="46">
        <v>819151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819151</v>
      </c>
      <c r="O6" s="47">
        <f t="shared" si="2"/>
        <v>280.14740082079345</v>
      </c>
      <c r="P6" s="9"/>
    </row>
    <row r="7" spans="1:133">
      <c r="A7" s="12"/>
      <c r="B7" s="44">
        <v>512</v>
      </c>
      <c r="C7" s="20" t="s">
        <v>20</v>
      </c>
      <c r="D7" s="46">
        <v>1392448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1392448</v>
      </c>
      <c r="O7" s="47">
        <f t="shared" si="2"/>
        <v>476.21340629274965</v>
      </c>
      <c r="P7" s="9"/>
    </row>
    <row r="8" spans="1:133">
      <c r="A8" s="12"/>
      <c r="B8" s="44">
        <v>513</v>
      </c>
      <c r="C8" s="20" t="s">
        <v>21</v>
      </c>
      <c r="D8" s="46">
        <v>614131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614131</v>
      </c>
      <c r="O8" s="47">
        <f t="shared" si="2"/>
        <v>210.03112175102598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2503843</v>
      </c>
      <c r="L9" s="46">
        <v>0</v>
      </c>
      <c r="M9" s="46">
        <v>0</v>
      </c>
      <c r="N9" s="46">
        <f t="shared" si="1"/>
        <v>2503843</v>
      </c>
      <c r="O9" s="47">
        <f t="shared" si="2"/>
        <v>856.3074555403557</v>
      </c>
      <c r="P9" s="9"/>
    </row>
    <row r="10" spans="1:133">
      <c r="A10" s="12"/>
      <c r="B10" s="44">
        <v>519</v>
      </c>
      <c r="C10" s="20" t="s">
        <v>54</v>
      </c>
      <c r="D10" s="46">
        <v>746078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746078</v>
      </c>
      <c r="O10" s="47">
        <f t="shared" si="2"/>
        <v>255.15663474692204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6990731</v>
      </c>
      <c r="E11" s="31">
        <f t="shared" si="3"/>
        <v>529354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7520085</v>
      </c>
      <c r="O11" s="43">
        <f t="shared" si="2"/>
        <v>2571.8484952120384</v>
      </c>
      <c r="P11" s="10"/>
    </row>
    <row r="12" spans="1:133">
      <c r="A12" s="12"/>
      <c r="B12" s="44">
        <v>521</v>
      </c>
      <c r="C12" s="20" t="s">
        <v>25</v>
      </c>
      <c r="D12" s="46">
        <v>6241714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6241714</v>
      </c>
      <c r="O12" s="47">
        <f t="shared" si="2"/>
        <v>2134.6491108071136</v>
      </c>
      <c r="P12" s="9"/>
    </row>
    <row r="13" spans="1:133">
      <c r="A13" s="12"/>
      <c r="B13" s="44">
        <v>524</v>
      </c>
      <c r="C13" s="20" t="s">
        <v>26</v>
      </c>
      <c r="D13" s="46">
        <v>749017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749017</v>
      </c>
      <c r="O13" s="47">
        <f t="shared" si="2"/>
        <v>256.16176470588238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529354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529354</v>
      </c>
      <c r="O14" s="47">
        <f t="shared" si="2"/>
        <v>181.03761969904241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622260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3300056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3922316</v>
      </c>
      <c r="O15" s="43">
        <f t="shared" si="2"/>
        <v>1341.4213406292749</v>
      </c>
      <c r="P15" s="10"/>
    </row>
    <row r="16" spans="1:133">
      <c r="A16" s="12"/>
      <c r="B16" s="44">
        <v>534</v>
      </c>
      <c r="C16" s="20" t="s">
        <v>55</v>
      </c>
      <c r="D16" s="46">
        <v>622260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622260</v>
      </c>
      <c r="O16" s="47">
        <f t="shared" si="2"/>
        <v>212.81121751025992</v>
      </c>
      <c r="P16" s="9"/>
    </row>
    <row r="17" spans="1:119">
      <c r="A17" s="12"/>
      <c r="B17" s="44">
        <v>536</v>
      </c>
      <c r="C17" s="20" t="s">
        <v>56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3300056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3300056</v>
      </c>
      <c r="O17" s="47">
        <f t="shared" si="2"/>
        <v>1128.610123119015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1174150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1174150</v>
      </c>
      <c r="O18" s="43">
        <f t="shared" si="2"/>
        <v>401.55608755129958</v>
      </c>
      <c r="P18" s="10"/>
    </row>
    <row r="19" spans="1:119">
      <c r="A19" s="12"/>
      <c r="B19" s="44">
        <v>541</v>
      </c>
      <c r="C19" s="20" t="s">
        <v>57</v>
      </c>
      <c r="D19" s="46">
        <v>1174150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1174150</v>
      </c>
      <c r="O19" s="47">
        <f t="shared" si="2"/>
        <v>401.55608755129958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3333281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3333281</v>
      </c>
      <c r="O20" s="43">
        <f t="shared" si="2"/>
        <v>1139.9729822161423</v>
      </c>
      <c r="P20" s="10"/>
    </row>
    <row r="21" spans="1:119">
      <c r="A21" s="13"/>
      <c r="B21" s="45">
        <v>552</v>
      </c>
      <c r="C21" s="21" t="s">
        <v>35</v>
      </c>
      <c r="D21" s="46">
        <v>0</v>
      </c>
      <c r="E21" s="46">
        <v>3333281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3333281</v>
      </c>
      <c r="O21" s="47">
        <f t="shared" si="2"/>
        <v>1139.9729822161423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409626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409626</v>
      </c>
      <c r="O22" s="43">
        <f t="shared" si="2"/>
        <v>140.09097127222981</v>
      </c>
      <c r="P22" s="9"/>
    </row>
    <row r="23" spans="1:119" ht="15.75" thickBot="1">
      <c r="A23" s="12"/>
      <c r="B23" s="44">
        <v>572</v>
      </c>
      <c r="C23" s="20" t="s">
        <v>58</v>
      </c>
      <c r="D23" s="46">
        <v>409626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409626</v>
      </c>
      <c r="O23" s="47">
        <f t="shared" si="2"/>
        <v>140.09097127222981</v>
      </c>
      <c r="P23" s="9"/>
    </row>
    <row r="24" spans="1:119" ht="16.5" thickBot="1">
      <c r="A24" s="14" t="s">
        <v>10</v>
      </c>
      <c r="B24" s="23"/>
      <c r="C24" s="22"/>
      <c r="D24" s="15">
        <f>SUM(D5,D11,D15,D18,D20,D22)</f>
        <v>12768575</v>
      </c>
      <c r="E24" s="15">
        <f t="shared" ref="E24:M24" si="8">SUM(E5,E11,E15,E18,E20,E22)</f>
        <v>3862635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3300056</v>
      </c>
      <c r="J24" s="15">
        <f t="shared" si="8"/>
        <v>0</v>
      </c>
      <c r="K24" s="15">
        <f t="shared" si="8"/>
        <v>2503843</v>
      </c>
      <c r="L24" s="15">
        <f t="shared" si="8"/>
        <v>0</v>
      </c>
      <c r="M24" s="15">
        <f t="shared" si="8"/>
        <v>0</v>
      </c>
      <c r="N24" s="15">
        <f t="shared" si="1"/>
        <v>22435109</v>
      </c>
      <c r="O24" s="37">
        <f t="shared" si="2"/>
        <v>7672.7458960328313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71</v>
      </c>
      <c r="M26" s="163"/>
      <c r="N26" s="163"/>
      <c r="O26" s="41">
        <v>2924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3808486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2313467</v>
      </c>
      <c r="L5" s="26">
        <f t="shared" si="0"/>
        <v>0</v>
      </c>
      <c r="M5" s="26">
        <f t="shared" si="0"/>
        <v>0</v>
      </c>
      <c r="N5" s="27">
        <f t="shared" ref="N5:N24" si="1">SUM(D5:M5)</f>
        <v>6121953</v>
      </c>
      <c r="O5" s="32">
        <f t="shared" ref="O5:O24" si="2">(N5/O$26)</f>
        <v>2254.0327687776144</v>
      </c>
      <c r="P5" s="6"/>
    </row>
    <row r="6" spans="1:133">
      <c r="A6" s="12"/>
      <c r="B6" s="44">
        <v>511</v>
      </c>
      <c r="C6" s="20" t="s">
        <v>19</v>
      </c>
      <c r="D6" s="46">
        <v>1248874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1248874</v>
      </c>
      <c r="O6" s="47">
        <f t="shared" si="2"/>
        <v>459.82106038291607</v>
      </c>
      <c r="P6" s="9"/>
    </row>
    <row r="7" spans="1:133">
      <c r="A7" s="12"/>
      <c r="B7" s="44">
        <v>512</v>
      </c>
      <c r="C7" s="20" t="s">
        <v>20</v>
      </c>
      <c r="D7" s="46">
        <v>1231604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1231604</v>
      </c>
      <c r="O7" s="47">
        <f t="shared" si="2"/>
        <v>453.46244477172314</v>
      </c>
      <c r="P7" s="9"/>
    </row>
    <row r="8" spans="1:133">
      <c r="A8" s="12"/>
      <c r="B8" s="44">
        <v>513</v>
      </c>
      <c r="C8" s="20" t="s">
        <v>21</v>
      </c>
      <c r="D8" s="46">
        <v>508429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508429</v>
      </c>
      <c r="O8" s="47">
        <f t="shared" si="2"/>
        <v>187.19771723122238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2313467</v>
      </c>
      <c r="L9" s="46">
        <v>0</v>
      </c>
      <c r="M9" s="46">
        <v>0</v>
      </c>
      <c r="N9" s="46">
        <f t="shared" si="1"/>
        <v>2313467</v>
      </c>
      <c r="O9" s="47">
        <f t="shared" si="2"/>
        <v>851.79197349042715</v>
      </c>
      <c r="P9" s="9"/>
    </row>
    <row r="10" spans="1:133">
      <c r="A10" s="12"/>
      <c r="B10" s="44">
        <v>519</v>
      </c>
      <c r="C10" s="20" t="s">
        <v>54</v>
      </c>
      <c r="D10" s="46">
        <v>819579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819579</v>
      </c>
      <c r="O10" s="47">
        <f t="shared" si="2"/>
        <v>301.7595729013255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7440412</v>
      </c>
      <c r="E11" s="31">
        <f t="shared" si="3"/>
        <v>560274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8000686</v>
      </c>
      <c r="O11" s="43">
        <f t="shared" si="2"/>
        <v>2945.7606774668629</v>
      </c>
      <c r="P11" s="10"/>
    </row>
    <row r="12" spans="1:133">
      <c r="A12" s="12"/>
      <c r="B12" s="44">
        <v>521</v>
      </c>
      <c r="C12" s="20" t="s">
        <v>25</v>
      </c>
      <c r="D12" s="46">
        <v>6650705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6650705</v>
      </c>
      <c r="O12" s="47">
        <f t="shared" si="2"/>
        <v>2448.7131811487479</v>
      </c>
      <c r="P12" s="9"/>
    </row>
    <row r="13" spans="1:133">
      <c r="A13" s="12"/>
      <c r="B13" s="44">
        <v>524</v>
      </c>
      <c r="C13" s="20" t="s">
        <v>26</v>
      </c>
      <c r="D13" s="46">
        <v>789707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789707</v>
      </c>
      <c r="O13" s="47">
        <f t="shared" si="2"/>
        <v>290.76104565537554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560274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560274</v>
      </c>
      <c r="O14" s="47">
        <f t="shared" si="2"/>
        <v>206.28645066273933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615626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3567105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4182731</v>
      </c>
      <c r="O15" s="43">
        <f t="shared" si="2"/>
        <v>1540.0335051546392</v>
      </c>
      <c r="P15" s="10"/>
    </row>
    <row r="16" spans="1:133">
      <c r="A16" s="12"/>
      <c r="B16" s="44">
        <v>534</v>
      </c>
      <c r="C16" s="20" t="s">
        <v>55</v>
      </c>
      <c r="D16" s="46">
        <v>615626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615626</v>
      </c>
      <c r="O16" s="47">
        <f t="shared" si="2"/>
        <v>226.66642120765832</v>
      </c>
      <c r="P16" s="9"/>
    </row>
    <row r="17" spans="1:119">
      <c r="A17" s="12"/>
      <c r="B17" s="44">
        <v>536</v>
      </c>
      <c r="C17" s="20" t="s">
        <v>56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3567105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3567105</v>
      </c>
      <c r="O17" s="47">
        <f t="shared" si="2"/>
        <v>1313.3670839469808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1119875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1119875</v>
      </c>
      <c r="O18" s="43">
        <f t="shared" si="2"/>
        <v>412.32511045655377</v>
      </c>
      <c r="P18" s="10"/>
    </row>
    <row r="19" spans="1:119">
      <c r="A19" s="12"/>
      <c r="B19" s="44">
        <v>541</v>
      </c>
      <c r="C19" s="20" t="s">
        <v>57</v>
      </c>
      <c r="D19" s="46">
        <v>1119875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1119875</v>
      </c>
      <c r="O19" s="47">
        <f t="shared" si="2"/>
        <v>412.32511045655377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3672139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3672139</v>
      </c>
      <c r="O20" s="43">
        <f t="shared" si="2"/>
        <v>1352.0393961708394</v>
      </c>
      <c r="P20" s="10"/>
    </row>
    <row r="21" spans="1:119">
      <c r="A21" s="13"/>
      <c r="B21" s="45">
        <v>552</v>
      </c>
      <c r="C21" s="21" t="s">
        <v>35</v>
      </c>
      <c r="D21" s="46">
        <v>0</v>
      </c>
      <c r="E21" s="46">
        <v>3672139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3672139</v>
      </c>
      <c r="O21" s="47">
        <f t="shared" si="2"/>
        <v>1352.0393961708394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328961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328961</v>
      </c>
      <c r="O22" s="43">
        <f t="shared" si="2"/>
        <v>121.11966126656849</v>
      </c>
      <c r="P22" s="9"/>
    </row>
    <row r="23" spans="1:119" ht="15.75" thickBot="1">
      <c r="A23" s="12"/>
      <c r="B23" s="44">
        <v>572</v>
      </c>
      <c r="C23" s="20" t="s">
        <v>58</v>
      </c>
      <c r="D23" s="46">
        <v>328961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328961</v>
      </c>
      <c r="O23" s="47">
        <f t="shared" si="2"/>
        <v>121.11966126656849</v>
      </c>
      <c r="P23" s="9"/>
    </row>
    <row r="24" spans="1:119" ht="16.5" thickBot="1">
      <c r="A24" s="14" t="s">
        <v>10</v>
      </c>
      <c r="B24" s="23"/>
      <c r="C24" s="22"/>
      <c r="D24" s="15">
        <f>SUM(D5,D11,D15,D18,D20,D22)</f>
        <v>13313360</v>
      </c>
      <c r="E24" s="15">
        <f t="shared" ref="E24:M24" si="8">SUM(E5,E11,E15,E18,E20,E22)</f>
        <v>4232413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3567105</v>
      </c>
      <c r="J24" s="15">
        <f t="shared" si="8"/>
        <v>0</v>
      </c>
      <c r="K24" s="15">
        <f t="shared" si="8"/>
        <v>2313467</v>
      </c>
      <c r="L24" s="15">
        <f t="shared" si="8"/>
        <v>0</v>
      </c>
      <c r="M24" s="15">
        <f t="shared" si="8"/>
        <v>0</v>
      </c>
      <c r="N24" s="15">
        <f t="shared" si="1"/>
        <v>23426345</v>
      </c>
      <c r="O24" s="37">
        <f t="shared" si="2"/>
        <v>8625.3111192930774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38"/>
      <c r="B26" s="39"/>
      <c r="C26" s="39"/>
      <c r="D26" s="40"/>
      <c r="E26" s="40"/>
      <c r="F26" s="40"/>
      <c r="G26" s="40"/>
      <c r="H26" s="40"/>
      <c r="I26" s="40"/>
      <c r="J26" s="40"/>
      <c r="K26" s="40"/>
      <c r="L26" s="163" t="s">
        <v>69</v>
      </c>
      <c r="M26" s="163"/>
      <c r="N26" s="163"/>
      <c r="O26" s="41">
        <v>2716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46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2586354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2865030</v>
      </c>
      <c r="L5" s="26">
        <f t="shared" si="0"/>
        <v>0</v>
      </c>
      <c r="M5" s="26">
        <f t="shared" si="0"/>
        <v>0</v>
      </c>
      <c r="N5" s="27">
        <f t="shared" ref="N5:N26" si="1">SUM(D5:M5)</f>
        <v>5451384</v>
      </c>
      <c r="O5" s="32">
        <f t="shared" ref="O5:O26" si="2">(N5/O$28)</f>
        <v>1962.341252699784</v>
      </c>
      <c r="P5" s="6"/>
    </row>
    <row r="6" spans="1:133">
      <c r="A6" s="12"/>
      <c r="B6" s="44">
        <v>511</v>
      </c>
      <c r="C6" s="20" t="s">
        <v>19</v>
      </c>
      <c r="D6" s="46">
        <v>75546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75546</v>
      </c>
      <c r="O6" s="47">
        <f t="shared" si="2"/>
        <v>27.194384449244062</v>
      </c>
      <c r="P6" s="9"/>
    </row>
    <row r="7" spans="1:133">
      <c r="A7" s="12"/>
      <c r="B7" s="44">
        <v>512</v>
      </c>
      <c r="C7" s="20" t="s">
        <v>20</v>
      </c>
      <c r="D7" s="46">
        <v>1627590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1627590</v>
      </c>
      <c r="O7" s="47">
        <f t="shared" si="2"/>
        <v>585.88552915766741</v>
      </c>
      <c r="P7" s="9"/>
    </row>
    <row r="8" spans="1:133">
      <c r="A8" s="12"/>
      <c r="B8" s="44">
        <v>513</v>
      </c>
      <c r="C8" s="20" t="s">
        <v>21</v>
      </c>
      <c r="D8" s="46">
        <v>518806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518806</v>
      </c>
      <c r="O8" s="47">
        <f t="shared" si="2"/>
        <v>186.7552195824334</v>
      </c>
      <c r="P8" s="9"/>
    </row>
    <row r="9" spans="1:133">
      <c r="A9" s="12"/>
      <c r="B9" s="44">
        <v>518</v>
      </c>
      <c r="C9" s="20" t="s">
        <v>22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2865030</v>
      </c>
      <c r="L9" s="46">
        <v>0</v>
      </c>
      <c r="M9" s="46">
        <v>0</v>
      </c>
      <c r="N9" s="46">
        <f t="shared" si="1"/>
        <v>2865030</v>
      </c>
      <c r="O9" s="47">
        <f t="shared" si="2"/>
        <v>1031.3282937365011</v>
      </c>
      <c r="P9" s="9"/>
    </row>
    <row r="10" spans="1:133">
      <c r="A10" s="12"/>
      <c r="B10" s="44">
        <v>519</v>
      </c>
      <c r="C10" s="20" t="s">
        <v>54</v>
      </c>
      <c r="D10" s="46">
        <v>364412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364412</v>
      </c>
      <c r="O10" s="47">
        <f t="shared" si="2"/>
        <v>131.17782577393808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7164368</v>
      </c>
      <c r="E11" s="31">
        <f t="shared" si="3"/>
        <v>510056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7674424</v>
      </c>
      <c r="O11" s="43">
        <f t="shared" si="2"/>
        <v>2762.5716342692585</v>
      </c>
      <c r="P11" s="10"/>
    </row>
    <row r="12" spans="1:133">
      <c r="A12" s="12"/>
      <c r="B12" s="44">
        <v>521</v>
      </c>
      <c r="C12" s="20" t="s">
        <v>25</v>
      </c>
      <c r="D12" s="46">
        <v>6168076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6168076</v>
      </c>
      <c r="O12" s="47">
        <f t="shared" si="2"/>
        <v>2220.3297336213104</v>
      </c>
      <c r="P12" s="9"/>
    </row>
    <row r="13" spans="1:133">
      <c r="A13" s="12"/>
      <c r="B13" s="44">
        <v>524</v>
      </c>
      <c r="C13" s="20" t="s">
        <v>26</v>
      </c>
      <c r="D13" s="46">
        <v>996292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996292</v>
      </c>
      <c r="O13" s="47">
        <f t="shared" si="2"/>
        <v>358.63642908567317</v>
      </c>
      <c r="P13" s="9"/>
    </row>
    <row r="14" spans="1:133">
      <c r="A14" s="12"/>
      <c r="B14" s="44">
        <v>529</v>
      </c>
      <c r="C14" s="20" t="s">
        <v>27</v>
      </c>
      <c r="D14" s="46">
        <v>0</v>
      </c>
      <c r="E14" s="46">
        <v>510056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510056</v>
      </c>
      <c r="O14" s="47">
        <f t="shared" si="2"/>
        <v>183.60547156227503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SUM(D16:D17)</f>
        <v>610333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3123929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3734262</v>
      </c>
      <c r="O15" s="43">
        <f t="shared" si="2"/>
        <v>1344.2267818574514</v>
      </c>
      <c r="P15" s="10"/>
    </row>
    <row r="16" spans="1:133">
      <c r="A16" s="12"/>
      <c r="B16" s="44">
        <v>534</v>
      </c>
      <c r="C16" s="20" t="s">
        <v>55</v>
      </c>
      <c r="D16" s="46">
        <v>610333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610333</v>
      </c>
      <c r="O16" s="47">
        <f t="shared" si="2"/>
        <v>219.70230381569473</v>
      </c>
      <c r="P16" s="9"/>
    </row>
    <row r="17" spans="1:119">
      <c r="A17" s="12"/>
      <c r="B17" s="44">
        <v>536</v>
      </c>
      <c r="C17" s="20" t="s">
        <v>56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3123929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3123929</v>
      </c>
      <c r="O17" s="47">
        <f t="shared" si="2"/>
        <v>1124.5244780417568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982693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982693</v>
      </c>
      <c r="O18" s="43">
        <f t="shared" si="2"/>
        <v>353.74118070554357</v>
      </c>
      <c r="P18" s="10"/>
    </row>
    <row r="19" spans="1:119">
      <c r="A19" s="12"/>
      <c r="B19" s="44">
        <v>541</v>
      </c>
      <c r="C19" s="20" t="s">
        <v>57</v>
      </c>
      <c r="D19" s="46">
        <v>982693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982693</v>
      </c>
      <c r="O19" s="47">
        <f t="shared" si="2"/>
        <v>353.74118070554357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0</v>
      </c>
      <c r="E20" s="31">
        <f t="shared" si="6"/>
        <v>3553613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3553613</v>
      </c>
      <c r="O20" s="43">
        <f t="shared" si="2"/>
        <v>1279.1983441324694</v>
      </c>
      <c r="P20" s="10"/>
    </row>
    <row r="21" spans="1:119">
      <c r="A21" s="13"/>
      <c r="B21" s="45">
        <v>552</v>
      </c>
      <c r="C21" s="21" t="s">
        <v>35</v>
      </c>
      <c r="D21" s="46">
        <v>0</v>
      </c>
      <c r="E21" s="46">
        <v>3553613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3553613</v>
      </c>
      <c r="O21" s="47">
        <f t="shared" si="2"/>
        <v>1279.1983441324694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347061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347061</v>
      </c>
      <c r="O22" s="43">
        <f t="shared" si="2"/>
        <v>124.93196544276458</v>
      </c>
      <c r="P22" s="9"/>
    </row>
    <row r="23" spans="1:119">
      <c r="A23" s="12"/>
      <c r="B23" s="44">
        <v>572</v>
      </c>
      <c r="C23" s="20" t="s">
        <v>58</v>
      </c>
      <c r="D23" s="46">
        <v>347061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347061</v>
      </c>
      <c r="O23" s="47">
        <f t="shared" si="2"/>
        <v>124.93196544276458</v>
      </c>
      <c r="P23" s="9"/>
    </row>
    <row r="24" spans="1:119" ht="15.75">
      <c r="A24" s="28" t="s">
        <v>59</v>
      </c>
      <c r="B24" s="29"/>
      <c r="C24" s="30"/>
      <c r="D24" s="31">
        <f t="shared" ref="D24:M24" si="8">SUM(D25:D25)</f>
        <v>0</v>
      </c>
      <c r="E24" s="31">
        <f t="shared" si="8"/>
        <v>65000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60000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125000</v>
      </c>
      <c r="O24" s="43">
        <f t="shared" si="2"/>
        <v>44.996400287976961</v>
      </c>
      <c r="P24" s="9"/>
    </row>
    <row r="25" spans="1:119" ht="15.75" thickBot="1">
      <c r="A25" s="12"/>
      <c r="B25" s="44">
        <v>581</v>
      </c>
      <c r="C25" s="20" t="s">
        <v>60</v>
      </c>
      <c r="D25" s="46">
        <v>0</v>
      </c>
      <c r="E25" s="46">
        <v>65000</v>
      </c>
      <c r="F25" s="46">
        <v>0</v>
      </c>
      <c r="G25" s="46">
        <v>0</v>
      </c>
      <c r="H25" s="46">
        <v>0</v>
      </c>
      <c r="I25" s="46">
        <v>60000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125000</v>
      </c>
      <c r="O25" s="47">
        <f t="shared" si="2"/>
        <v>44.996400287976961</v>
      </c>
      <c r="P25" s="9"/>
    </row>
    <row r="26" spans="1:119" ht="16.5" thickBot="1">
      <c r="A26" s="14" t="s">
        <v>10</v>
      </c>
      <c r="B26" s="23"/>
      <c r="C26" s="22"/>
      <c r="D26" s="15">
        <f>SUM(D5,D11,D15,D18,D20,D22,D24)</f>
        <v>11690809</v>
      </c>
      <c r="E26" s="15">
        <f>SUM(E5,E11,E15,E18,E20,E22,E24)</f>
        <v>4128669</v>
      </c>
      <c r="F26" s="15">
        <f t="shared" ref="F26:M26" si="9">SUM(F5,F11,F15,F18,F20,F22,F24)</f>
        <v>0</v>
      </c>
      <c r="G26" s="15">
        <f t="shared" si="9"/>
        <v>0</v>
      </c>
      <c r="H26" s="15">
        <f t="shared" si="9"/>
        <v>0</v>
      </c>
      <c r="I26" s="15">
        <f t="shared" si="9"/>
        <v>3183929</v>
      </c>
      <c r="J26" s="15">
        <f t="shared" si="9"/>
        <v>0</v>
      </c>
      <c r="K26" s="15">
        <f t="shared" si="9"/>
        <v>2865030</v>
      </c>
      <c r="L26" s="15">
        <f t="shared" si="9"/>
        <v>0</v>
      </c>
      <c r="M26" s="15">
        <f t="shared" si="9"/>
        <v>0</v>
      </c>
      <c r="N26" s="15">
        <f t="shared" si="1"/>
        <v>21868437</v>
      </c>
      <c r="O26" s="37">
        <f t="shared" si="2"/>
        <v>7872.0075593952488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3" t="s">
        <v>63</v>
      </c>
      <c r="M28" s="163"/>
      <c r="N28" s="163"/>
      <c r="O28" s="41">
        <v>2778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46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2024-10-11T16:49:38Z</cp:lastPrinted>
  <dcterms:created xsi:type="dcterms:W3CDTF">2000-08-31T21:26:31Z</dcterms:created>
  <dcterms:modified xsi:type="dcterms:W3CDTF">2024-10-11T16:49:53Z</dcterms:modified>
</cp:coreProperties>
</file>