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5" documentId="11_E2CB06EB503F29A3EC0132E66F06F96E319EED04" xr6:coauthVersionLast="47" xr6:coauthVersionMax="47" xr10:uidLastSave="{01F15BFF-952A-4566-84A3-56F4C4213EBF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'2008'!$A$1:$O$47</definedName>
    <definedName name="_xlnm.Print_Area" localSheetId="14">'2009'!$A$1:$O$48</definedName>
    <definedName name="_xlnm.Print_Area" localSheetId="13">'2010'!$A$1:$O$46</definedName>
    <definedName name="_xlnm.Print_Area" localSheetId="12">'2011'!$A$1:$O$47</definedName>
    <definedName name="_xlnm.Print_Area" localSheetId="11">'2012'!$A$1:$O$46</definedName>
    <definedName name="_xlnm.Print_Area" localSheetId="10">'2013'!$A$1:$O$48</definedName>
    <definedName name="_xlnm.Print_Area" localSheetId="9">'2014'!$A$1:$O$43</definedName>
    <definedName name="_xlnm.Print_Area" localSheetId="8">'2015'!$A$1:$O$45</definedName>
    <definedName name="_xlnm.Print_Area" localSheetId="7">'2016'!$A$1:$O$43</definedName>
    <definedName name="_xlnm.Print_Area" localSheetId="6">'2017'!$A$1:$O$45</definedName>
    <definedName name="_xlnm.Print_Area" localSheetId="5">'2018'!$A$1:$O$45</definedName>
    <definedName name="_xlnm.Print_Area" localSheetId="4">'2019'!$A$1:$O$45</definedName>
    <definedName name="_xlnm.Print_Area" localSheetId="3">'2020'!$A$1:$O$49</definedName>
    <definedName name="_xlnm.Print_Area" localSheetId="2">'2021'!$A$1:$P$45</definedName>
    <definedName name="_xlnm.Print_Area" localSheetId="1">'2022'!$A$1:$P$51</definedName>
    <definedName name="_xlnm.Print_Area" localSheetId="0">'2023'!$A$1:$P$48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48" l="1"/>
  <c r="F44" i="48"/>
  <c r="G44" i="48"/>
  <c r="H44" i="48"/>
  <c r="I44" i="48"/>
  <c r="J44" i="48"/>
  <c r="K44" i="48"/>
  <c r="L44" i="48"/>
  <c r="M44" i="48"/>
  <c r="N44" i="48"/>
  <c r="D44" i="48"/>
  <c r="O32" i="48"/>
  <c r="P32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5" i="48" l="1"/>
  <c r="P15" i="48" s="1"/>
  <c r="O42" i="48"/>
  <c r="P42" i="48" s="1"/>
  <c r="O30" i="48"/>
  <c r="P30" i="48" s="1"/>
  <c r="O20" i="48"/>
  <c r="P20" i="48" s="1"/>
  <c r="O5" i="48"/>
  <c r="P5" i="48" s="1"/>
  <c r="O36" i="48"/>
  <c r="P36" i="48" s="1"/>
  <c r="O44" i="47"/>
  <c r="P44" i="47" s="1"/>
  <c r="O39" i="47"/>
  <c r="P39" i="47" s="1"/>
  <c r="O37" i="47"/>
  <c r="P37" i="47" s="1"/>
  <c r="O31" i="47"/>
  <c r="P31" i="47" s="1"/>
  <c r="O20" i="47"/>
  <c r="P20" i="47" s="1"/>
  <c r="K47" i="47"/>
  <c r="L47" i="47"/>
  <c r="D47" i="47"/>
  <c r="J47" i="47"/>
  <c r="G47" i="47"/>
  <c r="M47" i="47"/>
  <c r="N47" i="47"/>
  <c r="H47" i="47"/>
  <c r="I47" i="47"/>
  <c r="O15" i="47"/>
  <c r="P15" i="47" s="1"/>
  <c r="F47" i="47"/>
  <c r="E47" i="47"/>
  <c r="O5" i="47"/>
  <c r="P5" i="47" s="1"/>
  <c r="D41" i="46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 s="1"/>
  <c r="O37" i="46"/>
  <c r="P37" i="46" s="1"/>
  <c r="O36" i="46"/>
  <c r="P36" i="46"/>
  <c r="O35" i="46"/>
  <c r="P35" i="46"/>
  <c r="N34" i="46"/>
  <c r="N41" i="46" s="1"/>
  <c r="M34" i="46"/>
  <c r="L34" i="46"/>
  <c r="K34" i="46"/>
  <c r="J34" i="46"/>
  <c r="I34" i="46"/>
  <c r="H34" i="46"/>
  <c r="G34" i="46"/>
  <c r="F34" i="46"/>
  <c r="E34" i="46"/>
  <c r="D34" i="46"/>
  <c r="O33" i="46"/>
  <c r="P33" i="46"/>
  <c r="O32" i="46"/>
  <c r="P32" i="46"/>
  <c r="O31" i="46"/>
  <c r="P31" i="46" s="1"/>
  <c r="O30" i="46"/>
  <c r="P30" i="46" s="1"/>
  <c r="O29" i="46"/>
  <c r="P29" i="46" s="1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/>
  <c r="O25" i="46"/>
  <c r="P25" i="46"/>
  <c r="O24" i="46"/>
  <c r="P24" i="46" s="1"/>
  <c r="O23" i="46"/>
  <c r="P23" i="46" s="1"/>
  <c r="O22" i="46"/>
  <c r="P22" i="46"/>
  <c r="O21" i="46"/>
  <c r="P21" i="46"/>
  <c r="O20" i="46"/>
  <c r="P20" i="46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/>
  <c r="O17" i="46"/>
  <c r="P17" i="46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/>
  <c r="O11" i="46"/>
  <c r="P11" i="46"/>
  <c r="O10" i="46"/>
  <c r="P10" i="46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K41" i="46" s="1"/>
  <c r="J5" i="46"/>
  <c r="J41" i="46" s="1"/>
  <c r="I5" i="46"/>
  <c r="H5" i="46"/>
  <c r="H41" i="46" s="1"/>
  <c r="G5" i="46"/>
  <c r="F5" i="46"/>
  <c r="E5" i="46"/>
  <c r="D5" i="46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/>
  <c r="N40" i="45"/>
  <c r="O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N31" i="45"/>
  <c r="O31" i="45"/>
  <c r="N30" i="45"/>
  <c r="O30" i="45"/>
  <c r="M29" i="45"/>
  <c r="L29" i="45"/>
  <c r="K29" i="45"/>
  <c r="N29" i="45" s="1"/>
  <c r="O29" i="45" s="1"/>
  <c r="J29" i="45"/>
  <c r="I29" i="45"/>
  <c r="H29" i="45"/>
  <c r="G29" i="45"/>
  <c r="F29" i="45"/>
  <c r="E29" i="45"/>
  <c r="D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H45" i="45" s="1"/>
  <c r="G15" i="45"/>
  <c r="G45" i="45" s="1"/>
  <c r="F15" i="45"/>
  <c r="E15" i="45"/>
  <c r="D15" i="45"/>
  <c r="N14" i="45"/>
  <c r="O14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M45" i="45" s="1"/>
  <c r="L5" i="45"/>
  <c r="L45" i="45" s="1"/>
  <c r="K5" i="45"/>
  <c r="K45" i="45" s="1"/>
  <c r="J5" i="45"/>
  <c r="I5" i="45"/>
  <c r="I45" i="45" s="1"/>
  <c r="H5" i="45"/>
  <c r="G5" i="45"/>
  <c r="F5" i="45"/>
  <c r="E5" i="45"/>
  <c r="D5" i="45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9" i="44" s="1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D41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M19" i="44"/>
  <c r="L19" i="44"/>
  <c r="K19" i="44"/>
  <c r="J19" i="44"/>
  <c r="I19" i="44"/>
  <c r="I41" i="44" s="1"/>
  <c r="H19" i="44"/>
  <c r="G19" i="44"/>
  <c r="G41" i="44" s="1"/>
  <c r="F19" i="44"/>
  <c r="E19" i="44"/>
  <c r="D19" i="44"/>
  <c r="N19" i="44" s="1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F41" i="44" s="1"/>
  <c r="E14" i="44"/>
  <c r="E41" i="44" s="1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 s="1"/>
  <c r="M34" i="43"/>
  <c r="L34" i="43"/>
  <c r="K34" i="43"/>
  <c r="J34" i="43"/>
  <c r="J41" i="43" s="1"/>
  <c r="I34" i="43"/>
  <c r="H34" i="43"/>
  <c r="G34" i="43"/>
  <c r="F34" i="43"/>
  <c r="E34" i="43"/>
  <c r="D34" i="43"/>
  <c r="N34" i="43" s="1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/>
  <c r="N24" i="43"/>
  <c r="O24" i="43" s="1"/>
  <c r="N23" i="43"/>
  <c r="O23" i="43" s="1"/>
  <c r="N22" i="43"/>
  <c r="O22" i="43" s="1"/>
  <c r="N21" i="43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 s="1"/>
  <c r="N12" i="43"/>
  <c r="O12" i="43" s="1"/>
  <c r="N11" i="43"/>
  <c r="O11" i="43" s="1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0" i="42"/>
  <c r="O40" i="42" s="1"/>
  <c r="M39" i="42"/>
  <c r="L39" i="42"/>
  <c r="K39" i="42"/>
  <c r="J39" i="42"/>
  <c r="I39" i="42"/>
  <c r="H39" i="42"/>
  <c r="G39" i="42"/>
  <c r="F39" i="42"/>
  <c r="N39" i="42" s="1"/>
  <c r="O39" i="42" s="1"/>
  <c r="E39" i="42"/>
  <c r="D39" i="42"/>
  <c r="N38" i="42"/>
  <c r="O38" i="42" s="1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/>
  <c r="N24" i="42"/>
  <c r="O24" i="42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/>
  <c r="N29" i="41"/>
  <c r="O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/>
  <c r="N21" i="41"/>
  <c r="O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M39" i="41" s="1"/>
  <c r="L5" i="41"/>
  <c r="K5" i="41"/>
  <c r="K39" i="41" s="1"/>
  <c r="J5" i="41"/>
  <c r="J39" i="41" s="1"/>
  <c r="I5" i="41"/>
  <c r="H5" i="41"/>
  <c r="G5" i="41"/>
  <c r="F5" i="41"/>
  <c r="E5" i="41"/>
  <c r="D5" i="4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 s="1"/>
  <c r="N32" i="40"/>
  <c r="O32" i="40" s="1"/>
  <c r="N31" i="40"/>
  <c r="O31" i="40" s="1"/>
  <c r="N30" i="40"/>
  <c r="O30" i="40" s="1"/>
  <c r="N29" i="40"/>
  <c r="O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H41" i="40" s="1"/>
  <c r="G18" i="40"/>
  <c r="F18" i="40"/>
  <c r="E18" i="40"/>
  <c r="D18" i="40"/>
  <c r="N18" i="40" s="1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41" i="40" s="1"/>
  <c r="I5" i="40"/>
  <c r="H5" i="40"/>
  <c r="G5" i="40"/>
  <c r="F5" i="40"/>
  <c r="E5" i="40"/>
  <c r="D5" i="40"/>
  <c r="I37" i="39"/>
  <c r="N38" i="39"/>
  <c r="O38" i="39"/>
  <c r="M37" i="39"/>
  <c r="L37" i="39"/>
  <c r="K37" i="39"/>
  <c r="J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/>
  <c r="N28" i="39"/>
  <c r="O28" i="39" s="1"/>
  <c r="M27" i="39"/>
  <c r="L27" i="39"/>
  <c r="K27" i="39"/>
  <c r="K39" i="39" s="1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F39" i="39"/>
  <c r="E14" i="39"/>
  <c r="D14" i="39"/>
  <c r="D39" i="39" s="1"/>
  <c r="N13" i="39"/>
  <c r="O13" i="39" s="1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I39" i="39" s="1"/>
  <c r="H5" i="39"/>
  <c r="H39" i="39"/>
  <c r="G5" i="39"/>
  <c r="G39" i="39" s="1"/>
  <c r="F5" i="39"/>
  <c r="E5" i="39"/>
  <c r="D5" i="39"/>
  <c r="N42" i="38"/>
  <c r="O42" i="38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4" i="38" s="1"/>
  <c r="O34" i="38" s="1"/>
  <c r="N33" i="38"/>
  <c r="O33" i="38" s="1"/>
  <c r="N32" i="38"/>
  <c r="O32" i="38" s="1"/>
  <c r="N31" i="38"/>
  <c r="O31" i="38" s="1"/>
  <c r="N30" i="38"/>
  <c r="O30" i="38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 s="1"/>
  <c r="M18" i="38"/>
  <c r="N18" i="38" s="1"/>
  <c r="O18" i="38" s="1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M14" i="38"/>
  <c r="L14" i="38"/>
  <c r="K14" i="38"/>
  <c r="J14" i="38"/>
  <c r="J43" i="38" s="1"/>
  <c r="I14" i="38"/>
  <c r="I43" i="38" s="1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43" i="38" s="1"/>
  <c r="K5" i="38"/>
  <c r="J5" i="38"/>
  <c r="I5" i="38"/>
  <c r="H5" i="38"/>
  <c r="G5" i="38"/>
  <c r="F5" i="38"/>
  <c r="F43" i="38" s="1"/>
  <c r="E5" i="38"/>
  <c r="D5" i="38"/>
  <c r="D43" i="38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2" i="37" s="1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L44" i="37" s="1"/>
  <c r="K20" i="37"/>
  <c r="J20" i="37"/>
  <c r="J44" i="37" s="1"/>
  <c r="I20" i="37"/>
  <c r="H20" i="37"/>
  <c r="H44" i="37" s="1"/>
  <c r="G20" i="37"/>
  <c r="F20" i="37"/>
  <c r="E20" i="37"/>
  <c r="E44" i="37" s="1"/>
  <c r="D20" i="37"/>
  <c r="N20" i="37" s="1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I44" i="37" s="1"/>
  <c r="H14" i="37"/>
  <c r="G14" i="37"/>
  <c r="F14" i="37"/>
  <c r="F44" i="37" s="1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5" i="37" s="1"/>
  <c r="O5" i="37" s="1"/>
  <c r="D5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E42" i="36" s="1"/>
  <c r="D19" i="36"/>
  <c r="N18" i="36"/>
  <c r="O18" i="36" s="1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42" i="36" s="1"/>
  <c r="L5" i="36"/>
  <c r="K5" i="36"/>
  <c r="K42" i="36" s="1"/>
  <c r="J5" i="36"/>
  <c r="J42" i="36" s="1"/>
  <c r="I5" i="36"/>
  <c r="H5" i="36"/>
  <c r="G5" i="36"/>
  <c r="F5" i="36"/>
  <c r="E5" i="36"/>
  <c r="N42" i="35"/>
  <c r="O42" i="35"/>
  <c r="M41" i="35"/>
  <c r="L41" i="35"/>
  <c r="L43" i="35" s="1"/>
  <c r="K41" i="35"/>
  <c r="J41" i="35"/>
  <c r="I41" i="35"/>
  <c r="H41" i="35"/>
  <c r="G41" i="35"/>
  <c r="F41" i="35"/>
  <c r="E41" i="35"/>
  <c r="D41" i="35"/>
  <c r="N40" i="35"/>
  <c r="O40" i="35" s="1"/>
  <c r="N39" i="35"/>
  <c r="O39" i="35"/>
  <c r="N38" i="35"/>
  <c r="O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 s="1"/>
  <c r="N25" i="35"/>
  <c r="O25" i="35"/>
  <c r="N24" i="35"/>
  <c r="O24" i="35" s="1"/>
  <c r="N23" i="35"/>
  <c r="O23" i="35" s="1"/>
  <c r="N22" i="35"/>
  <c r="O22" i="35" s="1"/>
  <c r="N21" i="35"/>
  <c r="O21" i="35" s="1"/>
  <c r="M20" i="35"/>
  <c r="M43" i="35" s="1"/>
  <c r="L20" i="35"/>
  <c r="K20" i="35"/>
  <c r="K43" i="35" s="1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43" i="35" s="1"/>
  <c r="F5" i="35"/>
  <c r="E5" i="35"/>
  <c r="D5" i="35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/>
  <c r="N11" i="34"/>
  <c r="O11" i="34"/>
  <c r="N10" i="34"/>
  <c r="O10" i="34"/>
  <c r="N9" i="34"/>
  <c r="O9" i="34"/>
  <c r="N8" i="34"/>
  <c r="O8" i="34"/>
  <c r="N7" i="34"/>
  <c r="O7" i="34"/>
  <c r="N6" i="34"/>
  <c r="O6" i="34" s="1"/>
  <c r="M5" i="34"/>
  <c r="L5" i="34"/>
  <c r="K5" i="34"/>
  <c r="J5" i="34"/>
  <c r="I5" i="34"/>
  <c r="H5" i="34"/>
  <c r="H42" i="34" s="1"/>
  <c r="G5" i="34"/>
  <c r="F5" i="34"/>
  <c r="E5" i="34"/>
  <c r="D5" i="34"/>
  <c r="D42" i="34" s="1"/>
  <c r="N30" i="33"/>
  <c r="O30" i="33"/>
  <c r="N31" i="33"/>
  <c r="O31" i="33"/>
  <c r="N32" i="33"/>
  <c r="O32" i="33"/>
  <c r="N33" i="33"/>
  <c r="O33" i="33" s="1"/>
  <c r="N34" i="33"/>
  <c r="O34" i="33" s="1"/>
  <c r="N35" i="33"/>
  <c r="O35" i="33" s="1"/>
  <c r="N19" i="33"/>
  <c r="O19" i="33"/>
  <c r="N20" i="33"/>
  <c r="O20" i="33"/>
  <c r="N21" i="33"/>
  <c r="O21" i="33"/>
  <c r="N22" i="33"/>
  <c r="O22" i="33" s="1"/>
  <c r="N23" i="33"/>
  <c r="O23" i="33"/>
  <c r="N24" i="33"/>
  <c r="O24" i="33" s="1"/>
  <c r="N25" i="33"/>
  <c r="O25" i="33"/>
  <c r="N26" i="33"/>
  <c r="O26" i="33"/>
  <c r="N27" i="33"/>
  <c r="O27" i="33" s="1"/>
  <c r="E28" i="33"/>
  <c r="F28" i="33"/>
  <c r="G28" i="33"/>
  <c r="H28" i="33"/>
  <c r="I28" i="33"/>
  <c r="J28" i="33"/>
  <c r="K28" i="33"/>
  <c r="L28" i="33"/>
  <c r="M28" i="33"/>
  <c r="D28" i="33"/>
  <c r="E18" i="33"/>
  <c r="F18" i="33"/>
  <c r="G18" i="33"/>
  <c r="H18" i="33"/>
  <c r="I18" i="33"/>
  <c r="J18" i="33"/>
  <c r="K18" i="33"/>
  <c r="L18" i="33"/>
  <c r="M18" i="33"/>
  <c r="D18" i="33"/>
  <c r="E14" i="33"/>
  <c r="F14" i="33"/>
  <c r="G14" i="33"/>
  <c r="H14" i="33"/>
  <c r="I14" i="33"/>
  <c r="J14" i="33"/>
  <c r="K14" i="33"/>
  <c r="L14" i="33"/>
  <c r="M14" i="33"/>
  <c r="D14" i="33"/>
  <c r="D44" i="33" s="1"/>
  <c r="E5" i="33"/>
  <c r="E44" i="33" s="1"/>
  <c r="F5" i="33"/>
  <c r="F44" i="33" s="1"/>
  <c r="G5" i="33"/>
  <c r="G44" i="33" s="1"/>
  <c r="H5" i="33"/>
  <c r="H44" i="33" s="1"/>
  <c r="I5" i="33"/>
  <c r="J5" i="33"/>
  <c r="J44" i="33" s="1"/>
  <c r="K5" i="33"/>
  <c r="K44" i="33" s="1"/>
  <c r="L5" i="33"/>
  <c r="M5" i="33"/>
  <c r="D5" i="33"/>
  <c r="E42" i="33"/>
  <c r="F42" i="33"/>
  <c r="G42" i="33"/>
  <c r="H42" i="33"/>
  <c r="I42" i="33"/>
  <c r="J42" i="33"/>
  <c r="K42" i="33"/>
  <c r="L42" i="33"/>
  <c r="M42" i="33"/>
  <c r="D42" i="33"/>
  <c r="N43" i="33"/>
  <c r="O43" i="33" s="1"/>
  <c r="N38" i="33"/>
  <c r="O38" i="33" s="1"/>
  <c r="N39" i="33"/>
  <c r="O39" i="33" s="1"/>
  <c r="N40" i="33"/>
  <c r="O40" i="33" s="1"/>
  <c r="N41" i="33"/>
  <c r="O41" i="33" s="1"/>
  <c r="N37" i="33"/>
  <c r="O37" i="33" s="1"/>
  <c r="E36" i="33"/>
  <c r="F36" i="33"/>
  <c r="G36" i="33"/>
  <c r="H36" i="33"/>
  <c r="I36" i="33"/>
  <c r="J36" i="33"/>
  <c r="K36" i="33"/>
  <c r="L36" i="33"/>
  <c r="M36" i="33"/>
  <c r="D36" i="33"/>
  <c r="N17" i="33"/>
  <c r="O17" i="33" s="1"/>
  <c r="N29" i="33"/>
  <c r="O29" i="33" s="1"/>
  <c r="N16" i="33"/>
  <c r="O16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 s="1"/>
  <c r="N15" i="33"/>
  <c r="O15" i="33" s="1"/>
  <c r="N26" i="38"/>
  <c r="O26" i="38" s="1"/>
  <c r="L42" i="34"/>
  <c r="D44" i="37"/>
  <c r="N27" i="40"/>
  <c r="O27" i="40" s="1"/>
  <c r="K41" i="44"/>
  <c r="M41" i="44"/>
  <c r="L41" i="44"/>
  <c r="E45" i="45"/>
  <c r="O44" i="48" l="1"/>
  <c r="P44" i="48" s="1"/>
  <c r="N35" i="34"/>
  <c r="O35" i="34" s="1"/>
  <c r="N31" i="44"/>
  <c r="O31" i="44" s="1"/>
  <c r="E43" i="35"/>
  <c r="N15" i="45"/>
  <c r="O15" i="45" s="1"/>
  <c r="N43" i="45"/>
  <c r="O43" i="45" s="1"/>
  <c r="M42" i="34"/>
  <c r="N18" i="33"/>
  <c r="O18" i="33" s="1"/>
  <c r="N37" i="45"/>
  <c r="O37" i="45" s="1"/>
  <c r="F42" i="34"/>
  <c r="G42" i="34"/>
  <c r="K41" i="40"/>
  <c r="N36" i="37"/>
  <c r="O36" i="37" s="1"/>
  <c r="E42" i="34"/>
  <c r="N28" i="34"/>
  <c r="O28" i="34" s="1"/>
  <c r="N5" i="39"/>
  <c r="O5" i="39" s="1"/>
  <c r="N5" i="45"/>
  <c r="O5" i="45" s="1"/>
  <c r="L41" i="40"/>
  <c r="N5" i="41"/>
  <c r="O5" i="41" s="1"/>
  <c r="N14" i="39"/>
  <c r="O14" i="39" s="1"/>
  <c r="N13" i="41"/>
  <c r="O13" i="41" s="1"/>
  <c r="N39" i="43"/>
  <c r="O39" i="43" s="1"/>
  <c r="N18" i="39"/>
  <c r="O18" i="39" s="1"/>
  <c r="H43" i="38"/>
  <c r="N41" i="38"/>
  <c r="O41" i="38" s="1"/>
  <c r="N5" i="38"/>
  <c r="O5" i="38" s="1"/>
  <c r="J42" i="34"/>
  <c r="O39" i="46"/>
  <c r="P39" i="46" s="1"/>
  <c r="I42" i="36"/>
  <c r="L42" i="36"/>
  <c r="D41" i="42"/>
  <c r="N41" i="42" s="1"/>
  <c r="O41" i="42" s="1"/>
  <c r="N18" i="41"/>
  <c r="O18" i="41" s="1"/>
  <c r="E41" i="42"/>
  <c r="L41" i="42"/>
  <c r="F41" i="43"/>
  <c r="F41" i="42"/>
  <c r="N19" i="42"/>
  <c r="O19" i="42" s="1"/>
  <c r="G41" i="43"/>
  <c r="K41" i="43"/>
  <c r="N28" i="43"/>
  <c r="O28" i="43" s="1"/>
  <c r="N20" i="45"/>
  <c r="O20" i="45" s="1"/>
  <c r="N35" i="45"/>
  <c r="O35" i="45" s="1"/>
  <c r="G41" i="46"/>
  <c r="F42" i="36"/>
  <c r="G43" i="38"/>
  <c r="M41" i="40"/>
  <c r="M39" i="39"/>
  <c r="N28" i="33"/>
  <c r="O28" i="33" s="1"/>
  <c r="F41" i="46"/>
  <c r="O41" i="46" s="1"/>
  <c r="P41" i="46" s="1"/>
  <c r="G41" i="42"/>
  <c r="N5" i="43"/>
  <c r="O5" i="43" s="1"/>
  <c r="N19" i="43"/>
  <c r="O19" i="43" s="1"/>
  <c r="N14" i="44"/>
  <c r="O14" i="44" s="1"/>
  <c r="N33" i="44"/>
  <c r="O33" i="44" s="1"/>
  <c r="M43" i="38"/>
  <c r="N14" i="37"/>
  <c r="O14" i="37" s="1"/>
  <c r="D41" i="40"/>
  <c r="N41" i="40" s="1"/>
  <c r="O41" i="40" s="1"/>
  <c r="H41" i="42"/>
  <c r="I41" i="43"/>
  <c r="I41" i="46"/>
  <c r="I42" i="34"/>
  <c r="N5" i="35"/>
  <c r="O5" i="35" s="1"/>
  <c r="L39" i="39"/>
  <c r="E41" i="46"/>
  <c r="K44" i="37"/>
  <c r="N44" i="37" s="1"/>
  <c r="O44" i="37" s="1"/>
  <c r="E41" i="40"/>
  <c r="E39" i="41"/>
  <c r="I41" i="42"/>
  <c r="O14" i="46"/>
  <c r="P14" i="46" s="1"/>
  <c r="H43" i="35"/>
  <c r="H42" i="36"/>
  <c r="D41" i="43"/>
  <c r="N41" i="43" s="1"/>
  <c r="O41" i="43" s="1"/>
  <c r="N33" i="41"/>
  <c r="O33" i="41" s="1"/>
  <c r="I44" i="33"/>
  <c r="M44" i="37"/>
  <c r="F41" i="40"/>
  <c r="F39" i="41"/>
  <c r="J41" i="44"/>
  <c r="N39" i="40"/>
  <c r="O39" i="40" s="1"/>
  <c r="N14" i="33"/>
  <c r="O14" i="33" s="1"/>
  <c r="K42" i="34"/>
  <c r="G44" i="37"/>
  <c r="N14" i="34"/>
  <c r="O14" i="34" s="1"/>
  <c r="N35" i="35"/>
  <c r="O35" i="35" s="1"/>
  <c r="N40" i="36"/>
  <c r="O40" i="36" s="1"/>
  <c r="G41" i="40"/>
  <c r="G39" i="41"/>
  <c r="K41" i="42"/>
  <c r="L41" i="43"/>
  <c r="L41" i="46"/>
  <c r="O19" i="46"/>
  <c r="P19" i="46" s="1"/>
  <c r="N42" i="33"/>
  <c r="O42" i="33" s="1"/>
  <c r="N28" i="42"/>
  <c r="O28" i="42" s="1"/>
  <c r="E41" i="43"/>
  <c r="N36" i="33"/>
  <c r="O36" i="33" s="1"/>
  <c r="M44" i="33"/>
  <c r="F43" i="35"/>
  <c r="I43" i="35"/>
  <c r="D42" i="36"/>
  <c r="N42" i="36" s="1"/>
  <c r="O42" i="36" s="1"/>
  <c r="N14" i="38"/>
  <c r="O14" i="38" s="1"/>
  <c r="E39" i="39"/>
  <c r="H39" i="41"/>
  <c r="M41" i="43"/>
  <c r="M41" i="46"/>
  <c r="G42" i="36"/>
  <c r="N32" i="39"/>
  <c r="O32" i="39" s="1"/>
  <c r="N26" i="41"/>
  <c r="O26" i="41" s="1"/>
  <c r="L44" i="33"/>
  <c r="N20" i="35"/>
  <c r="O20" i="35" s="1"/>
  <c r="D43" i="35"/>
  <c r="N29" i="37"/>
  <c r="O29" i="37" s="1"/>
  <c r="I41" i="40"/>
  <c r="N13" i="40"/>
  <c r="O13" i="40" s="1"/>
  <c r="I39" i="41"/>
  <c r="D39" i="41"/>
  <c r="N39" i="41" s="1"/>
  <c r="O39" i="41" s="1"/>
  <c r="M41" i="42"/>
  <c r="O27" i="46"/>
  <c r="P27" i="46" s="1"/>
  <c r="O34" i="46"/>
  <c r="P34" i="46" s="1"/>
  <c r="O47" i="47"/>
  <c r="P47" i="47" s="1"/>
  <c r="N44" i="33"/>
  <c r="O44" i="33" s="1"/>
  <c r="N42" i="34"/>
  <c r="O42" i="34" s="1"/>
  <c r="O5" i="46"/>
  <c r="P5" i="46" s="1"/>
  <c r="J45" i="45"/>
  <c r="N34" i="42"/>
  <c r="O34" i="42" s="1"/>
  <c r="N5" i="40"/>
  <c r="O5" i="40" s="1"/>
  <c r="N5" i="36"/>
  <c r="O5" i="36" s="1"/>
  <c r="N29" i="35"/>
  <c r="O29" i="35" s="1"/>
  <c r="N19" i="36"/>
  <c r="O19" i="36" s="1"/>
  <c r="K43" i="38"/>
  <c r="N26" i="44"/>
  <c r="O26" i="44" s="1"/>
  <c r="N41" i="35"/>
  <c r="O41" i="35" s="1"/>
  <c r="N37" i="39"/>
  <c r="O37" i="39" s="1"/>
  <c r="D45" i="45"/>
  <c r="N45" i="45" s="1"/>
  <c r="O45" i="45" s="1"/>
  <c r="J43" i="35"/>
  <c r="N43" i="35" s="1"/>
  <c r="O43" i="35" s="1"/>
  <c r="E43" i="38"/>
  <c r="L39" i="41"/>
  <c r="J41" i="42"/>
  <c r="H41" i="43"/>
  <c r="N5" i="44"/>
  <c r="O5" i="44" s="1"/>
  <c r="N37" i="41"/>
  <c r="O37" i="41" s="1"/>
  <c r="N5" i="33"/>
  <c r="O5" i="33" s="1"/>
  <c r="N5" i="34"/>
  <c r="O5" i="34" s="1"/>
  <c r="N27" i="39"/>
  <c r="O27" i="39" s="1"/>
  <c r="N40" i="34"/>
  <c r="O40" i="34" s="1"/>
  <c r="H41" i="44"/>
  <c r="N5" i="42"/>
  <c r="O5" i="42" s="1"/>
  <c r="N35" i="36"/>
  <c r="O35" i="36" s="1"/>
  <c r="N29" i="36"/>
  <c r="O29" i="36" s="1"/>
  <c r="J39" i="39"/>
  <c r="F45" i="45"/>
  <c r="N39" i="39" l="1"/>
  <c r="O39" i="39" s="1"/>
  <c r="N41" i="44"/>
  <c r="O41" i="44" s="1"/>
  <c r="N43" i="38"/>
  <c r="O43" i="38" s="1"/>
</calcChain>
</file>

<file path=xl/sharedStrings.xml><?xml version="1.0" encoding="utf-8"?>
<sst xmlns="http://schemas.openxmlformats.org/spreadsheetml/2006/main" count="936" uniqueCount="136">
  <si>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</si>
  <si>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</si>
  <si>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</si>
  <si>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</si>
  <si>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</si>
  <si>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</si>
  <si>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</si>
  <si>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</si>
  <si>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</si>
  <si>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</si>
  <si>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</si>
  <si>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</si>
  <si>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</si>
  <si>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</si>
  <si>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</si>
  <si>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</si>
  <si>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Propane</t>
  </si>
  <si>
    <t>Permits, Fees, and Special Assessments</t>
  </si>
  <si>
    <t>Franchise Fee - Electricity</t>
  </si>
  <si>
    <t>Impact Fees - Commercial - Physical Environment</t>
  </si>
  <si>
    <t>Federal Grant - Public Safety</t>
  </si>
  <si>
    <t>Intergovernmental Revenue</t>
  </si>
  <si>
    <t>Federal Grant - Physical Environment - Sewer / Wastewater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</si>
  <si>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</si>
  <si>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</si>
  <si>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</si>
  <si>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</si>
  <si>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</si>
  <si>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</si>
  <si>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</si>
  <si>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</si>
  <si>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</si>
  <si>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</si>
  <si>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</si>
  <si>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</si>
  <si>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</si>
  <si>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</si>
  <si>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</si>
  <si>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</si>
  <si>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</si>
  <si>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</si>
  <si>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</si>
  <si>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Transportation (User Fees) - Other Transportation Charges</t>
  </si>
  <si>
    <t>Total - All Account Codes</t>
  </si>
  <si>
    <t>Local Fiscal Year Ended September 30, 2009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</si>
  <si>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</si>
  <si>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</si>
  <si>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</si>
  <si>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</si>
  <si>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</si>
  <si>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</si>
  <si>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</si>
  <si>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</si>
  <si>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</si>
  <si>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</si>
  <si>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</si>
  <si>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</si>
  <si>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</si>
  <si>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Baldwin Revenues Reported by Account Code and Fund Type</t>
  </si>
  <si>
    <t>Local Fiscal Year Ended September 30, 2010</t>
  </si>
  <si>
    <t>Impact Fees - Residential - Physical Environment</t>
  </si>
  <si>
    <t>Licenses</t>
  </si>
  <si>
    <t>State Grant - Culture /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</si>
  <si>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</si>
  <si>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</si>
  <si>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</si>
  <si>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</si>
  <si>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Other Permits, Fees, and Special Assessments</t>
  </si>
  <si>
    <t>2011 Municipal Population:</t>
  </si>
  <si>
    <t>Local Fiscal Year Ended September 30, 2012</t>
  </si>
  <si>
    <t>Federal Grant - Economic Environment</t>
  </si>
  <si>
    <t>Federal Grant - Other Federal Grants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</si>
  <si>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</si>
  <si>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</si>
  <si>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</si>
  <si>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</si>
  <si>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</si>
  <si>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</si>
  <si>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</si>
  <si>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</si>
  <si>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Transportation - Other Transportation Charges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</si>
  <si>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</si>
  <si>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</si>
  <si>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</si>
  <si>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</si>
  <si>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</si>
  <si>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Physical Environment - Conservation and Resource Management</t>
  </si>
  <si>
    <t>Impact Fees - Physical Environment</t>
  </si>
  <si>
    <t>2008 Municipal Population:</t>
  </si>
  <si>
    <t>Local Fiscal Year Ended September 30, 2014</t>
  </si>
  <si>
    <t>Federal Grant - Human Services - Other Human Services</t>
  </si>
  <si>
    <t>2014 Municipal Population:</t>
  </si>
  <si>
    <t>Local Fiscal Year Ended September 30, 2015</t>
  </si>
  <si>
    <t>Federal Grant - Physical Environment - Water Supply System</t>
  </si>
  <si>
    <t>State Grant - Public Safety</t>
  </si>
  <si>
    <t>2015 Municipal Population:</t>
  </si>
  <si>
    <t>Local Fiscal Year Ended September 30, 2016</t>
  </si>
  <si>
    <t>Physical Environment - Other Physical Environment Charges</t>
  </si>
  <si>
    <t>2016 Municipal Population:</t>
  </si>
  <si>
    <t>Local Fiscal Year Ended September 30, 2017</t>
  </si>
  <si>
    <t>State Grant - Physical Environment - Water Supply System</t>
  </si>
  <si>
    <t>2017 Municipal Population:</t>
  </si>
  <si>
    <t>Local Fiscal Year Ended September 30, 2018</t>
  </si>
  <si>
    <t>Other General Taxes</t>
  </si>
  <si>
    <t>Federal Grant - General Government</t>
  </si>
  <si>
    <t>2018 Municipal Population:</t>
  </si>
  <si>
    <t>Local Fiscal Year Ended September 30, 2019</t>
  </si>
  <si>
    <t>Judgments, Fines, and Forfeits</t>
  </si>
  <si>
    <t>Court-Ordered Judgments and Fines - As Decided by County Court Criminal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</si>
  <si>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</si>
  <si>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</si>
  <si>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</si>
  <si>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</si>
  <si>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</si>
  <si>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</si>
  <si>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</si>
  <si>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</si>
  <si>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Convention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</si>
  <si>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</si>
  <si>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</si>
  <si>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</si>
  <si>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</si>
  <si>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</si>
  <si>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</si>
  <si>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</si>
  <si>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</si>
  <si>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</si>
  <si>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</si>
  <si>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</si>
  <si>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Local Communications Services Taxes</t>
  </si>
  <si>
    <t>Federal Grant - American Rescue Plan Act Funds</t>
  </si>
  <si>
    <t>Court-Ordered Judgments and Fines - Other</t>
  </si>
  <si>
    <t>Proceeds - Debt Proceeds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</si>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</sst>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AC31-A7DA-4697-8B49-6C08894B0DB1}">
  <sheetPr>
    <pageSetUpPr fitToPage="1"/>
  </sheetPr>
  <dimension ref="A1:ED4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58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134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51</v>
      </c>
      <c r="B3" s="105"/>
      <c r="C3" s="106"/>
      <c r="D3" s="110" t="s">
        <v>30</v>
      </c>
      <c r="E3" s="111"/>
      <c r="F3" s="111"/>
      <c r="G3" s="111"/>
      <c r="H3" s="112"/>
      <c r="I3" s="110" t="s">
        <v>31</v>
      </c>
      <c r="J3" s="112"/>
      <c r="K3" s="110" t="s">
        <v>33</v>
      </c>
      <c r="L3" s="111"/>
      <c r="M3" s="112"/>
      <c r="N3" s="49"/>
      <c r="O3" s="50"/>
      <c r="P3" s="113" t="s">
        <v>113</v>
      </c>
      <c r="Q3" s="51"/>
      <c r="R3"/>
    </row>
    <row r="4" spans="1:134" ht="32.25" customHeight="1" thickBot="1">
      <c r="A4" s="107"/>
      <c r="B4" s="108"/>
      <c r="C4" s="109"/>
      <c r="D4" s="52" t="s">
        <v>4</v>
      </c>
      <c r="E4" s="52" t="s">
        <v>52</v>
      </c>
      <c r="F4" s="52" t="s">
        <v>53</v>
      </c>
      <c r="G4" s="52" t="s">
        <v>54</v>
      </c>
      <c r="H4" s="52" t="s">
        <v>5</v>
      </c>
      <c r="I4" s="52" t="s">
        <v>6</v>
      </c>
      <c r="J4" s="53" t="s">
        <v>55</v>
      </c>
      <c r="K4" s="53" t="s">
        <v>7</v>
      </c>
      <c r="L4" s="53" t="s">
        <v>8</v>
      </c>
      <c r="M4" s="53" t="s">
        <v>114</v>
      </c>
      <c r="N4" s="53" t="s">
        <v>9</v>
      </c>
      <c r="O4" s="53" t="s">
        <v>115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116</v>
      </c>
      <c r="B5" s="57"/>
      <c r="C5" s="57"/>
      <c r="D5" s="58">
        <f>SUM(D6:D14)</f>
        <v>568725</v>
      </c>
      <c r="E5" s="58">
        <f>SUM(E6:E14)</f>
        <v>0</v>
      </c>
      <c r="F5" s="58">
        <f>SUM(F6:F14)</f>
        <v>0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568725</v>
      </c>
      <c r="P5" s="60">
        <f>(O5/P$46)</f>
        <v>401.92579505300353</v>
      </c>
      <c r="Q5" s="61"/>
    </row>
    <row r="6" spans="1:134">
      <c r="A6" s="63"/>
      <c r="B6" s="64">
        <v>311</v>
      </c>
      <c r="C6" s="65" t="s">
        <v>2</v>
      </c>
      <c r="D6" s="66">
        <v>143823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143823</v>
      </c>
      <c r="P6" s="67">
        <f>(O6/P$46)</f>
        <v>101.6416961130742</v>
      </c>
      <c r="Q6" s="68"/>
    </row>
    <row r="7" spans="1:134">
      <c r="A7" s="63"/>
      <c r="B7" s="64">
        <v>312.14</v>
      </c>
      <c r="C7" s="65" t="s">
        <v>117</v>
      </c>
      <c r="D7" s="66">
        <v>11025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11025</v>
      </c>
      <c r="P7" s="67">
        <f>(O7/P$46)</f>
        <v>7.7915194346289756</v>
      </c>
      <c r="Q7" s="68"/>
    </row>
    <row r="8" spans="1:134">
      <c r="A8" s="63"/>
      <c r="B8" s="64">
        <v>312.41000000000003</v>
      </c>
      <c r="C8" s="65" t="s">
        <v>118</v>
      </c>
      <c r="D8" s="66">
        <v>77024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77024</v>
      </c>
      <c r="P8" s="67">
        <f>(O8/P$46)</f>
        <v>54.433922261484099</v>
      </c>
      <c r="Q8" s="68"/>
    </row>
    <row r="9" spans="1:134">
      <c r="A9" s="63"/>
      <c r="B9" s="64">
        <v>312.63</v>
      </c>
      <c r="C9" s="65" t="s">
        <v>119</v>
      </c>
      <c r="D9" s="66">
        <v>146161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146161</v>
      </c>
      <c r="P9" s="67">
        <f>(O9/P$46)</f>
        <v>103.2939929328622</v>
      </c>
      <c r="Q9" s="68"/>
    </row>
    <row r="10" spans="1:134">
      <c r="A10" s="63"/>
      <c r="B10" s="64">
        <v>314.10000000000002</v>
      </c>
      <c r="C10" s="65" t="s">
        <v>13</v>
      </c>
      <c r="D10" s="66">
        <v>117273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117273</v>
      </c>
      <c r="P10" s="67">
        <f>(O10/P$46)</f>
        <v>82.878445229681972</v>
      </c>
      <c r="Q10" s="68"/>
    </row>
    <row r="11" spans="1:134">
      <c r="A11" s="63"/>
      <c r="B11" s="64">
        <v>314.3</v>
      </c>
      <c r="C11" s="65" t="s">
        <v>14</v>
      </c>
      <c r="D11" s="66">
        <v>17280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17280</v>
      </c>
      <c r="P11" s="67">
        <f>(O11/P$46)</f>
        <v>12.212014134275618</v>
      </c>
      <c r="Q11" s="68"/>
    </row>
    <row r="12" spans="1:134">
      <c r="A12" s="63"/>
      <c r="B12" s="64">
        <v>314.8</v>
      </c>
      <c r="C12" s="65" t="s">
        <v>16</v>
      </c>
      <c r="D12" s="66">
        <v>2725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2725</v>
      </c>
      <c r="P12" s="67">
        <f>(O12/P$46)</f>
        <v>1.9257950530035335</v>
      </c>
      <c r="Q12" s="68"/>
    </row>
    <row r="13" spans="1:134">
      <c r="A13" s="63"/>
      <c r="B13" s="64">
        <v>315.2</v>
      </c>
      <c r="C13" s="65" t="s">
        <v>129</v>
      </c>
      <c r="D13" s="66">
        <v>54241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54241</v>
      </c>
      <c r="P13" s="67">
        <f>(O13/P$46)</f>
        <v>38.332862190812719</v>
      </c>
      <c r="Q13" s="68"/>
    </row>
    <row r="14" spans="1:134">
      <c r="A14" s="63"/>
      <c r="B14" s="64">
        <v>319.89999999999998</v>
      </c>
      <c r="C14" s="65" t="s">
        <v>103</v>
      </c>
      <c r="D14" s="66">
        <v>-827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-827</v>
      </c>
      <c r="P14" s="67">
        <f>(O14/P$46)</f>
        <v>-0.58445229681978794</v>
      </c>
      <c r="Q14" s="68"/>
    </row>
    <row r="15" spans="1:134" ht="15.75">
      <c r="A15" s="69" t="s">
        <v>17</v>
      </c>
      <c r="B15" s="70"/>
      <c r="C15" s="71"/>
      <c r="D15" s="72">
        <f>SUM(D16:D19)</f>
        <v>138899</v>
      </c>
      <c r="E15" s="72">
        <f>SUM(E16:E19)</f>
        <v>0</v>
      </c>
      <c r="F15" s="72">
        <f>SUM(F16:F19)</f>
        <v>0</v>
      </c>
      <c r="G15" s="72">
        <f>SUM(G16:G19)</f>
        <v>0</v>
      </c>
      <c r="H15" s="72">
        <f>SUM(H16:H19)</f>
        <v>0</v>
      </c>
      <c r="I15" s="72">
        <f>SUM(I16:I19)</f>
        <v>17460</v>
      </c>
      <c r="J15" s="72">
        <f>SUM(J16:J19)</f>
        <v>0</v>
      </c>
      <c r="K15" s="72">
        <f>SUM(K16:K19)</f>
        <v>0</v>
      </c>
      <c r="L15" s="72">
        <f>SUM(L16:L19)</f>
        <v>0</v>
      </c>
      <c r="M15" s="72">
        <f>SUM(M16:M19)</f>
        <v>0</v>
      </c>
      <c r="N15" s="72">
        <f>SUM(N16:N19)</f>
        <v>0</v>
      </c>
      <c r="O15" s="73">
        <f>SUM(D15:N15)</f>
        <v>156359</v>
      </c>
      <c r="P15" s="74">
        <f>(O15/P$46)</f>
        <v>110.50106007067137</v>
      </c>
      <c r="Q15" s="75"/>
    </row>
    <row r="16" spans="1:134">
      <c r="A16" s="63"/>
      <c r="B16" s="64">
        <v>322</v>
      </c>
      <c r="C16" s="65" t="s">
        <v>121</v>
      </c>
      <c r="D16" s="66">
        <v>20299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20299</v>
      </c>
      <c r="P16" s="67">
        <f>(O16/P$46)</f>
        <v>14.345583038869258</v>
      </c>
      <c r="Q16" s="68"/>
    </row>
    <row r="17" spans="1:17">
      <c r="A17" s="63"/>
      <c r="B17" s="64">
        <v>323.10000000000002</v>
      </c>
      <c r="C17" s="65" t="s">
        <v>18</v>
      </c>
      <c r="D17" s="66">
        <v>115515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19" si="1">SUM(D17:N17)</f>
        <v>115515</v>
      </c>
      <c r="P17" s="67">
        <f>(O17/P$46)</f>
        <v>81.63604240282686</v>
      </c>
      <c r="Q17" s="68"/>
    </row>
    <row r="18" spans="1:17">
      <c r="A18" s="63"/>
      <c r="B18" s="64">
        <v>324.22000000000003</v>
      </c>
      <c r="C18" s="65" t="s">
        <v>19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17460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17460</v>
      </c>
      <c r="P18" s="67">
        <f>(O18/P$46)</f>
        <v>12.33922261484099</v>
      </c>
      <c r="Q18" s="68"/>
    </row>
    <row r="19" spans="1:17">
      <c r="A19" s="63"/>
      <c r="B19" s="64">
        <v>329.5</v>
      </c>
      <c r="C19" s="65" t="s">
        <v>122</v>
      </c>
      <c r="D19" s="66">
        <v>3085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3085</v>
      </c>
      <c r="P19" s="67">
        <f>(O19/P$46)</f>
        <v>2.1802120141342756</v>
      </c>
      <c r="Q19" s="68"/>
    </row>
    <row r="20" spans="1:17" ht="15.75">
      <c r="A20" s="69" t="s">
        <v>123</v>
      </c>
      <c r="B20" s="70"/>
      <c r="C20" s="71"/>
      <c r="D20" s="72">
        <f>SUM(D21:D29)</f>
        <v>414096</v>
      </c>
      <c r="E20" s="72">
        <f>SUM(E21:E29)</f>
        <v>0</v>
      </c>
      <c r="F20" s="72">
        <f>SUM(F21:F29)</f>
        <v>0</v>
      </c>
      <c r="G20" s="72">
        <f>SUM(G21:G29)</f>
        <v>0</v>
      </c>
      <c r="H20" s="72">
        <f>SUM(H21:H29)</f>
        <v>0</v>
      </c>
      <c r="I20" s="72">
        <f>SUM(I21:I29)</f>
        <v>148628</v>
      </c>
      <c r="J20" s="72">
        <f>SUM(J21:J29)</f>
        <v>0</v>
      </c>
      <c r="K20" s="72">
        <f>SUM(K21:K29)</f>
        <v>0</v>
      </c>
      <c r="L20" s="72">
        <f>SUM(L21:L29)</f>
        <v>0</v>
      </c>
      <c r="M20" s="72">
        <f>SUM(M21:M29)</f>
        <v>0</v>
      </c>
      <c r="N20" s="72">
        <f>SUM(N21:N29)</f>
        <v>0</v>
      </c>
      <c r="O20" s="73">
        <f>SUM(D20:N20)</f>
        <v>562724</v>
      </c>
      <c r="P20" s="74">
        <f>(O20/P$46)</f>
        <v>397.68480565371027</v>
      </c>
      <c r="Q20" s="75"/>
    </row>
    <row r="21" spans="1:17">
      <c r="A21" s="63"/>
      <c r="B21" s="64">
        <v>331.51</v>
      </c>
      <c r="C21" s="65" t="s">
        <v>130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141503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7" si="2">SUM(D21:N21)</f>
        <v>141503</v>
      </c>
      <c r="P21" s="67">
        <f>(O21/P$46)</f>
        <v>100.00212014134276</v>
      </c>
      <c r="Q21" s="68"/>
    </row>
    <row r="22" spans="1:17">
      <c r="A22" s="63"/>
      <c r="B22" s="64">
        <v>334.31</v>
      </c>
      <c r="C22" s="65" t="s">
        <v>100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7125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7125</v>
      </c>
      <c r="P22" s="67">
        <f>(O22/P$46)</f>
        <v>5.0353356890459366</v>
      </c>
      <c r="Q22" s="68"/>
    </row>
    <row r="23" spans="1:17">
      <c r="A23" s="63"/>
      <c r="B23" s="64">
        <v>334.7</v>
      </c>
      <c r="C23" s="65" t="s">
        <v>62</v>
      </c>
      <c r="D23" s="66">
        <v>114810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114810</v>
      </c>
      <c r="P23" s="67">
        <f>(O23/P$46)</f>
        <v>81.137809187279146</v>
      </c>
      <c r="Q23" s="68"/>
    </row>
    <row r="24" spans="1:17">
      <c r="A24" s="63"/>
      <c r="B24" s="64">
        <v>335.125</v>
      </c>
      <c r="C24" s="65" t="s">
        <v>125</v>
      </c>
      <c r="D24" s="66">
        <v>93403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93403</v>
      </c>
      <c r="P24" s="67">
        <f>(O24/P$46)</f>
        <v>66.009187279151945</v>
      </c>
      <c r="Q24" s="68"/>
    </row>
    <row r="25" spans="1:17">
      <c r="A25" s="63"/>
      <c r="B25" s="64">
        <v>335.14</v>
      </c>
      <c r="C25" s="65" t="s">
        <v>76</v>
      </c>
      <c r="D25" s="66">
        <v>849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849</v>
      </c>
      <c r="P25" s="67">
        <f>(O25/P$46)</f>
        <v>0.6</v>
      </c>
      <c r="Q25" s="68"/>
    </row>
    <row r="26" spans="1:17">
      <c r="A26" s="63"/>
      <c r="B26" s="64">
        <v>335.15</v>
      </c>
      <c r="C26" s="65" t="s">
        <v>77</v>
      </c>
      <c r="D26" s="66">
        <v>245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245</v>
      </c>
      <c r="P26" s="67">
        <f>(O26/P$46)</f>
        <v>0.17314487632508835</v>
      </c>
      <c r="Q26" s="68"/>
    </row>
    <row r="27" spans="1:17">
      <c r="A27" s="63"/>
      <c r="B27" s="64">
        <v>335.18</v>
      </c>
      <c r="C27" s="65" t="s">
        <v>126</v>
      </c>
      <c r="D27" s="66">
        <v>183351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183351</v>
      </c>
      <c r="P27" s="67">
        <f>(O27/P$46)</f>
        <v>129.57667844522967</v>
      </c>
      <c r="Q27" s="68"/>
    </row>
    <row r="28" spans="1:17">
      <c r="A28" s="63"/>
      <c r="B28" s="64">
        <v>335.48</v>
      </c>
      <c r="C28" s="65" t="s">
        <v>27</v>
      </c>
      <c r="D28" s="66">
        <v>19659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" si="3">SUM(D28:N28)</f>
        <v>19659</v>
      </c>
      <c r="P28" s="67">
        <f>(O28/P$46)</f>
        <v>13.893286219081272</v>
      </c>
      <c r="Q28" s="68"/>
    </row>
    <row r="29" spans="1:17">
      <c r="A29" s="63"/>
      <c r="B29" s="64">
        <v>338</v>
      </c>
      <c r="C29" s="65" t="s">
        <v>29</v>
      </c>
      <c r="D29" s="66">
        <v>1779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1779</v>
      </c>
      <c r="P29" s="67">
        <f>(O29/P$46)</f>
        <v>1.2572438162544171</v>
      </c>
      <c r="Q29" s="68"/>
    </row>
    <row r="30" spans="1:17" ht="15.75">
      <c r="A30" s="69" t="s">
        <v>34</v>
      </c>
      <c r="B30" s="70"/>
      <c r="C30" s="71"/>
      <c r="D30" s="72">
        <f>SUM(D31:D35)</f>
        <v>3202</v>
      </c>
      <c r="E30" s="72">
        <f>SUM(E31:E35)</f>
        <v>0</v>
      </c>
      <c r="F30" s="72">
        <f>SUM(F31:F35)</f>
        <v>0</v>
      </c>
      <c r="G30" s="72">
        <f>SUM(G31:G35)</f>
        <v>0</v>
      </c>
      <c r="H30" s="72">
        <f>SUM(H31:H35)</f>
        <v>0</v>
      </c>
      <c r="I30" s="72">
        <f>SUM(I31:I35)</f>
        <v>1003363</v>
      </c>
      <c r="J30" s="72">
        <f>SUM(J31:J35)</f>
        <v>0</v>
      </c>
      <c r="K30" s="72">
        <f>SUM(K31:K35)</f>
        <v>0</v>
      </c>
      <c r="L30" s="72">
        <f>SUM(L31:L35)</f>
        <v>0</v>
      </c>
      <c r="M30" s="72">
        <f>SUM(M31:M35)</f>
        <v>0</v>
      </c>
      <c r="N30" s="72">
        <f>SUM(N31:N35)</f>
        <v>0</v>
      </c>
      <c r="O30" s="72">
        <f>SUM(D30:N30)</f>
        <v>1006565</v>
      </c>
      <c r="P30" s="74">
        <f>(O30/P$46)</f>
        <v>711.35335689045939</v>
      </c>
      <c r="Q30" s="75"/>
    </row>
    <row r="31" spans="1:17">
      <c r="A31" s="63"/>
      <c r="B31" s="64">
        <v>341.2</v>
      </c>
      <c r="C31" s="65" t="s">
        <v>79</v>
      </c>
      <c r="D31" s="66">
        <v>1915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5" si="4">SUM(D31:N31)</f>
        <v>1915</v>
      </c>
      <c r="P31" s="67">
        <f>(O31/P$46)</f>
        <v>1.353356890459364</v>
      </c>
      <c r="Q31" s="68"/>
    </row>
    <row r="32" spans="1:17">
      <c r="A32" s="63"/>
      <c r="B32" s="64">
        <v>343.3</v>
      </c>
      <c r="C32" s="65" t="s">
        <v>39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338488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338488</v>
      </c>
      <c r="P32" s="67">
        <f>(O32/P$46)</f>
        <v>239.21413427561836</v>
      </c>
      <c r="Q32" s="68"/>
    </row>
    <row r="33" spans="1:120">
      <c r="A33" s="63"/>
      <c r="B33" s="64">
        <v>343.4</v>
      </c>
      <c r="C33" s="65" t="s">
        <v>40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285463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285463</v>
      </c>
      <c r="P33" s="67">
        <f>(O33/P$46)</f>
        <v>201.74063604240283</v>
      </c>
      <c r="Q33" s="68"/>
    </row>
    <row r="34" spans="1:120">
      <c r="A34" s="63"/>
      <c r="B34" s="64">
        <v>343.5</v>
      </c>
      <c r="C34" s="65" t="s">
        <v>41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379412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379412</v>
      </c>
      <c r="P34" s="67">
        <f>(O34/P$46)</f>
        <v>268.13568904593637</v>
      </c>
      <c r="Q34" s="68"/>
    </row>
    <row r="35" spans="1:120">
      <c r="A35" s="63"/>
      <c r="B35" s="64">
        <v>344.9</v>
      </c>
      <c r="C35" s="65" t="s">
        <v>80</v>
      </c>
      <c r="D35" s="66">
        <v>1287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1287</v>
      </c>
      <c r="P35" s="67">
        <f>(O35/P$46)</f>
        <v>0.90954063604240287</v>
      </c>
      <c r="Q35" s="68"/>
    </row>
    <row r="36" spans="1:120" ht="15.75">
      <c r="A36" s="69" t="s">
        <v>3</v>
      </c>
      <c r="B36" s="70"/>
      <c r="C36" s="71"/>
      <c r="D36" s="72">
        <f>SUM(D37:D41)</f>
        <v>139027</v>
      </c>
      <c r="E36" s="72">
        <f>SUM(E37:E41)</f>
        <v>0</v>
      </c>
      <c r="F36" s="72">
        <f>SUM(F37:F41)</f>
        <v>0</v>
      </c>
      <c r="G36" s="72">
        <f>SUM(G37:G41)</f>
        <v>0</v>
      </c>
      <c r="H36" s="72">
        <f>SUM(H37:H41)</f>
        <v>0</v>
      </c>
      <c r="I36" s="72">
        <f>SUM(I37:I41)</f>
        <v>668969</v>
      </c>
      <c r="J36" s="72">
        <f>SUM(J37:J41)</f>
        <v>0</v>
      </c>
      <c r="K36" s="72">
        <f>SUM(K37:K41)</f>
        <v>0</v>
      </c>
      <c r="L36" s="72">
        <f>SUM(L37:L41)</f>
        <v>0</v>
      </c>
      <c r="M36" s="72">
        <f>SUM(M37:M41)</f>
        <v>0</v>
      </c>
      <c r="N36" s="72">
        <f>SUM(N37:N41)</f>
        <v>0</v>
      </c>
      <c r="O36" s="72">
        <f>SUM(D36:N36)</f>
        <v>807996</v>
      </c>
      <c r="P36" s="74">
        <f>(O36/P$46)</f>
        <v>571.02190812720846</v>
      </c>
      <c r="Q36" s="75"/>
    </row>
    <row r="37" spans="1:120">
      <c r="A37" s="63"/>
      <c r="B37" s="64">
        <v>361.1</v>
      </c>
      <c r="C37" s="65" t="s">
        <v>45</v>
      </c>
      <c r="D37" s="66">
        <v>98707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>SUM(D37:N37)</f>
        <v>98707</v>
      </c>
      <c r="P37" s="67">
        <f>(O37/P$46)</f>
        <v>69.757597173144873</v>
      </c>
      <c r="Q37" s="68"/>
    </row>
    <row r="38" spans="1:120">
      <c r="A38" s="63"/>
      <c r="B38" s="64">
        <v>362</v>
      </c>
      <c r="C38" s="65" t="s">
        <v>46</v>
      </c>
      <c r="D38" s="66">
        <v>9150</v>
      </c>
      <c r="E38" s="66">
        <v>0</v>
      </c>
      <c r="F38" s="66">
        <v>0</v>
      </c>
      <c r="G38" s="66">
        <v>0</v>
      </c>
      <c r="H38" s="66">
        <v>0</v>
      </c>
      <c r="I38" s="66">
        <v>1600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ref="O38:O43" si="5">SUM(D38:N38)</f>
        <v>10750</v>
      </c>
      <c r="P38" s="67">
        <f>(O38/P$46)</f>
        <v>7.5971731448763249</v>
      </c>
      <c r="Q38" s="68"/>
    </row>
    <row r="39" spans="1:120">
      <c r="A39" s="63"/>
      <c r="B39" s="64">
        <v>364</v>
      </c>
      <c r="C39" s="65" t="s">
        <v>81</v>
      </c>
      <c r="D39" s="66">
        <v>5000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5"/>
        <v>5000</v>
      </c>
      <c r="P39" s="67">
        <f>(O39/P$46)</f>
        <v>3.5335689045936394</v>
      </c>
      <c r="Q39" s="68"/>
    </row>
    <row r="40" spans="1:120">
      <c r="A40" s="63"/>
      <c r="B40" s="64">
        <v>366</v>
      </c>
      <c r="C40" s="65" t="s">
        <v>48</v>
      </c>
      <c r="D40" s="66">
        <v>6000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5"/>
        <v>6000</v>
      </c>
      <c r="P40" s="67">
        <f>(O40/P$46)</f>
        <v>4.2402826855123674</v>
      </c>
      <c r="Q40" s="68"/>
    </row>
    <row r="41" spans="1:120">
      <c r="A41" s="63"/>
      <c r="B41" s="64">
        <v>369.9</v>
      </c>
      <c r="C41" s="65" t="s">
        <v>49</v>
      </c>
      <c r="D41" s="66">
        <v>20170</v>
      </c>
      <c r="E41" s="66">
        <v>0</v>
      </c>
      <c r="F41" s="66">
        <v>0</v>
      </c>
      <c r="G41" s="66">
        <v>0</v>
      </c>
      <c r="H41" s="66">
        <v>0</v>
      </c>
      <c r="I41" s="66">
        <v>667369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5"/>
        <v>687539</v>
      </c>
      <c r="P41" s="67">
        <f>(O41/P$46)</f>
        <v>485.89328621908129</v>
      </c>
      <c r="Q41" s="68"/>
    </row>
    <row r="42" spans="1:120" ht="15.75">
      <c r="A42" s="69" t="s">
        <v>35</v>
      </c>
      <c r="B42" s="70"/>
      <c r="C42" s="71"/>
      <c r="D42" s="72">
        <f>SUM(D43:D43)</f>
        <v>98760</v>
      </c>
      <c r="E42" s="72">
        <f>SUM(E43:E43)</f>
        <v>0</v>
      </c>
      <c r="F42" s="72">
        <f>SUM(F43:F43)</f>
        <v>0</v>
      </c>
      <c r="G42" s="72">
        <f>SUM(G43:G43)</f>
        <v>0</v>
      </c>
      <c r="H42" s="72">
        <f>SUM(H43:H43)</f>
        <v>0</v>
      </c>
      <c r="I42" s="72">
        <f>SUM(I43:I43)</f>
        <v>220989</v>
      </c>
      <c r="J42" s="72">
        <f>SUM(J43:J43)</f>
        <v>0</v>
      </c>
      <c r="K42" s="72">
        <f>SUM(K43:K43)</f>
        <v>0</v>
      </c>
      <c r="L42" s="72">
        <f>SUM(L43:L43)</f>
        <v>0</v>
      </c>
      <c r="M42" s="72">
        <f>SUM(M43:M43)</f>
        <v>0</v>
      </c>
      <c r="N42" s="72">
        <f>SUM(N43:N43)</f>
        <v>0</v>
      </c>
      <c r="O42" s="72">
        <f t="shared" si="5"/>
        <v>319749</v>
      </c>
      <c r="P42" s="74">
        <f>(O42/P$46)</f>
        <v>225.97102473498234</v>
      </c>
      <c r="Q42" s="68"/>
    </row>
    <row r="43" spans="1:120" ht="15.75" thickBot="1">
      <c r="A43" s="63"/>
      <c r="B43" s="64">
        <v>381</v>
      </c>
      <c r="C43" s="65" t="s">
        <v>50</v>
      </c>
      <c r="D43" s="66">
        <v>98760</v>
      </c>
      <c r="E43" s="66">
        <v>0</v>
      </c>
      <c r="F43" s="66">
        <v>0</v>
      </c>
      <c r="G43" s="66">
        <v>0</v>
      </c>
      <c r="H43" s="66">
        <v>0</v>
      </c>
      <c r="I43" s="66">
        <v>220989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5"/>
        <v>319749</v>
      </c>
      <c r="P43" s="67">
        <f>(O43/P$46)</f>
        <v>225.97102473498234</v>
      </c>
      <c r="Q43" s="68"/>
    </row>
    <row r="44" spans="1:120" ht="16.5" thickBot="1">
      <c r="A44" s="76" t="s">
        <v>43</v>
      </c>
      <c r="B44" s="77"/>
      <c r="C44" s="78"/>
      <c r="D44" s="79">
        <f>SUM(D5,D15,D20,D30,D36,D42)</f>
        <v>1362709</v>
      </c>
      <c r="E44" s="79">
        <f t="shared" ref="E44:N44" si="6">SUM(E5,E15,E20,E30,E36,E42)</f>
        <v>0</v>
      </c>
      <c r="F44" s="79">
        <f t="shared" si="6"/>
        <v>0</v>
      </c>
      <c r="G44" s="79">
        <f t="shared" si="6"/>
        <v>0</v>
      </c>
      <c r="H44" s="79">
        <f t="shared" si="6"/>
        <v>0</v>
      </c>
      <c r="I44" s="79">
        <f t="shared" si="6"/>
        <v>2059409</v>
      </c>
      <c r="J44" s="79">
        <f t="shared" si="6"/>
        <v>0</v>
      </c>
      <c r="K44" s="79">
        <f t="shared" si="6"/>
        <v>0</v>
      </c>
      <c r="L44" s="79">
        <f t="shared" si="6"/>
        <v>0</v>
      </c>
      <c r="M44" s="79">
        <f t="shared" si="6"/>
        <v>0</v>
      </c>
      <c r="N44" s="79">
        <f t="shared" si="6"/>
        <v>0</v>
      </c>
      <c r="O44" s="79">
        <f>SUM(D44:N44)</f>
        <v>3422118</v>
      </c>
      <c r="P44" s="80">
        <f>(O44/P$46)</f>
        <v>2418.4579505300353</v>
      </c>
      <c r="Q44" s="61"/>
      <c r="R44" s="8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</row>
    <row r="45" spans="1:120">
      <c r="A45" s="82"/>
      <c r="B45" s="83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1:120">
      <c r="A46" s="86"/>
      <c r="B46" s="87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91" t="s">
        <v>135</v>
      </c>
      <c r="N46" s="91"/>
      <c r="O46" s="91"/>
      <c r="P46" s="89">
        <v>1415</v>
      </c>
    </row>
    <row r="47" spans="1:120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4"/>
    </row>
    <row r="48" spans="1:120" ht="15.75" customHeight="1" thickBot="1">
      <c r="A48" s="95" t="s">
        <v>64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429497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429497</v>
      </c>
      <c r="O5" s="31">
        <f t="shared" ref="O5:O39" si="1">(N5/O$41)</f>
        <v>304.39192062367118</v>
      </c>
      <c r="P5" s="6"/>
    </row>
    <row r="6" spans="1:133">
      <c r="A6" s="12"/>
      <c r="B6" s="23">
        <v>311</v>
      </c>
      <c r="C6" s="19" t="s">
        <v>2</v>
      </c>
      <c r="D6" s="43">
        <v>124218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124218</v>
      </c>
      <c r="O6" s="44">
        <f t="shared" si="1"/>
        <v>88.035435861091429</v>
      </c>
      <c r="P6" s="9"/>
    </row>
    <row r="7" spans="1:133">
      <c r="A7" s="12"/>
      <c r="B7" s="23">
        <v>312.10000000000002</v>
      </c>
      <c r="C7" s="19" t="s">
        <v>10</v>
      </c>
      <c r="D7" s="43">
        <v>5509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5509</v>
      </c>
      <c r="O7" s="44">
        <f t="shared" si="1"/>
        <v>3.904323175053154</v>
      </c>
      <c r="P7" s="9"/>
    </row>
    <row r="8" spans="1:133">
      <c r="A8" s="12"/>
      <c r="B8" s="23">
        <v>312.41000000000003</v>
      </c>
      <c r="C8" s="19" t="s">
        <v>11</v>
      </c>
      <c r="D8" s="43">
        <v>47086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47086</v>
      </c>
      <c r="O8" s="44">
        <f t="shared" si="1"/>
        <v>33.370659107016301</v>
      </c>
      <c r="P8" s="9"/>
    </row>
    <row r="9" spans="1:133">
      <c r="A9" s="12"/>
      <c r="B9" s="23">
        <v>312.60000000000002</v>
      </c>
      <c r="C9" s="19" t="s">
        <v>12</v>
      </c>
      <c r="D9" s="43">
        <v>81008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81008</v>
      </c>
      <c r="O9" s="44">
        <f t="shared" si="1"/>
        <v>57.411764705882355</v>
      </c>
      <c r="P9" s="9"/>
    </row>
    <row r="10" spans="1:133">
      <c r="A10" s="12"/>
      <c r="B10" s="23">
        <v>314.10000000000002</v>
      </c>
      <c r="C10" s="19" t="s">
        <v>13</v>
      </c>
      <c r="D10" s="43">
        <v>99046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99046</v>
      </c>
      <c r="O10" s="44">
        <f t="shared" si="1"/>
        <v>70.195605953224657</v>
      </c>
      <c r="P10" s="9"/>
    </row>
    <row r="11" spans="1:133">
      <c r="A11" s="12"/>
      <c r="B11" s="23">
        <v>314.3</v>
      </c>
      <c r="C11" s="19" t="s">
        <v>14</v>
      </c>
      <c r="D11" s="43">
        <v>9144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9144</v>
      </c>
      <c r="O11" s="44">
        <f t="shared" si="1"/>
        <v>6.4805102763997162</v>
      </c>
      <c r="P11" s="9"/>
    </row>
    <row r="12" spans="1:133">
      <c r="A12" s="12"/>
      <c r="B12" s="23">
        <v>314.8</v>
      </c>
      <c r="C12" s="19" t="s">
        <v>16</v>
      </c>
      <c r="D12" s="43">
        <v>4078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4078</v>
      </c>
      <c r="O12" s="44">
        <f t="shared" si="1"/>
        <v>2.8901488306165839</v>
      </c>
      <c r="P12" s="9"/>
    </row>
    <row r="13" spans="1:133">
      <c r="A13" s="12"/>
      <c r="B13" s="23">
        <v>315</v>
      </c>
      <c r="C13" s="19" t="s">
        <v>74</v>
      </c>
      <c r="D13" s="43">
        <v>59408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59408</v>
      </c>
      <c r="O13" s="44">
        <f t="shared" si="1"/>
        <v>42.10347271438696</v>
      </c>
      <c r="P13" s="9"/>
    </row>
    <row r="14" spans="1:133" ht="15.75">
      <c r="A14" s="27" t="s">
        <v>17</v>
      </c>
      <c r="B14" s="28"/>
      <c r="C14" s="29"/>
      <c r="D14" s="30">
        <f t="shared" ref="D14:M14" si="3">SUM(D15:D17)</f>
        <v>95293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39" si="4">SUM(D14:M14)</f>
        <v>95293</v>
      </c>
      <c r="O14" s="42">
        <f t="shared" si="1"/>
        <v>67.535790219702335</v>
      </c>
      <c r="P14" s="10"/>
    </row>
    <row r="15" spans="1:133">
      <c r="A15" s="12"/>
      <c r="B15" s="23">
        <v>322</v>
      </c>
      <c r="C15" s="19" t="s">
        <v>0</v>
      </c>
      <c r="D15" s="43">
        <v>1845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1845</v>
      </c>
      <c r="O15" s="44">
        <f t="shared" si="1"/>
        <v>1.3075832742735649</v>
      </c>
      <c r="P15" s="9"/>
    </row>
    <row r="16" spans="1:133">
      <c r="A16" s="12"/>
      <c r="B16" s="23">
        <v>323.10000000000002</v>
      </c>
      <c r="C16" s="19" t="s">
        <v>18</v>
      </c>
      <c r="D16" s="43">
        <v>89709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89709</v>
      </c>
      <c r="O16" s="44">
        <f t="shared" si="1"/>
        <v>63.578313253012048</v>
      </c>
      <c r="P16" s="9"/>
    </row>
    <row r="17" spans="1:16">
      <c r="A17" s="12"/>
      <c r="B17" s="23">
        <v>329</v>
      </c>
      <c r="C17" s="19" t="s">
        <v>67</v>
      </c>
      <c r="D17" s="43">
        <v>3739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3739</v>
      </c>
      <c r="O17" s="44">
        <f t="shared" si="1"/>
        <v>2.6498936924167258</v>
      </c>
      <c r="P17" s="9"/>
    </row>
    <row r="18" spans="1:16" ht="15.75">
      <c r="A18" s="27" t="s">
        <v>21</v>
      </c>
      <c r="B18" s="28"/>
      <c r="C18" s="29"/>
      <c r="D18" s="30">
        <f t="shared" ref="D18:M18" si="5">SUM(D19:D26)</f>
        <v>329084</v>
      </c>
      <c r="E18" s="30">
        <f t="shared" si="5"/>
        <v>0</v>
      </c>
      <c r="F18" s="30">
        <f t="shared" si="5"/>
        <v>0</v>
      </c>
      <c r="G18" s="30">
        <f t="shared" si="5"/>
        <v>203347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532431</v>
      </c>
      <c r="O18" s="42">
        <f t="shared" si="1"/>
        <v>377.34301913536501</v>
      </c>
      <c r="P18" s="10"/>
    </row>
    <row r="19" spans="1:16">
      <c r="A19" s="12"/>
      <c r="B19" s="23">
        <v>331.2</v>
      </c>
      <c r="C19" s="19" t="s">
        <v>20</v>
      </c>
      <c r="D19" s="43">
        <v>120624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120624</v>
      </c>
      <c r="O19" s="44">
        <f t="shared" si="1"/>
        <v>85.48830616583983</v>
      </c>
      <c r="P19" s="9"/>
    </row>
    <row r="20" spans="1:16">
      <c r="A20" s="12"/>
      <c r="B20" s="23">
        <v>331.69</v>
      </c>
      <c r="C20" s="19" t="s">
        <v>90</v>
      </c>
      <c r="D20" s="43">
        <v>0</v>
      </c>
      <c r="E20" s="43">
        <v>0</v>
      </c>
      <c r="F20" s="43">
        <v>0</v>
      </c>
      <c r="G20" s="43">
        <v>203347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203347</v>
      </c>
      <c r="O20" s="44">
        <f t="shared" si="1"/>
        <v>144.11552090715804</v>
      </c>
      <c r="P20" s="9"/>
    </row>
    <row r="21" spans="1:16">
      <c r="A21" s="12"/>
      <c r="B21" s="23">
        <v>335.12</v>
      </c>
      <c r="C21" s="19" t="s">
        <v>75</v>
      </c>
      <c r="D21" s="43">
        <v>55965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55965</v>
      </c>
      <c r="O21" s="44">
        <f t="shared" si="1"/>
        <v>39.663359319631468</v>
      </c>
      <c r="P21" s="9"/>
    </row>
    <row r="22" spans="1:16">
      <c r="A22" s="12"/>
      <c r="B22" s="23">
        <v>335.14</v>
      </c>
      <c r="C22" s="19" t="s">
        <v>76</v>
      </c>
      <c r="D22" s="43">
        <v>1008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1008</v>
      </c>
      <c r="O22" s="44">
        <f t="shared" si="1"/>
        <v>0.71438695960311838</v>
      </c>
      <c r="P22" s="9"/>
    </row>
    <row r="23" spans="1:16">
      <c r="A23" s="12"/>
      <c r="B23" s="23">
        <v>335.15</v>
      </c>
      <c r="C23" s="19" t="s">
        <v>77</v>
      </c>
      <c r="D23" s="43">
        <v>367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367</v>
      </c>
      <c r="O23" s="44">
        <f t="shared" si="1"/>
        <v>0.26009922041105599</v>
      </c>
      <c r="P23" s="9"/>
    </row>
    <row r="24" spans="1:16">
      <c r="A24" s="12"/>
      <c r="B24" s="23">
        <v>335.18</v>
      </c>
      <c r="C24" s="19" t="s">
        <v>78</v>
      </c>
      <c r="D24" s="43">
        <v>134161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134161</v>
      </c>
      <c r="O24" s="44">
        <f t="shared" si="1"/>
        <v>95.082211197732107</v>
      </c>
      <c r="P24" s="9"/>
    </row>
    <row r="25" spans="1:16">
      <c r="A25" s="12"/>
      <c r="B25" s="23">
        <v>335.49</v>
      </c>
      <c r="C25" s="19" t="s">
        <v>27</v>
      </c>
      <c r="D25" s="43">
        <v>14494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14494</v>
      </c>
      <c r="O25" s="44">
        <f t="shared" si="1"/>
        <v>10.27214741318214</v>
      </c>
      <c r="P25" s="9"/>
    </row>
    <row r="26" spans="1:16">
      <c r="A26" s="12"/>
      <c r="B26" s="23">
        <v>338</v>
      </c>
      <c r="C26" s="19" t="s">
        <v>29</v>
      </c>
      <c r="D26" s="43">
        <v>2465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2465</v>
      </c>
      <c r="O26" s="44">
        <f t="shared" si="1"/>
        <v>1.7469879518072289</v>
      </c>
      <c r="P26" s="9"/>
    </row>
    <row r="27" spans="1:16" ht="15.75">
      <c r="A27" s="27" t="s">
        <v>34</v>
      </c>
      <c r="B27" s="28"/>
      <c r="C27" s="29"/>
      <c r="D27" s="30">
        <f t="shared" ref="D27:M27" si="6">SUM(D28:D31)</f>
        <v>133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596128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4"/>
        <v>596261</v>
      </c>
      <c r="O27" s="42">
        <f t="shared" si="1"/>
        <v>422.58043940467752</v>
      </c>
      <c r="P27" s="10"/>
    </row>
    <row r="28" spans="1:16">
      <c r="A28" s="12"/>
      <c r="B28" s="23">
        <v>342.2</v>
      </c>
      <c r="C28" s="19" t="s">
        <v>38</v>
      </c>
      <c r="D28" s="43">
        <v>133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133</v>
      </c>
      <c r="O28" s="44">
        <f t="shared" si="1"/>
        <v>9.4259390503189225E-2</v>
      </c>
      <c r="P28" s="9"/>
    </row>
    <row r="29" spans="1:16">
      <c r="A29" s="12"/>
      <c r="B29" s="23">
        <v>343.3</v>
      </c>
      <c r="C29" s="19" t="s">
        <v>39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213037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213037</v>
      </c>
      <c r="O29" s="44">
        <f t="shared" si="1"/>
        <v>150.98299078667611</v>
      </c>
      <c r="P29" s="9"/>
    </row>
    <row r="30" spans="1:16">
      <c r="A30" s="12"/>
      <c r="B30" s="23">
        <v>343.4</v>
      </c>
      <c r="C30" s="19" t="s">
        <v>40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137738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137738</v>
      </c>
      <c r="O30" s="44">
        <f t="shared" si="1"/>
        <v>97.617292700212616</v>
      </c>
      <c r="P30" s="9"/>
    </row>
    <row r="31" spans="1:16">
      <c r="A31" s="12"/>
      <c r="B31" s="23">
        <v>343.5</v>
      </c>
      <c r="C31" s="19" t="s">
        <v>41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245353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245353</v>
      </c>
      <c r="O31" s="44">
        <f t="shared" si="1"/>
        <v>173.88589652728561</v>
      </c>
      <c r="P31" s="9"/>
    </row>
    <row r="32" spans="1:16" ht="15.75">
      <c r="A32" s="27" t="s">
        <v>3</v>
      </c>
      <c r="B32" s="28"/>
      <c r="C32" s="29"/>
      <c r="D32" s="30">
        <f t="shared" ref="D32:M32" si="7">SUM(D33:D36)</f>
        <v>21275</v>
      </c>
      <c r="E32" s="30">
        <f t="shared" si="7"/>
        <v>0</v>
      </c>
      <c r="F32" s="30">
        <f t="shared" si="7"/>
        <v>0</v>
      </c>
      <c r="G32" s="30">
        <f t="shared" si="7"/>
        <v>0</v>
      </c>
      <c r="H32" s="30">
        <f t="shared" si="7"/>
        <v>0</v>
      </c>
      <c r="I32" s="30">
        <f t="shared" si="7"/>
        <v>127254</v>
      </c>
      <c r="J32" s="30">
        <f t="shared" si="7"/>
        <v>0</v>
      </c>
      <c r="K32" s="30">
        <f t="shared" si="7"/>
        <v>0</v>
      </c>
      <c r="L32" s="30">
        <f t="shared" si="7"/>
        <v>0</v>
      </c>
      <c r="M32" s="30">
        <f t="shared" si="7"/>
        <v>0</v>
      </c>
      <c r="N32" s="30">
        <f t="shared" si="4"/>
        <v>148529</v>
      </c>
      <c r="O32" s="42">
        <f t="shared" si="1"/>
        <v>105.26506024096386</v>
      </c>
      <c r="P32" s="10"/>
    </row>
    <row r="33" spans="1:119">
      <c r="A33" s="12"/>
      <c r="B33" s="23">
        <v>361.1</v>
      </c>
      <c r="C33" s="19" t="s">
        <v>45</v>
      </c>
      <c r="D33" s="43">
        <v>616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616</v>
      </c>
      <c r="O33" s="44">
        <f t="shared" si="1"/>
        <v>0.43656980864635009</v>
      </c>
      <c r="P33" s="9"/>
    </row>
    <row r="34" spans="1:119">
      <c r="A34" s="12"/>
      <c r="B34" s="23">
        <v>362</v>
      </c>
      <c r="C34" s="19" t="s">
        <v>46</v>
      </c>
      <c r="D34" s="43">
        <v>8850</v>
      </c>
      <c r="E34" s="43">
        <v>0</v>
      </c>
      <c r="F34" s="43">
        <v>0</v>
      </c>
      <c r="G34" s="43">
        <v>0</v>
      </c>
      <c r="H34" s="43">
        <v>0</v>
      </c>
      <c r="I34" s="43">
        <v>8613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17463</v>
      </c>
      <c r="O34" s="44">
        <f t="shared" si="1"/>
        <v>12.376328844790928</v>
      </c>
      <c r="P34" s="9"/>
    </row>
    <row r="35" spans="1:119">
      <c r="A35" s="12"/>
      <c r="B35" s="23">
        <v>366</v>
      </c>
      <c r="C35" s="19" t="s">
        <v>48</v>
      </c>
      <c r="D35" s="43">
        <v>1293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1293</v>
      </c>
      <c r="O35" s="44">
        <f t="shared" si="1"/>
        <v>0.91637136782423811</v>
      </c>
      <c r="P35" s="9"/>
    </row>
    <row r="36" spans="1:119">
      <c r="A36" s="12"/>
      <c r="B36" s="23">
        <v>369.9</v>
      </c>
      <c r="C36" s="19" t="s">
        <v>49</v>
      </c>
      <c r="D36" s="43">
        <v>10516</v>
      </c>
      <c r="E36" s="43">
        <v>0</v>
      </c>
      <c r="F36" s="43">
        <v>0</v>
      </c>
      <c r="G36" s="43">
        <v>0</v>
      </c>
      <c r="H36" s="43">
        <v>0</v>
      </c>
      <c r="I36" s="43">
        <v>118641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129157</v>
      </c>
      <c r="O36" s="44">
        <f t="shared" si="1"/>
        <v>91.535790219702335</v>
      </c>
      <c r="P36" s="9"/>
    </row>
    <row r="37" spans="1:119" ht="15.75">
      <c r="A37" s="27" t="s">
        <v>35</v>
      </c>
      <c r="B37" s="28"/>
      <c r="C37" s="29"/>
      <c r="D37" s="30">
        <f t="shared" ref="D37:M37" si="8">SUM(D38:D38)</f>
        <v>840932</v>
      </c>
      <c r="E37" s="30">
        <f t="shared" si="8"/>
        <v>0</v>
      </c>
      <c r="F37" s="30">
        <f t="shared" si="8"/>
        <v>0</v>
      </c>
      <c r="G37" s="30">
        <f t="shared" si="8"/>
        <v>315200</v>
      </c>
      <c r="H37" s="30">
        <f t="shared" si="8"/>
        <v>0</v>
      </c>
      <c r="I37" s="30">
        <f t="shared" si="8"/>
        <v>800984</v>
      </c>
      <c r="J37" s="30">
        <f t="shared" si="8"/>
        <v>0</v>
      </c>
      <c r="K37" s="30">
        <f t="shared" si="8"/>
        <v>0</v>
      </c>
      <c r="L37" s="30">
        <f t="shared" si="8"/>
        <v>0</v>
      </c>
      <c r="M37" s="30">
        <f t="shared" si="8"/>
        <v>0</v>
      </c>
      <c r="N37" s="30">
        <f t="shared" si="4"/>
        <v>1957116</v>
      </c>
      <c r="O37" s="42">
        <f t="shared" si="1"/>
        <v>1387.041814316088</v>
      </c>
      <c r="P37" s="9"/>
    </row>
    <row r="38" spans="1:119" ht="15.75" thickBot="1">
      <c r="A38" s="12"/>
      <c r="B38" s="23">
        <v>381</v>
      </c>
      <c r="C38" s="19" t="s">
        <v>50</v>
      </c>
      <c r="D38" s="43">
        <v>840932</v>
      </c>
      <c r="E38" s="43">
        <v>0</v>
      </c>
      <c r="F38" s="43">
        <v>0</v>
      </c>
      <c r="G38" s="43">
        <v>315200</v>
      </c>
      <c r="H38" s="43">
        <v>0</v>
      </c>
      <c r="I38" s="43">
        <v>800984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1957116</v>
      </c>
      <c r="O38" s="44">
        <f t="shared" si="1"/>
        <v>1387.041814316088</v>
      </c>
      <c r="P38" s="9"/>
    </row>
    <row r="39" spans="1:119" ht="16.5" thickBot="1">
      <c r="A39" s="13" t="s">
        <v>43</v>
      </c>
      <c r="B39" s="21"/>
      <c r="C39" s="20"/>
      <c r="D39" s="14">
        <f>SUM(D5,D14,D18,D27,D32,D37)</f>
        <v>1716214</v>
      </c>
      <c r="E39" s="14">
        <f t="shared" ref="E39:M39" si="9">SUM(E5,E14,E18,E27,E32,E37)</f>
        <v>0</v>
      </c>
      <c r="F39" s="14">
        <f t="shared" si="9"/>
        <v>0</v>
      </c>
      <c r="G39" s="14">
        <f t="shared" si="9"/>
        <v>518547</v>
      </c>
      <c r="H39" s="14">
        <f t="shared" si="9"/>
        <v>0</v>
      </c>
      <c r="I39" s="14">
        <f t="shared" si="9"/>
        <v>1524366</v>
      </c>
      <c r="J39" s="14">
        <f t="shared" si="9"/>
        <v>0</v>
      </c>
      <c r="K39" s="14">
        <f t="shared" si="9"/>
        <v>0</v>
      </c>
      <c r="L39" s="14">
        <f t="shared" si="9"/>
        <v>0</v>
      </c>
      <c r="M39" s="14">
        <f t="shared" si="9"/>
        <v>0</v>
      </c>
      <c r="N39" s="14">
        <f t="shared" si="4"/>
        <v>3759127</v>
      </c>
      <c r="O39" s="36">
        <f t="shared" si="1"/>
        <v>2664.1580439404679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8"/>
    </row>
    <row r="41" spans="1:119">
      <c r="A41" s="37"/>
      <c r="B41" s="38"/>
      <c r="C41" s="38"/>
      <c r="D41" s="39"/>
      <c r="E41" s="39"/>
      <c r="F41" s="39"/>
      <c r="G41" s="39"/>
      <c r="H41" s="39"/>
      <c r="I41" s="39"/>
      <c r="J41" s="39"/>
      <c r="K41" s="39"/>
      <c r="L41" s="115" t="s">
        <v>91</v>
      </c>
      <c r="M41" s="115"/>
      <c r="N41" s="115"/>
      <c r="O41" s="40">
        <v>1411</v>
      </c>
    </row>
    <row r="42" spans="1:119">
      <c r="A42" s="116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</row>
    <row r="43" spans="1:119" ht="15.75" customHeight="1" thickBot="1">
      <c r="A43" s="117" t="s">
        <v>64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440175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440175</v>
      </c>
      <c r="O5" s="31">
        <f t="shared" ref="O5:O44" si="1">(N5/O$46)</f>
        <v>312.40241305890703</v>
      </c>
      <c r="P5" s="6"/>
    </row>
    <row r="6" spans="1:133">
      <c r="A6" s="12"/>
      <c r="B6" s="23">
        <v>311</v>
      </c>
      <c r="C6" s="19" t="s">
        <v>2</v>
      </c>
      <c r="D6" s="43">
        <v>123690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123690</v>
      </c>
      <c r="O6" s="44">
        <f t="shared" si="1"/>
        <v>87.785663591199437</v>
      </c>
      <c r="P6" s="9"/>
    </row>
    <row r="7" spans="1:133">
      <c r="A7" s="12"/>
      <c r="B7" s="23">
        <v>312.10000000000002</v>
      </c>
      <c r="C7" s="19" t="s">
        <v>10</v>
      </c>
      <c r="D7" s="43">
        <v>5404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5404</v>
      </c>
      <c r="O7" s="44">
        <f t="shared" si="1"/>
        <v>3.835344215755855</v>
      </c>
      <c r="P7" s="9"/>
    </row>
    <row r="8" spans="1:133">
      <c r="A8" s="12"/>
      <c r="B8" s="23">
        <v>312.41000000000003</v>
      </c>
      <c r="C8" s="19" t="s">
        <v>11</v>
      </c>
      <c r="D8" s="43">
        <v>46741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46741</v>
      </c>
      <c r="O8" s="44">
        <f t="shared" si="1"/>
        <v>33.173172462739529</v>
      </c>
      <c r="P8" s="9"/>
    </row>
    <row r="9" spans="1:133">
      <c r="A9" s="12"/>
      <c r="B9" s="23">
        <v>312.60000000000002</v>
      </c>
      <c r="C9" s="19" t="s">
        <v>12</v>
      </c>
      <c r="D9" s="43">
        <v>76804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76804</v>
      </c>
      <c r="O9" s="44">
        <f t="shared" si="1"/>
        <v>54.509581263307311</v>
      </c>
      <c r="P9" s="9"/>
    </row>
    <row r="10" spans="1:133">
      <c r="A10" s="12"/>
      <c r="B10" s="23">
        <v>314.10000000000002</v>
      </c>
      <c r="C10" s="19" t="s">
        <v>13</v>
      </c>
      <c r="D10" s="43">
        <v>104790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104790</v>
      </c>
      <c r="O10" s="44">
        <f t="shared" si="1"/>
        <v>74.371894960965221</v>
      </c>
      <c r="P10" s="9"/>
    </row>
    <row r="11" spans="1:133">
      <c r="A11" s="12"/>
      <c r="B11" s="23">
        <v>314.3</v>
      </c>
      <c r="C11" s="19" t="s">
        <v>14</v>
      </c>
      <c r="D11" s="43">
        <v>8706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8706</v>
      </c>
      <c r="O11" s="44">
        <f t="shared" si="1"/>
        <v>6.1788502484031227</v>
      </c>
      <c r="P11" s="9"/>
    </row>
    <row r="12" spans="1:133">
      <c r="A12" s="12"/>
      <c r="B12" s="23">
        <v>314.8</v>
      </c>
      <c r="C12" s="19" t="s">
        <v>16</v>
      </c>
      <c r="D12" s="43">
        <v>6034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6034</v>
      </c>
      <c r="O12" s="44">
        <f t="shared" si="1"/>
        <v>4.2824698367636618</v>
      </c>
      <c r="P12" s="9"/>
    </row>
    <row r="13" spans="1:133">
      <c r="A13" s="12"/>
      <c r="B13" s="23">
        <v>315</v>
      </c>
      <c r="C13" s="19" t="s">
        <v>74</v>
      </c>
      <c r="D13" s="43">
        <v>68006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68006</v>
      </c>
      <c r="O13" s="44">
        <f t="shared" si="1"/>
        <v>48.265436479772887</v>
      </c>
      <c r="P13" s="9"/>
    </row>
    <row r="14" spans="1:133" ht="15.75">
      <c r="A14" s="27" t="s">
        <v>17</v>
      </c>
      <c r="B14" s="28"/>
      <c r="C14" s="29"/>
      <c r="D14" s="30">
        <f t="shared" ref="D14:M14" si="3">SUM(D15:D19)</f>
        <v>119763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1455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29" si="4">SUM(D14:M14)</f>
        <v>121218</v>
      </c>
      <c r="O14" s="42">
        <f t="shared" si="1"/>
        <v>86.031227821149756</v>
      </c>
      <c r="P14" s="10"/>
    </row>
    <row r="15" spans="1:133">
      <c r="A15" s="12"/>
      <c r="B15" s="23">
        <v>322</v>
      </c>
      <c r="C15" s="19" t="s">
        <v>0</v>
      </c>
      <c r="D15" s="43">
        <v>2830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2830</v>
      </c>
      <c r="O15" s="44">
        <f t="shared" si="1"/>
        <v>2.0085166784953867</v>
      </c>
      <c r="P15" s="9"/>
    </row>
    <row r="16" spans="1:133">
      <c r="A16" s="12"/>
      <c r="B16" s="23">
        <v>323.10000000000002</v>
      </c>
      <c r="C16" s="19" t="s">
        <v>18</v>
      </c>
      <c r="D16" s="43">
        <v>112040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112040</v>
      </c>
      <c r="O16" s="44">
        <f t="shared" si="1"/>
        <v>79.517388218594746</v>
      </c>
      <c r="P16" s="9"/>
    </row>
    <row r="17" spans="1:16">
      <c r="A17" s="12"/>
      <c r="B17" s="23">
        <v>324.20999999999998</v>
      </c>
      <c r="C17" s="19" t="s">
        <v>60</v>
      </c>
      <c r="D17" s="43">
        <v>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</v>
      </c>
      <c r="O17" s="44">
        <f t="shared" si="1"/>
        <v>1.4194464158977998E-2</v>
      </c>
      <c r="P17" s="9"/>
    </row>
    <row r="18" spans="1:16">
      <c r="A18" s="12"/>
      <c r="B18" s="23">
        <v>324.22000000000003</v>
      </c>
      <c r="C18" s="19" t="s">
        <v>19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1455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1455</v>
      </c>
      <c r="O18" s="44">
        <f t="shared" si="1"/>
        <v>1.0326472675656495</v>
      </c>
      <c r="P18" s="9"/>
    </row>
    <row r="19" spans="1:16">
      <c r="A19" s="12"/>
      <c r="B19" s="23">
        <v>329</v>
      </c>
      <c r="C19" s="19" t="s">
        <v>67</v>
      </c>
      <c r="D19" s="43">
        <v>4873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4873</v>
      </c>
      <c r="O19" s="44">
        <f t="shared" si="1"/>
        <v>3.4584811923349892</v>
      </c>
      <c r="P19" s="9"/>
    </row>
    <row r="20" spans="1:16" ht="15.75">
      <c r="A20" s="27" t="s">
        <v>21</v>
      </c>
      <c r="B20" s="28"/>
      <c r="C20" s="29"/>
      <c r="D20" s="30">
        <f t="shared" ref="D20:M20" si="5">SUM(D21:D28)</f>
        <v>306285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0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41">
        <f t="shared" si="4"/>
        <v>306285</v>
      </c>
      <c r="O20" s="42">
        <f t="shared" si="1"/>
        <v>217.37757274662883</v>
      </c>
      <c r="P20" s="10"/>
    </row>
    <row r="21" spans="1:16">
      <c r="A21" s="12"/>
      <c r="B21" s="23">
        <v>331.2</v>
      </c>
      <c r="C21" s="19" t="s">
        <v>20</v>
      </c>
      <c r="D21" s="43">
        <v>95406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95406</v>
      </c>
      <c r="O21" s="44">
        <f t="shared" si="1"/>
        <v>67.71185237757274</v>
      </c>
      <c r="P21" s="9"/>
    </row>
    <row r="22" spans="1:16">
      <c r="A22" s="12"/>
      <c r="B22" s="23">
        <v>331.5</v>
      </c>
      <c r="C22" s="19" t="s">
        <v>70</v>
      </c>
      <c r="D22" s="43">
        <v>14210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14210</v>
      </c>
      <c r="O22" s="44">
        <f t="shared" si="1"/>
        <v>10.085166784953868</v>
      </c>
      <c r="P22" s="9"/>
    </row>
    <row r="23" spans="1:16">
      <c r="A23" s="12"/>
      <c r="B23" s="23">
        <v>335.12</v>
      </c>
      <c r="C23" s="19" t="s">
        <v>75</v>
      </c>
      <c r="D23" s="43">
        <v>53293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53293</v>
      </c>
      <c r="O23" s="44">
        <f t="shared" si="1"/>
        <v>37.823278921220727</v>
      </c>
      <c r="P23" s="9"/>
    </row>
    <row r="24" spans="1:16">
      <c r="A24" s="12"/>
      <c r="B24" s="23">
        <v>335.14</v>
      </c>
      <c r="C24" s="19" t="s">
        <v>76</v>
      </c>
      <c r="D24" s="43">
        <v>874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874</v>
      </c>
      <c r="O24" s="44">
        <f t="shared" si="1"/>
        <v>0.62029808374733852</v>
      </c>
      <c r="P24" s="9"/>
    </row>
    <row r="25" spans="1:16">
      <c r="A25" s="12"/>
      <c r="B25" s="23">
        <v>335.15</v>
      </c>
      <c r="C25" s="19" t="s">
        <v>77</v>
      </c>
      <c r="D25" s="43">
        <v>244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244</v>
      </c>
      <c r="O25" s="44">
        <f t="shared" si="1"/>
        <v>0.17317246273953157</v>
      </c>
      <c r="P25" s="9"/>
    </row>
    <row r="26" spans="1:16">
      <c r="A26" s="12"/>
      <c r="B26" s="23">
        <v>335.18</v>
      </c>
      <c r="C26" s="19" t="s">
        <v>78</v>
      </c>
      <c r="D26" s="43">
        <v>127856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127856</v>
      </c>
      <c r="O26" s="44">
        <f t="shared" si="1"/>
        <v>90.742370475514548</v>
      </c>
      <c r="P26" s="9"/>
    </row>
    <row r="27" spans="1:16">
      <c r="A27" s="12"/>
      <c r="B27" s="23">
        <v>335.49</v>
      </c>
      <c r="C27" s="19" t="s">
        <v>27</v>
      </c>
      <c r="D27" s="43">
        <v>11973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11973</v>
      </c>
      <c r="O27" s="44">
        <f t="shared" si="1"/>
        <v>8.4975159687721789</v>
      </c>
      <c r="P27" s="9"/>
    </row>
    <row r="28" spans="1:16">
      <c r="A28" s="12"/>
      <c r="B28" s="23">
        <v>338</v>
      </c>
      <c r="C28" s="19" t="s">
        <v>29</v>
      </c>
      <c r="D28" s="43">
        <v>2429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2429</v>
      </c>
      <c r="O28" s="44">
        <f t="shared" si="1"/>
        <v>1.7239176721078779</v>
      </c>
      <c r="P28" s="9"/>
    </row>
    <row r="29" spans="1:16" ht="15.75">
      <c r="A29" s="27" t="s">
        <v>34</v>
      </c>
      <c r="B29" s="28"/>
      <c r="C29" s="29"/>
      <c r="D29" s="30">
        <f t="shared" ref="D29:M29" si="6">SUM(D30:D35)</f>
        <v>926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586054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4"/>
        <v>586980</v>
      </c>
      <c r="O29" s="42">
        <f t="shared" si="1"/>
        <v>416.59332860184526</v>
      </c>
      <c r="P29" s="10"/>
    </row>
    <row r="30" spans="1:16">
      <c r="A30" s="12"/>
      <c r="B30" s="23">
        <v>341.2</v>
      </c>
      <c r="C30" s="19" t="s">
        <v>79</v>
      </c>
      <c r="D30" s="43">
        <v>275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ref="N30:N35" si="7">SUM(D30:M30)</f>
        <v>275</v>
      </c>
      <c r="O30" s="44">
        <f t="shared" si="1"/>
        <v>0.19517388218594747</v>
      </c>
      <c r="P30" s="9"/>
    </row>
    <row r="31" spans="1:16">
      <c r="A31" s="12"/>
      <c r="B31" s="23">
        <v>342.2</v>
      </c>
      <c r="C31" s="19" t="s">
        <v>38</v>
      </c>
      <c r="D31" s="43">
        <v>134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134</v>
      </c>
      <c r="O31" s="44">
        <f t="shared" si="1"/>
        <v>9.5102909865152588E-2</v>
      </c>
      <c r="P31" s="9"/>
    </row>
    <row r="32" spans="1:16">
      <c r="A32" s="12"/>
      <c r="B32" s="23">
        <v>343.3</v>
      </c>
      <c r="C32" s="19" t="s">
        <v>39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208176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208176</v>
      </c>
      <c r="O32" s="44">
        <f t="shared" si="1"/>
        <v>147.74733853797019</v>
      </c>
      <c r="P32" s="9"/>
    </row>
    <row r="33" spans="1:119">
      <c r="A33" s="12"/>
      <c r="B33" s="23">
        <v>343.4</v>
      </c>
      <c r="C33" s="19" t="s">
        <v>40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138655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138655</v>
      </c>
      <c r="O33" s="44">
        <f t="shared" si="1"/>
        <v>98.406671398154714</v>
      </c>
      <c r="P33" s="9"/>
    </row>
    <row r="34" spans="1:119">
      <c r="A34" s="12"/>
      <c r="B34" s="23">
        <v>343.5</v>
      </c>
      <c r="C34" s="19" t="s">
        <v>41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239223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239223</v>
      </c>
      <c r="O34" s="44">
        <f t="shared" si="1"/>
        <v>169.78211497515969</v>
      </c>
      <c r="P34" s="9"/>
    </row>
    <row r="35" spans="1:119">
      <c r="A35" s="12"/>
      <c r="B35" s="23">
        <v>344.9</v>
      </c>
      <c r="C35" s="19" t="s">
        <v>80</v>
      </c>
      <c r="D35" s="43">
        <v>517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517</v>
      </c>
      <c r="O35" s="44">
        <f t="shared" si="1"/>
        <v>0.36692689850958127</v>
      </c>
      <c r="P35" s="9"/>
    </row>
    <row r="36" spans="1:119" ht="15.75">
      <c r="A36" s="27" t="s">
        <v>3</v>
      </c>
      <c r="B36" s="28"/>
      <c r="C36" s="29"/>
      <c r="D36" s="30">
        <f t="shared" ref="D36:M36" si="8">SUM(D37:D41)</f>
        <v>73652</v>
      </c>
      <c r="E36" s="30">
        <f t="shared" si="8"/>
        <v>0</v>
      </c>
      <c r="F36" s="30">
        <f t="shared" si="8"/>
        <v>0</v>
      </c>
      <c r="G36" s="30">
        <f t="shared" si="8"/>
        <v>0</v>
      </c>
      <c r="H36" s="30">
        <f t="shared" si="8"/>
        <v>0</v>
      </c>
      <c r="I36" s="30">
        <f t="shared" si="8"/>
        <v>90457</v>
      </c>
      <c r="J36" s="30">
        <f t="shared" si="8"/>
        <v>0</v>
      </c>
      <c r="K36" s="30">
        <f t="shared" si="8"/>
        <v>0</v>
      </c>
      <c r="L36" s="30">
        <f t="shared" si="8"/>
        <v>0</v>
      </c>
      <c r="M36" s="30">
        <f t="shared" si="8"/>
        <v>0</v>
      </c>
      <c r="N36" s="30">
        <f t="shared" ref="N36:N44" si="9">SUM(D36:M36)</f>
        <v>164109</v>
      </c>
      <c r="O36" s="42">
        <f t="shared" si="1"/>
        <v>116.47196593328601</v>
      </c>
      <c r="P36" s="10"/>
    </row>
    <row r="37" spans="1:119">
      <c r="A37" s="12"/>
      <c r="B37" s="23">
        <v>361.1</v>
      </c>
      <c r="C37" s="19" t="s">
        <v>45</v>
      </c>
      <c r="D37" s="43">
        <v>778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778</v>
      </c>
      <c r="O37" s="44">
        <f t="shared" si="1"/>
        <v>0.55216465578424412</v>
      </c>
      <c r="P37" s="9"/>
    </row>
    <row r="38" spans="1:119">
      <c r="A38" s="12"/>
      <c r="B38" s="23">
        <v>362</v>
      </c>
      <c r="C38" s="19" t="s">
        <v>46</v>
      </c>
      <c r="D38" s="43">
        <v>7700</v>
      </c>
      <c r="E38" s="43">
        <v>0</v>
      </c>
      <c r="F38" s="43">
        <v>0</v>
      </c>
      <c r="G38" s="43">
        <v>0</v>
      </c>
      <c r="H38" s="43">
        <v>0</v>
      </c>
      <c r="I38" s="43">
        <v>8613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16313</v>
      </c>
      <c r="O38" s="44">
        <f t="shared" si="1"/>
        <v>11.577714691270405</v>
      </c>
      <c r="P38" s="9"/>
    </row>
    <row r="39" spans="1:119">
      <c r="A39" s="12"/>
      <c r="B39" s="23">
        <v>364</v>
      </c>
      <c r="C39" s="19" t="s">
        <v>81</v>
      </c>
      <c r="D39" s="43">
        <v>33200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9"/>
        <v>33200</v>
      </c>
      <c r="O39" s="44">
        <f t="shared" si="1"/>
        <v>23.562810503903478</v>
      </c>
      <c r="P39" s="9"/>
    </row>
    <row r="40" spans="1:119">
      <c r="A40" s="12"/>
      <c r="B40" s="23">
        <v>366</v>
      </c>
      <c r="C40" s="19" t="s">
        <v>48</v>
      </c>
      <c r="D40" s="43">
        <v>19823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9"/>
        <v>19823</v>
      </c>
      <c r="O40" s="44">
        <f t="shared" si="1"/>
        <v>14.068843151171043</v>
      </c>
      <c r="P40" s="9"/>
    </row>
    <row r="41" spans="1:119">
      <c r="A41" s="12"/>
      <c r="B41" s="23">
        <v>369.9</v>
      </c>
      <c r="C41" s="19" t="s">
        <v>49</v>
      </c>
      <c r="D41" s="43">
        <v>12151</v>
      </c>
      <c r="E41" s="43">
        <v>0</v>
      </c>
      <c r="F41" s="43">
        <v>0</v>
      </c>
      <c r="G41" s="43">
        <v>0</v>
      </c>
      <c r="H41" s="43">
        <v>0</v>
      </c>
      <c r="I41" s="43">
        <v>81844</v>
      </c>
      <c r="J41" s="43">
        <v>0</v>
      </c>
      <c r="K41" s="43">
        <v>0</v>
      </c>
      <c r="L41" s="43">
        <v>0</v>
      </c>
      <c r="M41" s="43">
        <v>0</v>
      </c>
      <c r="N41" s="43">
        <f t="shared" si="9"/>
        <v>93995</v>
      </c>
      <c r="O41" s="44">
        <f t="shared" si="1"/>
        <v>66.710432931156845</v>
      </c>
      <c r="P41" s="9"/>
    </row>
    <row r="42" spans="1:119" ht="15.75">
      <c r="A42" s="27" t="s">
        <v>35</v>
      </c>
      <c r="B42" s="28"/>
      <c r="C42" s="29"/>
      <c r="D42" s="30">
        <f t="shared" ref="D42:M42" si="10">SUM(D43:D43)</f>
        <v>734378</v>
      </c>
      <c r="E42" s="30">
        <f t="shared" si="10"/>
        <v>0</v>
      </c>
      <c r="F42" s="30">
        <f t="shared" si="10"/>
        <v>0</v>
      </c>
      <c r="G42" s="30">
        <f t="shared" si="10"/>
        <v>0</v>
      </c>
      <c r="H42" s="30">
        <f t="shared" si="10"/>
        <v>0</v>
      </c>
      <c r="I42" s="30">
        <f t="shared" si="10"/>
        <v>844735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9"/>
        <v>1579113</v>
      </c>
      <c r="O42" s="42">
        <f t="shared" si="1"/>
        <v>1120.7331440738112</v>
      </c>
      <c r="P42" s="9"/>
    </row>
    <row r="43" spans="1:119" ht="15.75" thickBot="1">
      <c r="A43" s="12"/>
      <c r="B43" s="23">
        <v>381</v>
      </c>
      <c r="C43" s="19" t="s">
        <v>50</v>
      </c>
      <c r="D43" s="43">
        <v>734378</v>
      </c>
      <c r="E43" s="43">
        <v>0</v>
      </c>
      <c r="F43" s="43">
        <v>0</v>
      </c>
      <c r="G43" s="43">
        <v>0</v>
      </c>
      <c r="H43" s="43">
        <v>0</v>
      </c>
      <c r="I43" s="43">
        <v>844735</v>
      </c>
      <c r="J43" s="43">
        <v>0</v>
      </c>
      <c r="K43" s="43">
        <v>0</v>
      </c>
      <c r="L43" s="43">
        <v>0</v>
      </c>
      <c r="M43" s="43">
        <v>0</v>
      </c>
      <c r="N43" s="43">
        <f t="shared" si="9"/>
        <v>1579113</v>
      </c>
      <c r="O43" s="44">
        <f t="shared" si="1"/>
        <v>1120.7331440738112</v>
      </c>
      <c r="P43" s="9"/>
    </row>
    <row r="44" spans="1:119" ht="16.5" thickBot="1">
      <c r="A44" s="13" t="s">
        <v>43</v>
      </c>
      <c r="B44" s="21"/>
      <c r="C44" s="20"/>
      <c r="D44" s="14">
        <f>SUM(D5,D14,D20,D29,D36,D42)</f>
        <v>1675179</v>
      </c>
      <c r="E44" s="14">
        <f t="shared" ref="E44:M44" si="11">SUM(E5,E14,E20,E29,E36,E42)</f>
        <v>0</v>
      </c>
      <c r="F44" s="14">
        <f t="shared" si="11"/>
        <v>0</v>
      </c>
      <c r="G44" s="14">
        <f t="shared" si="11"/>
        <v>0</v>
      </c>
      <c r="H44" s="14">
        <f t="shared" si="11"/>
        <v>0</v>
      </c>
      <c r="I44" s="14">
        <f t="shared" si="11"/>
        <v>1522701</v>
      </c>
      <c r="J44" s="14">
        <f t="shared" si="11"/>
        <v>0</v>
      </c>
      <c r="K44" s="14">
        <f t="shared" si="11"/>
        <v>0</v>
      </c>
      <c r="L44" s="14">
        <f t="shared" si="11"/>
        <v>0</v>
      </c>
      <c r="M44" s="14">
        <f t="shared" si="11"/>
        <v>0</v>
      </c>
      <c r="N44" s="14">
        <f t="shared" si="9"/>
        <v>3197880</v>
      </c>
      <c r="O44" s="36">
        <f t="shared" si="1"/>
        <v>2269.6096522356279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5"/>
      <c r="B45" s="17"/>
      <c r="C45" s="1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8"/>
    </row>
    <row r="46" spans="1:119">
      <c r="A46" s="37"/>
      <c r="B46" s="38"/>
      <c r="C46" s="38"/>
      <c r="D46" s="39"/>
      <c r="E46" s="39"/>
      <c r="F46" s="39"/>
      <c r="G46" s="39"/>
      <c r="H46" s="39"/>
      <c r="I46" s="39"/>
      <c r="J46" s="39"/>
      <c r="K46" s="39"/>
      <c r="L46" s="115" t="s">
        <v>82</v>
      </c>
      <c r="M46" s="115"/>
      <c r="N46" s="115"/>
      <c r="O46" s="40">
        <v>1409</v>
      </c>
    </row>
    <row r="47" spans="1:119">
      <c r="A47" s="116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4"/>
    </row>
    <row r="48" spans="1:119" ht="15.75" customHeight="1" thickBot="1">
      <c r="A48" s="117" t="s">
        <v>64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432944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432944</v>
      </c>
      <c r="O5" s="31">
        <f t="shared" ref="O5:O42" si="1">(N5/O$44)</f>
        <v>305.10500352360816</v>
      </c>
      <c r="P5" s="6"/>
    </row>
    <row r="6" spans="1:133">
      <c r="A6" s="12"/>
      <c r="B6" s="23">
        <v>311</v>
      </c>
      <c r="C6" s="19" t="s">
        <v>2</v>
      </c>
      <c r="D6" s="43">
        <v>121189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121189</v>
      </c>
      <c r="O6" s="44">
        <f t="shared" si="1"/>
        <v>85.404510218463713</v>
      </c>
      <c r="P6" s="9"/>
    </row>
    <row r="7" spans="1:133">
      <c r="A7" s="12"/>
      <c r="B7" s="23">
        <v>312.10000000000002</v>
      </c>
      <c r="C7" s="19" t="s">
        <v>10</v>
      </c>
      <c r="D7" s="43">
        <v>4882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4882</v>
      </c>
      <c r="O7" s="44">
        <f t="shared" si="1"/>
        <v>3.4404510218463709</v>
      </c>
      <c r="P7" s="9"/>
    </row>
    <row r="8" spans="1:133">
      <c r="A8" s="12"/>
      <c r="B8" s="23">
        <v>312.41000000000003</v>
      </c>
      <c r="C8" s="19" t="s">
        <v>11</v>
      </c>
      <c r="D8" s="43">
        <v>47753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47753</v>
      </c>
      <c r="O8" s="44">
        <f t="shared" si="1"/>
        <v>33.652572233967582</v>
      </c>
      <c r="P8" s="9"/>
    </row>
    <row r="9" spans="1:133">
      <c r="A9" s="12"/>
      <c r="B9" s="23">
        <v>312.60000000000002</v>
      </c>
      <c r="C9" s="19" t="s">
        <v>12</v>
      </c>
      <c r="D9" s="43">
        <v>72972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72972</v>
      </c>
      <c r="O9" s="44">
        <f t="shared" si="1"/>
        <v>51.424947145877375</v>
      </c>
      <c r="P9" s="9"/>
    </row>
    <row r="10" spans="1:133">
      <c r="A10" s="12"/>
      <c r="B10" s="23">
        <v>314.10000000000002</v>
      </c>
      <c r="C10" s="19" t="s">
        <v>13</v>
      </c>
      <c r="D10" s="43">
        <v>102305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102305</v>
      </c>
      <c r="O10" s="44">
        <f t="shared" si="1"/>
        <v>72.096546863988721</v>
      </c>
      <c r="P10" s="9"/>
    </row>
    <row r="11" spans="1:133">
      <c r="A11" s="12"/>
      <c r="B11" s="23">
        <v>314.3</v>
      </c>
      <c r="C11" s="19" t="s">
        <v>14</v>
      </c>
      <c r="D11" s="43">
        <v>9602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9602</v>
      </c>
      <c r="O11" s="44">
        <f t="shared" si="1"/>
        <v>6.7667371388301625</v>
      </c>
      <c r="P11" s="9"/>
    </row>
    <row r="12" spans="1:133">
      <c r="A12" s="12"/>
      <c r="B12" s="23">
        <v>314.8</v>
      </c>
      <c r="C12" s="19" t="s">
        <v>16</v>
      </c>
      <c r="D12" s="43">
        <v>6257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6257</v>
      </c>
      <c r="O12" s="44">
        <f t="shared" si="1"/>
        <v>4.4094432699083859</v>
      </c>
      <c r="P12" s="9"/>
    </row>
    <row r="13" spans="1:133">
      <c r="A13" s="12"/>
      <c r="B13" s="23">
        <v>315</v>
      </c>
      <c r="C13" s="19" t="s">
        <v>66</v>
      </c>
      <c r="D13" s="43">
        <v>67984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67984</v>
      </c>
      <c r="O13" s="44">
        <f t="shared" si="1"/>
        <v>47.90979563072586</v>
      </c>
      <c r="P13" s="9"/>
    </row>
    <row r="14" spans="1:133" ht="15.75">
      <c r="A14" s="27" t="s">
        <v>17</v>
      </c>
      <c r="B14" s="28"/>
      <c r="C14" s="29"/>
      <c r="D14" s="30">
        <f t="shared" ref="D14:M14" si="3">SUM(D15:D18)</f>
        <v>148551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2520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42" si="4">SUM(D14:M14)</f>
        <v>151071</v>
      </c>
      <c r="O14" s="42">
        <f t="shared" si="1"/>
        <v>106.46300211416491</v>
      </c>
      <c r="P14" s="10"/>
    </row>
    <row r="15" spans="1:133">
      <c r="A15" s="12"/>
      <c r="B15" s="23">
        <v>322</v>
      </c>
      <c r="C15" s="19" t="s">
        <v>0</v>
      </c>
      <c r="D15" s="43">
        <v>4384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4384</v>
      </c>
      <c r="O15" s="44">
        <f t="shared" si="1"/>
        <v>3.0894996476391827</v>
      </c>
      <c r="P15" s="9"/>
    </row>
    <row r="16" spans="1:133">
      <c r="A16" s="12"/>
      <c r="B16" s="23">
        <v>323.10000000000002</v>
      </c>
      <c r="C16" s="19" t="s">
        <v>18</v>
      </c>
      <c r="D16" s="43">
        <v>140715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140715</v>
      </c>
      <c r="O16" s="44">
        <f t="shared" si="1"/>
        <v>99.164904862579277</v>
      </c>
      <c r="P16" s="9"/>
    </row>
    <row r="17" spans="1:16">
      <c r="A17" s="12"/>
      <c r="B17" s="23">
        <v>324.22000000000003</v>
      </c>
      <c r="C17" s="19" t="s">
        <v>19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2520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2520</v>
      </c>
      <c r="O17" s="44">
        <f t="shared" si="1"/>
        <v>1.7758985200845665</v>
      </c>
      <c r="P17" s="9"/>
    </row>
    <row r="18" spans="1:16">
      <c r="A18" s="12"/>
      <c r="B18" s="23">
        <v>329</v>
      </c>
      <c r="C18" s="19" t="s">
        <v>67</v>
      </c>
      <c r="D18" s="43">
        <v>3452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3452</v>
      </c>
      <c r="O18" s="44">
        <f t="shared" si="1"/>
        <v>2.4326990838618747</v>
      </c>
      <c r="P18" s="9"/>
    </row>
    <row r="19" spans="1:16" ht="15.75">
      <c r="A19" s="27" t="s">
        <v>21</v>
      </c>
      <c r="B19" s="28"/>
      <c r="C19" s="29"/>
      <c r="D19" s="30">
        <f t="shared" ref="D19:M19" si="5">SUM(D20:D28)</f>
        <v>720661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36390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757051</v>
      </c>
      <c r="O19" s="42">
        <f t="shared" si="1"/>
        <v>533.51021846370679</v>
      </c>
      <c r="P19" s="10"/>
    </row>
    <row r="20" spans="1:16">
      <c r="A20" s="12"/>
      <c r="B20" s="23">
        <v>331.2</v>
      </c>
      <c r="C20" s="19" t="s">
        <v>20</v>
      </c>
      <c r="D20" s="43">
        <v>6228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6228</v>
      </c>
      <c r="O20" s="44">
        <f t="shared" si="1"/>
        <v>4.3890063424947146</v>
      </c>
      <c r="P20" s="9"/>
    </row>
    <row r="21" spans="1:16">
      <c r="A21" s="12"/>
      <c r="B21" s="23">
        <v>331.5</v>
      </c>
      <c r="C21" s="19" t="s">
        <v>70</v>
      </c>
      <c r="D21" s="43">
        <v>525111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525111</v>
      </c>
      <c r="O21" s="44">
        <f t="shared" si="1"/>
        <v>370.0570824524313</v>
      </c>
      <c r="P21" s="9"/>
    </row>
    <row r="22" spans="1:16">
      <c r="A22" s="12"/>
      <c r="B22" s="23">
        <v>331.9</v>
      </c>
      <c r="C22" s="19" t="s">
        <v>71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36390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36390</v>
      </c>
      <c r="O22" s="44">
        <f t="shared" si="1"/>
        <v>25.644820295983088</v>
      </c>
      <c r="P22" s="9"/>
    </row>
    <row r="23" spans="1:16">
      <c r="A23" s="12"/>
      <c r="B23" s="23">
        <v>335.12</v>
      </c>
      <c r="C23" s="19" t="s">
        <v>23</v>
      </c>
      <c r="D23" s="43">
        <v>51479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51479</v>
      </c>
      <c r="O23" s="44">
        <f t="shared" si="1"/>
        <v>36.278365045806908</v>
      </c>
      <c r="P23" s="9"/>
    </row>
    <row r="24" spans="1:16">
      <c r="A24" s="12"/>
      <c r="B24" s="23">
        <v>335.14</v>
      </c>
      <c r="C24" s="19" t="s">
        <v>24</v>
      </c>
      <c r="D24" s="43">
        <v>2010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2010</v>
      </c>
      <c r="O24" s="44">
        <f t="shared" si="1"/>
        <v>1.4164904862579282</v>
      </c>
      <c r="P24" s="9"/>
    </row>
    <row r="25" spans="1:16">
      <c r="A25" s="12"/>
      <c r="B25" s="23">
        <v>335.15</v>
      </c>
      <c r="C25" s="19" t="s">
        <v>25</v>
      </c>
      <c r="D25" s="43">
        <v>243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243</v>
      </c>
      <c r="O25" s="44">
        <f t="shared" si="1"/>
        <v>0.17124735729386892</v>
      </c>
      <c r="P25" s="9"/>
    </row>
    <row r="26" spans="1:16">
      <c r="A26" s="12"/>
      <c r="B26" s="23">
        <v>335.18</v>
      </c>
      <c r="C26" s="19" t="s">
        <v>26</v>
      </c>
      <c r="D26" s="43">
        <v>121409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121409</v>
      </c>
      <c r="O26" s="44">
        <f t="shared" si="1"/>
        <v>85.559548978153629</v>
      </c>
      <c r="P26" s="9"/>
    </row>
    <row r="27" spans="1:16">
      <c r="A27" s="12"/>
      <c r="B27" s="23">
        <v>335.49</v>
      </c>
      <c r="C27" s="19" t="s">
        <v>27</v>
      </c>
      <c r="D27" s="43">
        <v>11625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11625</v>
      </c>
      <c r="O27" s="44">
        <f t="shared" si="1"/>
        <v>8.1923890063424949</v>
      </c>
      <c r="P27" s="9"/>
    </row>
    <row r="28" spans="1:16">
      <c r="A28" s="12"/>
      <c r="B28" s="23">
        <v>338</v>
      </c>
      <c r="C28" s="19" t="s">
        <v>29</v>
      </c>
      <c r="D28" s="43">
        <v>2556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2556</v>
      </c>
      <c r="O28" s="44">
        <f t="shared" si="1"/>
        <v>1.8012684989429175</v>
      </c>
      <c r="P28" s="9"/>
    </row>
    <row r="29" spans="1:16" ht="15.75">
      <c r="A29" s="27" t="s">
        <v>34</v>
      </c>
      <c r="B29" s="28"/>
      <c r="C29" s="29"/>
      <c r="D29" s="30">
        <f t="shared" ref="D29:M29" si="6">SUM(D30:D34)</f>
        <v>510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619754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4"/>
        <v>620264</v>
      </c>
      <c r="O29" s="42">
        <f t="shared" si="1"/>
        <v>437.11346018322763</v>
      </c>
      <c r="P29" s="10"/>
    </row>
    <row r="30" spans="1:16">
      <c r="A30" s="12"/>
      <c r="B30" s="23">
        <v>341.2</v>
      </c>
      <c r="C30" s="19" t="s">
        <v>36</v>
      </c>
      <c r="D30" s="43">
        <v>400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400</v>
      </c>
      <c r="O30" s="44">
        <f t="shared" si="1"/>
        <v>0.28188865398167723</v>
      </c>
      <c r="P30" s="9"/>
    </row>
    <row r="31" spans="1:16">
      <c r="A31" s="12"/>
      <c r="B31" s="23">
        <v>342.2</v>
      </c>
      <c r="C31" s="19" t="s">
        <v>38</v>
      </c>
      <c r="D31" s="43">
        <v>110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110</v>
      </c>
      <c r="O31" s="44">
        <f t="shared" si="1"/>
        <v>7.7519379844961239E-2</v>
      </c>
      <c r="P31" s="9"/>
    </row>
    <row r="32" spans="1:16">
      <c r="A32" s="12"/>
      <c r="B32" s="23">
        <v>343.3</v>
      </c>
      <c r="C32" s="19" t="s">
        <v>39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221159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221159</v>
      </c>
      <c r="O32" s="44">
        <f t="shared" si="1"/>
        <v>155.85553206483439</v>
      </c>
      <c r="P32" s="9"/>
    </row>
    <row r="33" spans="1:119">
      <c r="A33" s="12"/>
      <c r="B33" s="23">
        <v>343.4</v>
      </c>
      <c r="C33" s="19" t="s">
        <v>40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141930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141930</v>
      </c>
      <c r="O33" s="44">
        <f t="shared" si="1"/>
        <v>100.02114164904863</v>
      </c>
      <c r="P33" s="9"/>
    </row>
    <row r="34" spans="1:119">
      <c r="A34" s="12"/>
      <c r="B34" s="23">
        <v>343.5</v>
      </c>
      <c r="C34" s="19" t="s">
        <v>41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256665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256665</v>
      </c>
      <c r="O34" s="44">
        <f t="shared" si="1"/>
        <v>180.87737843551798</v>
      </c>
      <c r="P34" s="9"/>
    </row>
    <row r="35" spans="1:119" ht="15.75">
      <c r="A35" s="27" t="s">
        <v>3</v>
      </c>
      <c r="B35" s="28"/>
      <c r="C35" s="29"/>
      <c r="D35" s="30">
        <f t="shared" ref="D35:M35" si="7">SUM(D36:D39)</f>
        <v>19219</v>
      </c>
      <c r="E35" s="30">
        <f t="shared" si="7"/>
        <v>0</v>
      </c>
      <c r="F35" s="30">
        <f t="shared" si="7"/>
        <v>0</v>
      </c>
      <c r="G35" s="30">
        <f t="shared" si="7"/>
        <v>0</v>
      </c>
      <c r="H35" s="30">
        <f t="shared" si="7"/>
        <v>0</v>
      </c>
      <c r="I35" s="30">
        <f t="shared" si="7"/>
        <v>86611</v>
      </c>
      <c r="J35" s="30">
        <f t="shared" si="7"/>
        <v>0</v>
      </c>
      <c r="K35" s="30">
        <f t="shared" si="7"/>
        <v>0</v>
      </c>
      <c r="L35" s="30">
        <f t="shared" si="7"/>
        <v>0</v>
      </c>
      <c r="M35" s="30">
        <f t="shared" si="7"/>
        <v>0</v>
      </c>
      <c r="N35" s="30">
        <f t="shared" si="4"/>
        <v>105830</v>
      </c>
      <c r="O35" s="42">
        <f t="shared" si="1"/>
        <v>74.580690627202259</v>
      </c>
      <c r="P35" s="10"/>
    </row>
    <row r="36" spans="1:119">
      <c r="A36" s="12"/>
      <c r="B36" s="23">
        <v>361.1</v>
      </c>
      <c r="C36" s="19" t="s">
        <v>45</v>
      </c>
      <c r="D36" s="43">
        <v>1224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1224</v>
      </c>
      <c r="O36" s="44">
        <f t="shared" si="1"/>
        <v>0.86257928118393234</v>
      </c>
      <c r="P36" s="9"/>
    </row>
    <row r="37" spans="1:119">
      <c r="A37" s="12"/>
      <c r="B37" s="23">
        <v>362</v>
      </c>
      <c r="C37" s="19" t="s">
        <v>46</v>
      </c>
      <c r="D37" s="43">
        <v>6300</v>
      </c>
      <c r="E37" s="43">
        <v>0</v>
      </c>
      <c r="F37" s="43">
        <v>0</v>
      </c>
      <c r="G37" s="43">
        <v>0</v>
      </c>
      <c r="H37" s="43">
        <v>0</v>
      </c>
      <c r="I37" s="43">
        <v>25840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32140</v>
      </c>
      <c r="O37" s="44">
        <f t="shared" si="1"/>
        <v>22.649753347427765</v>
      </c>
      <c r="P37" s="9"/>
    </row>
    <row r="38" spans="1:119">
      <c r="A38" s="12"/>
      <c r="B38" s="23">
        <v>364</v>
      </c>
      <c r="C38" s="19" t="s">
        <v>47</v>
      </c>
      <c r="D38" s="43">
        <v>4155</v>
      </c>
      <c r="E38" s="43">
        <v>0</v>
      </c>
      <c r="F38" s="43">
        <v>0</v>
      </c>
      <c r="G38" s="43">
        <v>0</v>
      </c>
      <c r="H38" s="43">
        <v>0</v>
      </c>
      <c r="I38" s="43">
        <v>1225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5380</v>
      </c>
      <c r="O38" s="44">
        <f t="shared" si="1"/>
        <v>3.791402396053559</v>
      </c>
      <c r="P38" s="9"/>
    </row>
    <row r="39" spans="1:119">
      <c r="A39" s="12"/>
      <c r="B39" s="23">
        <v>369.9</v>
      </c>
      <c r="C39" s="19" t="s">
        <v>49</v>
      </c>
      <c r="D39" s="43">
        <v>7540</v>
      </c>
      <c r="E39" s="43">
        <v>0</v>
      </c>
      <c r="F39" s="43">
        <v>0</v>
      </c>
      <c r="G39" s="43">
        <v>0</v>
      </c>
      <c r="H39" s="43">
        <v>0</v>
      </c>
      <c r="I39" s="43">
        <v>59546</v>
      </c>
      <c r="J39" s="43">
        <v>0</v>
      </c>
      <c r="K39" s="43">
        <v>0</v>
      </c>
      <c r="L39" s="43">
        <v>0</v>
      </c>
      <c r="M39" s="43">
        <v>0</v>
      </c>
      <c r="N39" s="43">
        <f t="shared" si="4"/>
        <v>67086</v>
      </c>
      <c r="O39" s="44">
        <f t="shared" si="1"/>
        <v>47.276955602537001</v>
      </c>
      <c r="P39" s="9"/>
    </row>
    <row r="40" spans="1:119" ht="15.75">
      <c r="A40" s="27" t="s">
        <v>35</v>
      </c>
      <c r="B40" s="28"/>
      <c r="C40" s="29"/>
      <c r="D40" s="30">
        <f t="shared" ref="D40:M40" si="8">SUM(D41:D41)</f>
        <v>693373</v>
      </c>
      <c r="E40" s="30">
        <f t="shared" si="8"/>
        <v>0</v>
      </c>
      <c r="F40" s="30">
        <f t="shared" si="8"/>
        <v>0</v>
      </c>
      <c r="G40" s="30">
        <f t="shared" si="8"/>
        <v>0</v>
      </c>
      <c r="H40" s="30">
        <f t="shared" si="8"/>
        <v>0</v>
      </c>
      <c r="I40" s="30">
        <f t="shared" si="8"/>
        <v>845196</v>
      </c>
      <c r="J40" s="30">
        <f t="shared" si="8"/>
        <v>0</v>
      </c>
      <c r="K40" s="30">
        <f t="shared" si="8"/>
        <v>0</v>
      </c>
      <c r="L40" s="30">
        <f t="shared" si="8"/>
        <v>0</v>
      </c>
      <c r="M40" s="30">
        <f t="shared" si="8"/>
        <v>0</v>
      </c>
      <c r="N40" s="30">
        <f t="shared" si="4"/>
        <v>1538569</v>
      </c>
      <c r="O40" s="42">
        <f t="shared" si="1"/>
        <v>1084.2628611698378</v>
      </c>
      <c r="P40" s="9"/>
    </row>
    <row r="41" spans="1:119" ht="15.75" thickBot="1">
      <c r="A41" s="12"/>
      <c r="B41" s="23">
        <v>381</v>
      </c>
      <c r="C41" s="19" t="s">
        <v>50</v>
      </c>
      <c r="D41" s="43">
        <v>693373</v>
      </c>
      <c r="E41" s="43">
        <v>0</v>
      </c>
      <c r="F41" s="43">
        <v>0</v>
      </c>
      <c r="G41" s="43">
        <v>0</v>
      </c>
      <c r="H41" s="43">
        <v>0</v>
      </c>
      <c r="I41" s="43">
        <v>845196</v>
      </c>
      <c r="J41" s="43">
        <v>0</v>
      </c>
      <c r="K41" s="43">
        <v>0</v>
      </c>
      <c r="L41" s="43">
        <v>0</v>
      </c>
      <c r="M41" s="43">
        <v>0</v>
      </c>
      <c r="N41" s="43">
        <f t="shared" si="4"/>
        <v>1538569</v>
      </c>
      <c r="O41" s="44">
        <f t="shared" si="1"/>
        <v>1084.2628611698378</v>
      </c>
      <c r="P41" s="9"/>
    </row>
    <row r="42" spans="1:119" ht="16.5" thickBot="1">
      <c r="A42" s="13" t="s">
        <v>43</v>
      </c>
      <c r="B42" s="21"/>
      <c r="C42" s="20"/>
      <c r="D42" s="14">
        <f>SUM(D5,D14,D19,D29,D35,D40)</f>
        <v>2015258</v>
      </c>
      <c r="E42" s="14">
        <f t="shared" ref="E42:M42" si="9">SUM(E5,E14,E19,E29,E35,E40)</f>
        <v>0</v>
      </c>
      <c r="F42" s="14">
        <f t="shared" si="9"/>
        <v>0</v>
      </c>
      <c r="G42" s="14">
        <f t="shared" si="9"/>
        <v>0</v>
      </c>
      <c r="H42" s="14">
        <f t="shared" si="9"/>
        <v>0</v>
      </c>
      <c r="I42" s="14">
        <f t="shared" si="9"/>
        <v>1590471</v>
      </c>
      <c r="J42" s="14">
        <f t="shared" si="9"/>
        <v>0</v>
      </c>
      <c r="K42" s="14">
        <f t="shared" si="9"/>
        <v>0</v>
      </c>
      <c r="L42" s="14">
        <f t="shared" si="9"/>
        <v>0</v>
      </c>
      <c r="M42" s="14">
        <f t="shared" si="9"/>
        <v>0</v>
      </c>
      <c r="N42" s="14">
        <f t="shared" si="4"/>
        <v>3605729</v>
      </c>
      <c r="O42" s="36">
        <f t="shared" si="1"/>
        <v>2541.0352360817478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5"/>
      <c r="B43" s="17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8"/>
    </row>
    <row r="44" spans="1:119">
      <c r="A44" s="37"/>
      <c r="B44" s="38"/>
      <c r="C44" s="38"/>
      <c r="D44" s="39"/>
      <c r="E44" s="39"/>
      <c r="F44" s="39"/>
      <c r="G44" s="39"/>
      <c r="H44" s="39"/>
      <c r="I44" s="39"/>
      <c r="J44" s="39"/>
      <c r="K44" s="39"/>
      <c r="L44" s="115" t="s">
        <v>72</v>
      </c>
      <c r="M44" s="115"/>
      <c r="N44" s="115"/>
      <c r="O44" s="40">
        <v>1419</v>
      </c>
    </row>
    <row r="45" spans="1:119">
      <c r="A45" s="116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</row>
    <row r="46" spans="1:119" ht="15.75" customHeight="1" thickBot="1">
      <c r="A46" s="117" t="s">
        <v>64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457433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457433</v>
      </c>
      <c r="O5" s="31">
        <f t="shared" ref="O5:O43" si="1">(N5/O$45)</f>
        <v>325.34352773826458</v>
      </c>
      <c r="P5" s="6"/>
    </row>
    <row r="6" spans="1:133">
      <c r="A6" s="12"/>
      <c r="B6" s="23">
        <v>311</v>
      </c>
      <c r="C6" s="19" t="s">
        <v>2</v>
      </c>
      <c r="D6" s="43">
        <v>123056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123056</v>
      </c>
      <c r="O6" s="44">
        <f t="shared" si="1"/>
        <v>87.522048364153633</v>
      </c>
      <c r="P6" s="9"/>
    </row>
    <row r="7" spans="1:133">
      <c r="A7" s="12"/>
      <c r="B7" s="23">
        <v>312.10000000000002</v>
      </c>
      <c r="C7" s="19" t="s">
        <v>10</v>
      </c>
      <c r="D7" s="43">
        <v>6001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6001</v>
      </c>
      <c r="O7" s="44">
        <f t="shared" si="1"/>
        <v>4.2681365576102417</v>
      </c>
      <c r="P7" s="9"/>
    </row>
    <row r="8" spans="1:133">
      <c r="A8" s="12"/>
      <c r="B8" s="23">
        <v>312.41000000000003</v>
      </c>
      <c r="C8" s="19" t="s">
        <v>11</v>
      </c>
      <c r="D8" s="43">
        <v>47648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47648</v>
      </c>
      <c r="O8" s="44">
        <f t="shared" si="1"/>
        <v>33.889046941678522</v>
      </c>
      <c r="P8" s="9"/>
    </row>
    <row r="9" spans="1:133">
      <c r="A9" s="12"/>
      <c r="B9" s="23">
        <v>312.60000000000002</v>
      </c>
      <c r="C9" s="19" t="s">
        <v>12</v>
      </c>
      <c r="D9" s="43">
        <v>70786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70786</v>
      </c>
      <c r="O9" s="44">
        <f t="shared" si="1"/>
        <v>50.345661450924609</v>
      </c>
      <c r="P9" s="9"/>
    </row>
    <row r="10" spans="1:133">
      <c r="A10" s="12"/>
      <c r="B10" s="23">
        <v>314.10000000000002</v>
      </c>
      <c r="C10" s="19" t="s">
        <v>13</v>
      </c>
      <c r="D10" s="43">
        <v>125786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125786</v>
      </c>
      <c r="O10" s="44">
        <f t="shared" si="1"/>
        <v>89.463726884779518</v>
      </c>
      <c r="P10" s="9"/>
    </row>
    <row r="11" spans="1:133">
      <c r="A11" s="12"/>
      <c r="B11" s="23">
        <v>314.3</v>
      </c>
      <c r="C11" s="19" t="s">
        <v>14</v>
      </c>
      <c r="D11" s="43">
        <v>10107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10107</v>
      </c>
      <c r="O11" s="44">
        <f t="shared" si="1"/>
        <v>7.1884779516358464</v>
      </c>
      <c r="P11" s="9"/>
    </row>
    <row r="12" spans="1:133">
      <c r="A12" s="12"/>
      <c r="B12" s="23">
        <v>314.8</v>
      </c>
      <c r="C12" s="19" t="s">
        <v>16</v>
      </c>
      <c r="D12" s="43">
        <v>6484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6484</v>
      </c>
      <c r="O12" s="44">
        <f t="shared" si="1"/>
        <v>4.6116642958748226</v>
      </c>
      <c r="P12" s="9"/>
    </row>
    <row r="13" spans="1:133">
      <c r="A13" s="12"/>
      <c r="B13" s="23">
        <v>315</v>
      </c>
      <c r="C13" s="19" t="s">
        <v>66</v>
      </c>
      <c r="D13" s="43">
        <v>67565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67565</v>
      </c>
      <c r="O13" s="44">
        <f t="shared" si="1"/>
        <v>48.054765291607396</v>
      </c>
      <c r="P13" s="9"/>
    </row>
    <row r="14" spans="1:133" ht="15.75">
      <c r="A14" s="27" t="s">
        <v>17</v>
      </c>
      <c r="B14" s="28"/>
      <c r="C14" s="29"/>
      <c r="D14" s="30">
        <f t="shared" ref="D14:M14" si="3">SUM(D15:D19)</f>
        <v>131202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1435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21" si="4">SUM(D14:M14)</f>
        <v>132637</v>
      </c>
      <c r="O14" s="42">
        <f t="shared" si="1"/>
        <v>94.336415362731145</v>
      </c>
      <c r="P14" s="10"/>
    </row>
    <row r="15" spans="1:133">
      <c r="A15" s="12"/>
      <c r="B15" s="23">
        <v>322</v>
      </c>
      <c r="C15" s="19" t="s">
        <v>0</v>
      </c>
      <c r="D15" s="43">
        <v>1887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1887</v>
      </c>
      <c r="O15" s="44">
        <f t="shared" si="1"/>
        <v>1.3421052631578947</v>
      </c>
      <c r="P15" s="9"/>
    </row>
    <row r="16" spans="1:133">
      <c r="A16" s="12"/>
      <c r="B16" s="23">
        <v>323.10000000000002</v>
      </c>
      <c r="C16" s="19" t="s">
        <v>18</v>
      </c>
      <c r="D16" s="43">
        <v>124174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124174</v>
      </c>
      <c r="O16" s="44">
        <f t="shared" si="1"/>
        <v>88.317211948790899</v>
      </c>
      <c r="P16" s="9"/>
    </row>
    <row r="17" spans="1:16">
      <c r="A17" s="12"/>
      <c r="B17" s="23">
        <v>324.20999999999998</v>
      </c>
      <c r="C17" s="19" t="s">
        <v>60</v>
      </c>
      <c r="D17" s="43">
        <v>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17</v>
      </c>
      <c r="O17" s="44">
        <f t="shared" si="1"/>
        <v>1.2091038406827881E-2</v>
      </c>
      <c r="P17" s="9"/>
    </row>
    <row r="18" spans="1:16">
      <c r="A18" s="12"/>
      <c r="B18" s="23">
        <v>324.22000000000003</v>
      </c>
      <c r="C18" s="19" t="s">
        <v>19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1435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1435</v>
      </c>
      <c r="O18" s="44">
        <f t="shared" si="1"/>
        <v>1.0206258890469417</v>
      </c>
      <c r="P18" s="9"/>
    </row>
    <row r="19" spans="1:16">
      <c r="A19" s="12"/>
      <c r="B19" s="23">
        <v>329</v>
      </c>
      <c r="C19" s="19" t="s">
        <v>67</v>
      </c>
      <c r="D19" s="43">
        <v>5124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5124</v>
      </c>
      <c r="O19" s="44">
        <f t="shared" si="1"/>
        <v>3.6443812233285917</v>
      </c>
      <c r="P19" s="9"/>
    </row>
    <row r="20" spans="1:16" ht="15.75">
      <c r="A20" s="27" t="s">
        <v>21</v>
      </c>
      <c r="B20" s="28"/>
      <c r="C20" s="29"/>
      <c r="D20" s="30">
        <f t="shared" ref="D20:M20" si="5">SUM(D21:D28)</f>
        <v>529412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0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41">
        <f t="shared" si="4"/>
        <v>529412</v>
      </c>
      <c r="O20" s="42">
        <f t="shared" si="1"/>
        <v>376.53769559032719</v>
      </c>
      <c r="P20" s="10"/>
    </row>
    <row r="21" spans="1:16">
      <c r="A21" s="12"/>
      <c r="B21" s="23">
        <v>331.2</v>
      </c>
      <c r="C21" s="19" t="s">
        <v>20</v>
      </c>
      <c r="D21" s="43">
        <v>236886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236886</v>
      </c>
      <c r="O21" s="44">
        <f t="shared" si="1"/>
        <v>168.48221906116643</v>
      </c>
      <c r="P21" s="9"/>
    </row>
    <row r="22" spans="1:16">
      <c r="A22" s="12"/>
      <c r="B22" s="23">
        <v>334.7</v>
      </c>
      <c r="C22" s="19" t="s">
        <v>62</v>
      </c>
      <c r="D22" s="43">
        <v>102212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7" si="6">SUM(D22:M22)</f>
        <v>102212</v>
      </c>
      <c r="O22" s="44">
        <f t="shared" si="1"/>
        <v>72.697012802275964</v>
      </c>
      <c r="P22" s="9"/>
    </row>
    <row r="23" spans="1:16">
      <c r="A23" s="12"/>
      <c r="B23" s="23">
        <v>335.12</v>
      </c>
      <c r="C23" s="19" t="s">
        <v>23</v>
      </c>
      <c r="D23" s="43">
        <v>54913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54913</v>
      </c>
      <c r="O23" s="44">
        <f t="shared" si="1"/>
        <v>39.056187766714082</v>
      </c>
      <c r="P23" s="9"/>
    </row>
    <row r="24" spans="1:16">
      <c r="A24" s="12"/>
      <c r="B24" s="23">
        <v>335.14</v>
      </c>
      <c r="C24" s="19" t="s">
        <v>24</v>
      </c>
      <c r="D24" s="43">
        <v>725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725</v>
      </c>
      <c r="O24" s="44">
        <f t="shared" si="1"/>
        <v>0.51564722617354197</v>
      </c>
      <c r="P24" s="9"/>
    </row>
    <row r="25" spans="1:16">
      <c r="A25" s="12"/>
      <c r="B25" s="23">
        <v>335.15</v>
      </c>
      <c r="C25" s="19" t="s">
        <v>25</v>
      </c>
      <c r="D25" s="43">
        <v>269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269</v>
      </c>
      <c r="O25" s="44">
        <f t="shared" si="1"/>
        <v>0.19132290184921763</v>
      </c>
      <c r="P25" s="9"/>
    </row>
    <row r="26" spans="1:16">
      <c r="A26" s="12"/>
      <c r="B26" s="23">
        <v>335.18</v>
      </c>
      <c r="C26" s="19" t="s">
        <v>26</v>
      </c>
      <c r="D26" s="43">
        <v>126542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126542</v>
      </c>
      <c r="O26" s="44">
        <f t="shared" si="1"/>
        <v>90.001422475106679</v>
      </c>
      <c r="P26" s="9"/>
    </row>
    <row r="27" spans="1:16">
      <c r="A27" s="12"/>
      <c r="B27" s="23">
        <v>335.49</v>
      </c>
      <c r="C27" s="19" t="s">
        <v>27</v>
      </c>
      <c r="D27" s="43">
        <v>5296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5296</v>
      </c>
      <c r="O27" s="44">
        <f t="shared" si="1"/>
        <v>3.7667140825035563</v>
      </c>
      <c r="P27" s="9"/>
    </row>
    <row r="28" spans="1:16">
      <c r="A28" s="12"/>
      <c r="B28" s="23">
        <v>338</v>
      </c>
      <c r="C28" s="19" t="s">
        <v>29</v>
      </c>
      <c r="D28" s="43">
        <v>2569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43" si="7">SUM(D28:M28)</f>
        <v>2569</v>
      </c>
      <c r="O28" s="44">
        <f t="shared" si="1"/>
        <v>1.8271692745376955</v>
      </c>
      <c r="P28" s="9"/>
    </row>
    <row r="29" spans="1:16" ht="15.75">
      <c r="A29" s="27" t="s">
        <v>34</v>
      </c>
      <c r="B29" s="28"/>
      <c r="C29" s="29"/>
      <c r="D29" s="30">
        <f t="shared" ref="D29:M29" si="8">SUM(D30:D34)</f>
        <v>438</v>
      </c>
      <c r="E29" s="30">
        <f t="shared" si="8"/>
        <v>0</v>
      </c>
      <c r="F29" s="30">
        <f t="shared" si="8"/>
        <v>0</v>
      </c>
      <c r="G29" s="30">
        <f t="shared" si="8"/>
        <v>0</v>
      </c>
      <c r="H29" s="30">
        <f t="shared" si="8"/>
        <v>0</v>
      </c>
      <c r="I29" s="30">
        <f t="shared" si="8"/>
        <v>600288</v>
      </c>
      <c r="J29" s="30">
        <f t="shared" si="8"/>
        <v>0</v>
      </c>
      <c r="K29" s="30">
        <f t="shared" si="8"/>
        <v>0</v>
      </c>
      <c r="L29" s="30">
        <f t="shared" si="8"/>
        <v>0</v>
      </c>
      <c r="M29" s="30">
        <f t="shared" si="8"/>
        <v>0</v>
      </c>
      <c r="N29" s="30">
        <f t="shared" si="7"/>
        <v>600726</v>
      </c>
      <c r="O29" s="42">
        <f t="shared" si="1"/>
        <v>427.25889046941677</v>
      </c>
      <c r="P29" s="10"/>
    </row>
    <row r="30" spans="1:16">
      <c r="A30" s="12"/>
      <c r="B30" s="23">
        <v>341.2</v>
      </c>
      <c r="C30" s="19" t="s">
        <v>36</v>
      </c>
      <c r="D30" s="43">
        <v>200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200</v>
      </c>
      <c r="O30" s="44">
        <f t="shared" si="1"/>
        <v>0.14224751066856331</v>
      </c>
      <c r="P30" s="9"/>
    </row>
    <row r="31" spans="1:16">
      <c r="A31" s="12"/>
      <c r="B31" s="23">
        <v>342.2</v>
      </c>
      <c r="C31" s="19" t="s">
        <v>38</v>
      </c>
      <c r="D31" s="43">
        <v>238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238</v>
      </c>
      <c r="O31" s="44">
        <f t="shared" si="1"/>
        <v>0.16927453769559034</v>
      </c>
      <c r="P31" s="9"/>
    </row>
    <row r="32" spans="1:16">
      <c r="A32" s="12"/>
      <c r="B32" s="23">
        <v>343.3</v>
      </c>
      <c r="C32" s="19" t="s">
        <v>39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210301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210301</v>
      </c>
      <c r="O32" s="44">
        <f t="shared" si="1"/>
        <v>149.57396870554766</v>
      </c>
      <c r="P32" s="9"/>
    </row>
    <row r="33" spans="1:119">
      <c r="A33" s="12"/>
      <c r="B33" s="23">
        <v>343.4</v>
      </c>
      <c r="C33" s="19" t="s">
        <v>40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144241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144241</v>
      </c>
      <c r="O33" s="44">
        <f t="shared" si="1"/>
        <v>102.5896159317212</v>
      </c>
      <c r="P33" s="9"/>
    </row>
    <row r="34" spans="1:119">
      <c r="A34" s="12"/>
      <c r="B34" s="23">
        <v>343.5</v>
      </c>
      <c r="C34" s="19" t="s">
        <v>41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245746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245746</v>
      </c>
      <c r="O34" s="44">
        <f t="shared" si="1"/>
        <v>174.78378378378378</v>
      </c>
      <c r="P34" s="9"/>
    </row>
    <row r="35" spans="1:119" ht="15.75">
      <c r="A35" s="27" t="s">
        <v>3</v>
      </c>
      <c r="B35" s="28"/>
      <c r="C35" s="29"/>
      <c r="D35" s="30">
        <f t="shared" ref="D35:M35" si="9">SUM(D36:D40)</f>
        <v>37792</v>
      </c>
      <c r="E35" s="30">
        <f t="shared" si="9"/>
        <v>0</v>
      </c>
      <c r="F35" s="30">
        <f t="shared" si="9"/>
        <v>0</v>
      </c>
      <c r="G35" s="30">
        <f t="shared" si="9"/>
        <v>0</v>
      </c>
      <c r="H35" s="30">
        <f t="shared" si="9"/>
        <v>0</v>
      </c>
      <c r="I35" s="30">
        <f t="shared" si="9"/>
        <v>92783</v>
      </c>
      <c r="J35" s="30">
        <f t="shared" si="9"/>
        <v>0</v>
      </c>
      <c r="K35" s="30">
        <f t="shared" si="9"/>
        <v>0</v>
      </c>
      <c r="L35" s="30">
        <f t="shared" si="9"/>
        <v>0</v>
      </c>
      <c r="M35" s="30">
        <f t="shared" si="9"/>
        <v>0</v>
      </c>
      <c r="N35" s="30">
        <f t="shared" si="7"/>
        <v>130575</v>
      </c>
      <c r="O35" s="42">
        <f t="shared" si="1"/>
        <v>92.869843527738269</v>
      </c>
      <c r="P35" s="10"/>
    </row>
    <row r="36" spans="1:119">
      <c r="A36" s="12"/>
      <c r="B36" s="23">
        <v>361.1</v>
      </c>
      <c r="C36" s="19" t="s">
        <v>45</v>
      </c>
      <c r="D36" s="43">
        <v>1922</v>
      </c>
      <c r="E36" s="43">
        <v>0</v>
      </c>
      <c r="F36" s="43">
        <v>0</v>
      </c>
      <c r="G36" s="43">
        <v>0</v>
      </c>
      <c r="H36" s="43">
        <v>0</v>
      </c>
      <c r="I36" s="43">
        <v>1</v>
      </c>
      <c r="J36" s="43">
        <v>0</v>
      </c>
      <c r="K36" s="43">
        <v>0</v>
      </c>
      <c r="L36" s="43">
        <v>0</v>
      </c>
      <c r="M36" s="43">
        <v>0</v>
      </c>
      <c r="N36" s="43">
        <f t="shared" si="7"/>
        <v>1923</v>
      </c>
      <c r="O36" s="44">
        <f t="shared" si="1"/>
        <v>1.3677098150782361</v>
      </c>
      <c r="P36" s="9"/>
    </row>
    <row r="37" spans="1:119">
      <c r="A37" s="12"/>
      <c r="B37" s="23">
        <v>362</v>
      </c>
      <c r="C37" s="19" t="s">
        <v>46</v>
      </c>
      <c r="D37" s="43">
        <v>6800</v>
      </c>
      <c r="E37" s="43">
        <v>0</v>
      </c>
      <c r="F37" s="43">
        <v>0</v>
      </c>
      <c r="G37" s="43">
        <v>0</v>
      </c>
      <c r="H37" s="43">
        <v>0</v>
      </c>
      <c r="I37" s="43">
        <v>25840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7"/>
        <v>32640</v>
      </c>
      <c r="O37" s="44">
        <f t="shared" si="1"/>
        <v>23.214793741109531</v>
      </c>
      <c r="P37" s="9"/>
    </row>
    <row r="38" spans="1:119">
      <c r="A38" s="12"/>
      <c r="B38" s="23">
        <v>364</v>
      </c>
      <c r="C38" s="19" t="s">
        <v>47</v>
      </c>
      <c r="D38" s="43">
        <v>1051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7"/>
        <v>1051</v>
      </c>
      <c r="O38" s="44">
        <f t="shared" si="1"/>
        <v>0.74751066856330017</v>
      </c>
      <c r="P38" s="9"/>
    </row>
    <row r="39" spans="1:119">
      <c r="A39" s="12"/>
      <c r="B39" s="23">
        <v>366</v>
      </c>
      <c r="C39" s="19" t="s">
        <v>48</v>
      </c>
      <c r="D39" s="43">
        <v>245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7"/>
        <v>245</v>
      </c>
      <c r="O39" s="44">
        <f t="shared" si="1"/>
        <v>0.17425320056899005</v>
      </c>
      <c r="P39" s="9"/>
    </row>
    <row r="40" spans="1:119">
      <c r="A40" s="12"/>
      <c r="B40" s="23">
        <v>369.9</v>
      </c>
      <c r="C40" s="19" t="s">
        <v>49</v>
      </c>
      <c r="D40" s="43">
        <v>27774</v>
      </c>
      <c r="E40" s="43">
        <v>0</v>
      </c>
      <c r="F40" s="43">
        <v>0</v>
      </c>
      <c r="G40" s="43">
        <v>0</v>
      </c>
      <c r="H40" s="43">
        <v>0</v>
      </c>
      <c r="I40" s="43">
        <v>66942</v>
      </c>
      <c r="J40" s="43">
        <v>0</v>
      </c>
      <c r="K40" s="43">
        <v>0</v>
      </c>
      <c r="L40" s="43">
        <v>0</v>
      </c>
      <c r="M40" s="43">
        <v>0</v>
      </c>
      <c r="N40" s="43">
        <f t="shared" si="7"/>
        <v>94716</v>
      </c>
      <c r="O40" s="44">
        <f t="shared" si="1"/>
        <v>67.365576102418203</v>
      </c>
      <c r="P40" s="9"/>
    </row>
    <row r="41" spans="1:119" ht="15.75">
      <c r="A41" s="27" t="s">
        <v>35</v>
      </c>
      <c r="B41" s="28"/>
      <c r="C41" s="29"/>
      <c r="D41" s="30">
        <f t="shared" ref="D41:M41" si="10">SUM(D42:D42)</f>
        <v>711424</v>
      </c>
      <c r="E41" s="30">
        <f t="shared" si="10"/>
        <v>0</v>
      </c>
      <c r="F41" s="30">
        <f t="shared" si="10"/>
        <v>0</v>
      </c>
      <c r="G41" s="30">
        <f t="shared" si="10"/>
        <v>0</v>
      </c>
      <c r="H41" s="30">
        <f t="shared" si="10"/>
        <v>0</v>
      </c>
      <c r="I41" s="30">
        <f t="shared" si="10"/>
        <v>774383</v>
      </c>
      <c r="J41" s="30">
        <f t="shared" si="10"/>
        <v>0</v>
      </c>
      <c r="K41" s="30">
        <f t="shared" si="10"/>
        <v>0</v>
      </c>
      <c r="L41" s="30">
        <f t="shared" si="10"/>
        <v>0</v>
      </c>
      <c r="M41" s="30">
        <f t="shared" si="10"/>
        <v>0</v>
      </c>
      <c r="N41" s="30">
        <f t="shared" si="7"/>
        <v>1485807</v>
      </c>
      <c r="O41" s="42">
        <f t="shared" si="1"/>
        <v>1056.7617354196302</v>
      </c>
      <c r="P41" s="9"/>
    </row>
    <row r="42" spans="1:119" ht="15.75" thickBot="1">
      <c r="A42" s="12"/>
      <c r="B42" s="23">
        <v>381</v>
      </c>
      <c r="C42" s="19" t="s">
        <v>50</v>
      </c>
      <c r="D42" s="43">
        <v>711424</v>
      </c>
      <c r="E42" s="43">
        <v>0</v>
      </c>
      <c r="F42" s="43">
        <v>0</v>
      </c>
      <c r="G42" s="43">
        <v>0</v>
      </c>
      <c r="H42" s="43">
        <v>0</v>
      </c>
      <c r="I42" s="43">
        <v>774383</v>
      </c>
      <c r="J42" s="43">
        <v>0</v>
      </c>
      <c r="K42" s="43">
        <v>0</v>
      </c>
      <c r="L42" s="43">
        <v>0</v>
      </c>
      <c r="M42" s="43">
        <v>0</v>
      </c>
      <c r="N42" s="43">
        <f t="shared" si="7"/>
        <v>1485807</v>
      </c>
      <c r="O42" s="44">
        <f t="shared" si="1"/>
        <v>1056.7617354196302</v>
      </c>
      <c r="P42" s="9"/>
    </row>
    <row r="43" spans="1:119" ht="16.5" thickBot="1">
      <c r="A43" s="13" t="s">
        <v>43</v>
      </c>
      <c r="B43" s="21"/>
      <c r="C43" s="20"/>
      <c r="D43" s="14">
        <f>SUM(D5,D14,D20,D29,D35,D41)</f>
        <v>1867701</v>
      </c>
      <c r="E43" s="14">
        <f t="shared" ref="E43:M43" si="11">SUM(E5,E14,E20,E29,E35,E41)</f>
        <v>0</v>
      </c>
      <c r="F43" s="14">
        <f t="shared" si="11"/>
        <v>0</v>
      </c>
      <c r="G43" s="14">
        <f t="shared" si="11"/>
        <v>0</v>
      </c>
      <c r="H43" s="14">
        <f t="shared" si="11"/>
        <v>0</v>
      </c>
      <c r="I43" s="14">
        <f t="shared" si="11"/>
        <v>1468889</v>
      </c>
      <c r="J43" s="14">
        <f t="shared" si="11"/>
        <v>0</v>
      </c>
      <c r="K43" s="14">
        <f t="shared" si="11"/>
        <v>0</v>
      </c>
      <c r="L43" s="14">
        <f t="shared" si="11"/>
        <v>0</v>
      </c>
      <c r="M43" s="14">
        <f t="shared" si="11"/>
        <v>0</v>
      </c>
      <c r="N43" s="14">
        <f t="shared" si="7"/>
        <v>3336590</v>
      </c>
      <c r="O43" s="36">
        <f t="shared" si="1"/>
        <v>2373.1081081081079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5"/>
      <c r="B44" s="17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8"/>
    </row>
    <row r="45" spans="1:119">
      <c r="A45" s="37"/>
      <c r="B45" s="38"/>
      <c r="C45" s="38"/>
      <c r="D45" s="39"/>
      <c r="E45" s="39"/>
      <c r="F45" s="39"/>
      <c r="G45" s="39"/>
      <c r="H45" s="39"/>
      <c r="I45" s="39"/>
      <c r="J45" s="39"/>
      <c r="K45" s="39"/>
      <c r="L45" s="115" t="s">
        <v>68</v>
      </c>
      <c r="M45" s="115"/>
      <c r="N45" s="115"/>
      <c r="O45" s="40">
        <v>1406</v>
      </c>
    </row>
    <row r="46" spans="1:119">
      <c r="A46" s="116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4"/>
    </row>
    <row r="47" spans="1:119" ht="15.75" customHeight="1" thickBot="1">
      <c r="A47" s="117" t="s">
        <v>64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442438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442438</v>
      </c>
      <c r="O5" s="31">
        <f t="shared" ref="O5:O42" si="1">(N5/O$44)</f>
        <v>310.48280701754385</v>
      </c>
      <c r="P5" s="6"/>
    </row>
    <row r="6" spans="1:133">
      <c r="A6" s="12"/>
      <c r="B6" s="23">
        <v>311</v>
      </c>
      <c r="C6" s="19" t="s">
        <v>2</v>
      </c>
      <c r="D6" s="43">
        <v>119230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119230</v>
      </c>
      <c r="O6" s="44">
        <f t="shared" si="1"/>
        <v>83.670175438596488</v>
      </c>
      <c r="P6" s="9"/>
    </row>
    <row r="7" spans="1:133">
      <c r="A7" s="12"/>
      <c r="B7" s="23">
        <v>312.10000000000002</v>
      </c>
      <c r="C7" s="19" t="s">
        <v>10</v>
      </c>
      <c r="D7" s="43">
        <v>5088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5088</v>
      </c>
      <c r="O7" s="44">
        <f t="shared" si="1"/>
        <v>3.5705263157894738</v>
      </c>
      <c r="P7" s="9"/>
    </row>
    <row r="8" spans="1:133">
      <c r="A8" s="12"/>
      <c r="B8" s="23">
        <v>312.41000000000003</v>
      </c>
      <c r="C8" s="19" t="s">
        <v>11</v>
      </c>
      <c r="D8" s="43">
        <v>52863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52863</v>
      </c>
      <c r="O8" s="44">
        <f t="shared" si="1"/>
        <v>37.096842105263157</v>
      </c>
      <c r="P8" s="9"/>
    </row>
    <row r="9" spans="1:133">
      <c r="A9" s="12"/>
      <c r="B9" s="23">
        <v>312.60000000000002</v>
      </c>
      <c r="C9" s="19" t="s">
        <v>12</v>
      </c>
      <c r="D9" s="43">
        <v>69704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69704</v>
      </c>
      <c r="O9" s="44">
        <f t="shared" si="1"/>
        <v>48.915087719298242</v>
      </c>
      <c r="P9" s="9"/>
    </row>
    <row r="10" spans="1:133">
      <c r="A10" s="12"/>
      <c r="B10" s="23">
        <v>314.10000000000002</v>
      </c>
      <c r="C10" s="19" t="s">
        <v>13</v>
      </c>
      <c r="D10" s="43">
        <v>106759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106759</v>
      </c>
      <c r="O10" s="44">
        <f t="shared" si="1"/>
        <v>74.918596491228072</v>
      </c>
      <c r="P10" s="9"/>
    </row>
    <row r="11" spans="1:133">
      <c r="A11" s="12"/>
      <c r="B11" s="23">
        <v>314.2</v>
      </c>
      <c r="C11" s="19" t="s">
        <v>15</v>
      </c>
      <c r="D11" s="43">
        <v>71618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71618</v>
      </c>
      <c r="O11" s="44">
        <f t="shared" si="1"/>
        <v>50.25824561403509</v>
      </c>
      <c r="P11" s="9"/>
    </row>
    <row r="12" spans="1:133">
      <c r="A12" s="12"/>
      <c r="B12" s="23">
        <v>314.3</v>
      </c>
      <c r="C12" s="19" t="s">
        <v>14</v>
      </c>
      <c r="D12" s="43">
        <v>10337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10337</v>
      </c>
      <c r="O12" s="44">
        <f t="shared" si="1"/>
        <v>7.2540350877192985</v>
      </c>
      <c r="P12" s="9"/>
    </row>
    <row r="13" spans="1:133">
      <c r="A13" s="12"/>
      <c r="B13" s="23">
        <v>314.8</v>
      </c>
      <c r="C13" s="19" t="s">
        <v>16</v>
      </c>
      <c r="D13" s="43">
        <v>6839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6839</v>
      </c>
      <c r="O13" s="44">
        <f t="shared" si="1"/>
        <v>4.7992982456140352</v>
      </c>
      <c r="P13" s="9"/>
    </row>
    <row r="14" spans="1:133" ht="15.75">
      <c r="A14" s="27" t="s">
        <v>17</v>
      </c>
      <c r="B14" s="28"/>
      <c r="C14" s="29"/>
      <c r="D14" s="30">
        <f t="shared" ref="D14:M14" si="3">SUM(D15:D18)</f>
        <v>137878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1552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21" si="4">SUM(D14:M14)</f>
        <v>139430</v>
      </c>
      <c r="O14" s="42">
        <f t="shared" si="1"/>
        <v>97.845614035087721</v>
      </c>
      <c r="P14" s="10"/>
    </row>
    <row r="15" spans="1:133">
      <c r="A15" s="12"/>
      <c r="B15" s="23">
        <v>322</v>
      </c>
      <c r="C15" s="19" t="s">
        <v>0</v>
      </c>
      <c r="D15" s="43">
        <v>2473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2473</v>
      </c>
      <c r="O15" s="44">
        <f t="shared" si="1"/>
        <v>1.735438596491228</v>
      </c>
      <c r="P15" s="9"/>
    </row>
    <row r="16" spans="1:133">
      <c r="A16" s="12"/>
      <c r="B16" s="23">
        <v>323.10000000000002</v>
      </c>
      <c r="C16" s="19" t="s">
        <v>18</v>
      </c>
      <c r="D16" s="43">
        <v>131332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131332</v>
      </c>
      <c r="O16" s="44">
        <f t="shared" si="1"/>
        <v>92.162807017543855</v>
      </c>
      <c r="P16" s="9"/>
    </row>
    <row r="17" spans="1:16">
      <c r="A17" s="12"/>
      <c r="B17" s="23">
        <v>324.20999999999998</v>
      </c>
      <c r="C17" s="19" t="s">
        <v>60</v>
      </c>
      <c r="D17" s="43">
        <v>18</v>
      </c>
      <c r="E17" s="43">
        <v>0</v>
      </c>
      <c r="F17" s="43">
        <v>0</v>
      </c>
      <c r="G17" s="43">
        <v>0</v>
      </c>
      <c r="H17" s="43">
        <v>0</v>
      </c>
      <c r="I17" s="43">
        <v>1552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1570</v>
      </c>
      <c r="O17" s="44">
        <f t="shared" si="1"/>
        <v>1.1017543859649124</v>
      </c>
      <c r="P17" s="9"/>
    </row>
    <row r="18" spans="1:16">
      <c r="A18" s="12"/>
      <c r="B18" s="23">
        <v>367</v>
      </c>
      <c r="C18" s="19" t="s">
        <v>61</v>
      </c>
      <c r="D18" s="43">
        <v>4055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4055</v>
      </c>
      <c r="O18" s="44">
        <f t="shared" si="1"/>
        <v>2.8456140350877193</v>
      </c>
      <c r="P18" s="9"/>
    </row>
    <row r="19" spans="1:16" ht="15.75">
      <c r="A19" s="27" t="s">
        <v>21</v>
      </c>
      <c r="B19" s="28"/>
      <c r="C19" s="29"/>
      <c r="D19" s="30">
        <f t="shared" ref="D19:M19" si="5">SUM(D20:D27)</f>
        <v>294208</v>
      </c>
      <c r="E19" s="30">
        <f t="shared" si="5"/>
        <v>0</v>
      </c>
      <c r="F19" s="30">
        <f t="shared" si="5"/>
        <v>0</v>
      </c>
      <c r="G19" s="30">
        <f t="shared" si="5"/>
        <v>7323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301531</v>
      </c>
      <c r="O19" s="42">
        <f t="shared" si="1"/>
        <v>211.60070175438597</v>
      </c>
      <c r="P19" s="10"/>
    </row>
    <row r="20" spans="1:16">
      <c r="A20" s="12"/>
      <c r="B20" s="23">
        <v>331.2</v>
      </c>
      <c r="C20" s="19" t="s">
        <v>20</v>
      </c>
      <c r="D20" s="43">
        <v>70925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70925</v>
      </c>
      <c r="O20" s="44">
        <f t="shared" si="1"/>
        <v>49.771929824561404</v>
      </c>
      <c r="P20" s="9"/>
    </row>
    <row r="21" spans="1:16">
      <c r="A21" s="12"/>
      <c r="B21" s="23">
        <v>331.35</v>
      </c>
      <c r="C21" s="19" t="s">
        <v>22</v>
      </c>
      <c r="D21" s="43">
        <v>0</v>
      </c>
      <c r="E21" s="43">
        <v>0</v>
      </c>
      <c r="F21" s="43">
        <v>0</v>
      </c>
      <c r="G21" s="43">
        <v>7323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7323</v>
      </c>
      <c r="O21" s="44">
        <f t="shared" si="1"/>
        <v>5.1389473684210527</v>
      </c>
      <c r="P21" s="9"/>
    </row>
    <row r="22" spans="1:16">
      <c r="A22" s="12"/>
      <c r="B22" s="23">
        <v>334.7</v>
      </c>
      <c r="C22" s="19" t="s">
        <v>62</v>
      </c>
      <c r="D22" s="43">
        <v>40542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7" si="6">SUM(D22:M22)</f>
        <v>40542</v>
      </c>
      <c r="O22" s="44">
        <f t="shared" si="1"/>
        <v>28.450526315789475</v>
      </c>
      <c r="P22" s="9"/>
    </row>
    <row r="23" spans="1:16">
      <c r="A23" s="12"/>
      <c r="B23" s="23">
        <v>335.12</v>
      </c>
      <c r="C23" s="19" t="s">
        <v>23</v>
      </c>
      <c r="D23" s="43">
        <v>53874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53874</v>
      </c>
      <c r="O23" s="44">
        <f t="shared" si="1"/>
        <v>37.806315789473686</v>
      </c>
      <c r="P23" s="9"/>
    </row>
    <row r="24" spans="1:16">
      <c r="A24" s="12"/>
      <c r="B24" s="23">
        <v>335.14</v>
      </c>
      <c r="C24" s="19" t="s">
        <v>24</v>
      </c>
      <c r="D24" s="43">
        <v>1228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1228</v>
      </c>
      <c r="O24" s="44">
        <f t="shared" si="1"/>
        <v>0.86175438596491227</v>
      </c>
      <c r="P24" s="9"/>
    </row>
    <row r="25" spans="1:16">
      <c r="A25" s="12"/>
      <c r="B25" s="23">
        <v>335.15</v>
      </c>
      <c r="C25" s="19" t="s">
        <v>25</v>
      </c>
      <c r="D25" s="43">
        <v>269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269</v>
      </c>
      <c r="O25" s="44">
        <f t="shared" si="1"/>
        <v>0.1887719298245614</v>
      </c>
      <c r="P25" s="9"/>
    </row>
    <row r="26" spans="1:16">
      <c r="A26" s="12"/>
      <c r="B26" s="23">
        <v>335.18</v>
      </c>
      <c r="C26" s="19" t="s">
        <v>26</v>
      </c>
      <c r="D26" s="43">
        <v>122228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122228</v>
      </c>
      <c r="O26" s="44">
        <f t="shared" si="1"/>
        <v>85.774035087719298</v>
      </c>
      <c r="P26" s="9"/>
    </row>
    <row r="27" spans="1:16">
      <c r="A27" s="12"/>
      <c r="B27" s="23">
        <v>335.49</v>
      </c>
      <c r="C27" s="19" t="s">
        <v>27</v>
      </c>
      <c r="D27" s="43">
        <v>5142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5142</v>
      </c>
      <c r="O27" s="44">
        <f t="shared" si="1"/>
        <v>3.608421052631579</v>
      </c>
      <c r="P27" s="9"/>
    </row>
    <row r="28" spans="1:16" ht="15.75">
      <c r="A28" s="27" t="s">
        <v>34</v>
      </c>
      <c r="B28" s="28"/>
      <c r="C28" s="29"/>
      <c r="D28" s="30">
        <f t="shared" ref="D28:M28" si="7">SUM(D29:D34)</f>
        <v>1510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642903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>SUM(D28:M28)</f>
        <v>644413</v>
      </c>
      <c r="O28" s="42">
        <f t="shared" si="1"/>
        <v>452.21964912280703</v>
      </c>
      <c r="P28" s="10"/>
    </row>
    <row r="29" spans="1:16">
      <c r="A29" s="12"/>
      <c r="B29" s="23">
        <v>341.2</v>
      </c>
      <c r="C29" s="19" t="s">
        <v>36</v>
      </c>
      <c r="D29" s="43">
        <v>625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ref="N29:N34" si="8">SUM(D29:M29)</f>
        <v>625</v>
      </c>
      <c r="O29" s="44">
        <f t="shared" si="1"/>
        <v>0.43859649122807015</v>
      </c>
      <c r="P29" s="9"/>
    </row>
    <row r="30" spans="1:16">
      <c r="A30" s="12"/>
      <c r="B30" s="23">
        <v>342.2</v>
      </c>
      <c r="C30" s="19" t="s">
        <v>38</v>
      </c>
      <c r="D30" s="43">
        <v>74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74</v>
      </c>
      <c r="O30" s="44">
        <f t="shared" si="1"/>
        <v>5.1929824561403506E-2</v>
      </c>
      <c r="P30" s="9"/>
    </row>
    <row r="31" spans="1:16">
      <c r="A31" s="12"/>
      <c r="B31" s="23">
        <v>343.3</v>
      </c>
      <c r="C31" s="19" t="s">
        <v>39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218239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218239</v>
      </c>
      <c r="O31" s="44">
        <f t="shared" si="1"/>
        <v>153.15017543859648</v>
      </c>
      <c r="P31" s="9"/>
    </row>
    <row r="32" spans="1:16">
      <c r="A32" s="12"/>
      <c r="B32" s="23">
        <v>343.4</v>
      </c>
      <c r="C32" s="19" t="s">
        <v>40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164429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164429</v>
      </c>
      <c r="O32" s="44">
        <f t="shared" si="1"/>
        <v>115.38877192982456</v>
      </c>
      <c r="P32" s="9"/>
    </row>
    <row r="33" spans="1:119">
      <c r="A33" s="12"/>
      <c r="B33" s="23">
        <v>343.5</v>
      </c>
      <c r="C33" s="19" t="s">
        <v>41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260235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260235</v>
      </c>
      <c r="O33" s="44">
        <f t="shared" si="1"/>
        <v>182.62105263157895</v>
      </c>
      <c r="P33" s="9"/>
    </row>
    <row r="34" spans="1:119">
      <c r="A34" s="12"/>
      <c r="B34" s="23">
        <v>344.9</v>
      </c>
      <c r="C34" s="19" t="s">
        <v>42</v>
      </c>
      <c r="D34" s="43">
        <v>811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811</v>
      </c>
      <c r="O34" s="44">
        <f t="shared" si="1"/>
        <v>0.56912280701754381</v>
      </c>
      <c r="P34" s="9"/>
    </row>
    <row r="35" spans="1:119" ht="15.75">
      <c r="A35" s="27" t="s">
        <v>3</v>
      </c>
      <c r="B35" s="28"/>
      <c r="C35" s="29"/>
      <c r="D35" s="30">
        <f t="shared" ref="D35:M35" si="9">SUM(D36:D39)</f>
        <v>26335</v>
      </c>
      <c r="E35" s="30">
        <f t="shared" si="9"/>
        <v>0</v>
      </c>
      <c r="F35" s="30">
        <f t="shared" si="9"/>
        <v>0</v>
      </c>
      <c r="G35" s="30">
        <f t="shared" si="9"/>
        <v>0</v>
      </c>
      <c r="H35" s="30">
        <f t="shared" si="9"/>
        <v>0</v>
      </c>
      <c r="I35" s="30">
        <f t="shared" si="9"/>
        <v>95266</v>
      </c>
      <c r="J35" s="30">
        <f t="shared" si="9"/>
        <v>0</v>
      </c>
      <c r="K35" s="30">
        <f t="shared" si="9"/>
        <v>0</v>
      </c>
      <c r="L35" s="30">
        <f t="shared" si="9"/>
        <v>0</v>
      </c>
      <c r="M35" s="30">
        <f t="shared" si="9"/>
        <v>0</v>
      </c>
      <c r="N35" s="30">
        <f t="shared" ref="N35:N42" si="10">SUM(D35:M35)</f>
        <v>121601</v>
      </c>
      <c r="O35" s="42">
        <f t="shared" si="1"/>
        <v>85.3340350877193</v>
      </c>
      <c r="P35" s="10"/>
    </row>
    <row r="36" spans="1:119">
      <c r="A36" s="12"/>
      <c r="B36" s="23">
        <v>361.1</v>
      </c>
      <c r="C36" s="19" t="s">
        <v>45</v>
      </c>
      <c r="D36" s="43">
        <v>2126</v>
      </c>
      <c r="E36" s="43">
        <v>0</v>
      </c>
      <c r="F36" s="43">
        <v>0</v>
      </c>
      <c r="G36" s="43">
        <v>0</v>
      </c>
      <c r="H36" s="43">
        <v>0</v>
      </c>
      <c r="I36" s="43">
        <v>5</v>
      </c>
      <c r="J36" s="43">
        <v>0</v>
      </c>
      <c r="K36" s="43">
        <v>0</v>
      </c>
      <c r="L36" s="43">
        <v>0</v>
      </c>
      <c r="M36" s="43">
        <v>0</v>
      </c>
      <c r="N36" s="43">
        <f t="shared" si="10"/>
        <v>2131</v>
      </c>
      <c r="O36" s="44">
        <f t="shared" si="1"/>
        <v>1.495438596491228</v>
      </c>
      <c r="P36" s="9"/>
    </row>
    <row r="37" spans="1:119">
      <c r="A37" s="12"/>
      <c r="B37" s="23">
        <v>362</v>
      </c>
      <c r="C37" s="19" t="s">
        <v>46</v>
      </c>
      <c r="D37" s="43">
        <v>3625</v>
      </c>
      <c r="E37" s="43">
        <v>0</v>
      </c>
      <c r="F37" s="43">
        <v>0</v>
      </c>
      <c r="G37" s="43">
        <v>0</v>
      </c>
      <c r="H37" s="43">
        <v>0</v>
      </c>
      <c r="I37" s="43">
        <v>28673</v>
      </c>
      <c r="J37" s="43">
        <v>0</v>
      </c>
      <c r="K37" s="43">
        <v>0</v>
      </c>
      <c r="L37" s="43">
        <v>0</v>
      </c>
      <c r="M37" s="43">
        <v>0</v>
      </c>
      <c r="N37" s="43">
        <f t="shared" si="10"/>
        <v>32298</v>
      </c>
      <c r="O37" s="44">
        <f t="shared" si="1"/>
        <v>22.665263157894739</v>
      </c>
      <c r="P37" s="9"/>
    </row>
    <row r="38" spans="1:119">
      <c r="A38" s="12"/>
      <c r="B38" s="23">
        <v>366</v>
      </c>
      <c r="C38" s="19" t="s">
        <v>48</v>
      </c>
      <c r="D38" s="43">
        <v>3000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10"/>
        <v>3000</v>
      </c>
      <c r="O38" s="44">
        <f t="shared" si="1"/>
        <v>2.1052631578947367</v>
      </c>
      <c r="P38" s="9"/>
    </row>
    <row r="39" spans="1:119">
      <c r="A39" s="12"/>
      <c r="B39" s="23">
        <v>369.9</v>
      </c>
      <c r="C39" s="19" t="s">
        <v>49</v>
      </c>
      <c r="D39" s="43">
        <v>17584</v>
      </c>
      <c r="E39" s="43">
        <v>0</v>
      </c>
      <c r="F39" s="43">
        <v>0</v>
      </c>
      <c r="G39" s="43">
        <v>0</v>
      </c>
      <c r="H39" s="43">
        <v>0</v>
      </c>
      <c r="I39" s="43">
        <v>66588</v>
      </c>
      <c r="J39" s="43">
        <v>0</v>
      </c>
      <c r="K39" s="43">
        <v>0</v>
      </c>
      <c r="L39" s="43">
        <v>0</v>
      </c>
      <c r="M39" s="43">
        <v>0</v>
      </c>
      <c r="N39" s="43">
        <f t="shared" si="10"/>
        <v>84172</v>
      </c>
      <c r="O39" s="44">
        <f t="shared" si="1"/>
        <v>59.068070175438599</v>
      </c>
      <c r="P39" s="9"/>
    </row>
    <row r="40" spans="1:119" ht="15.75">
      <c r="A40" s="27" t="s">
        <v>35</v>
      </c>
      <c r="B40" s="28"/>
      <c r="C40" s="29"/>
      <c r="D40" s="30">
        <f t="shared" ref="D40:M40" si="11">SUM(D41:D41)</f>
        <v>723139</v>
      </c>
      <c r="E40" s="30">
        <f t="shared" si="11"/>
        <v>0</v>
      </c>
      <c r="F40" s="30">
        <f t="shared" si="11"/>
        <v>0</v>
      </c>
      <c r="G40" s="30">
        <f t="shared" si="11"/>
        <v>63141</v>
      </c>
      <c r="H40" s="30">
        <f t="shared" si="11"/>
        <v>0</v>
      </c>
      <c r="I40" s="30">
        <f t="shared" si="11"/>
        <v>1561689</v>
      </c>
      <c r="J40" s="30">
        <f t="shared" si="11"/>
        <v>0</v>
      </c>
      <c r="K40" s="30">
        <f t="shared" si="11"/>
        <v>0</v>
      </c>
      <c r="L40" s="30">
        <f t="shared" si="11"/>
        <v>0</v>
      </c>
      <c r="M40" s="30">
        <f t="shared" si="11"/>
        <v>0</v>
      </c>
      <c r="N40" s="30">
        <f t="shared" si="10"/>
        <v>2347969</v>
      </c>
      <c r="O40" s="42">
        <f t="shared" si="1"/>
        <v>1647.6975438596492</v>
      </c>
      <c r="P40" s="9"/>
    </row>
    <row r="41" spans="1:119" ht="15.75" thickBot="1">
      <c r="A41" s="12"/>
      <c r="B41" s="23">
        <v>381</v>
      </c>
      <c r="C41" s="19" t="s">
        <v>50</v>
      </c>
      <c r="D41" s="43">
        <v>723139</v>
      </c>
      <c r="E41" s="43">
        <v>0</v>
      </c>
      <c r="F41" s="43">
        <v>0</v>
      </c>
      <c r="G41" s="43">
        <v>63141</v>
      </c>
      <c r="H41" s="43">
        <v>0</v>
      </c>
      <c r="I41" s="43">
        <v>1561689</v>
      </c>
      <c r="J41" s="43">
        <v>0</v>
      </c>
      <c r="K41" s="43">
        <v>0</v>
      </c>
      <c r="L41" s="43">
        <v>0</v>
      </c>
      <c r="M41" s="43">
        <v>0</v>
      </c>
      <c r="N41" s="43">
        <f t="shared" si="10"/>
        <v>2347969</v>
      </c>
      <c r="O41" s="44">
        <f t="shared" si="1"/>
        <v>1647.6975438596492</v>
      </c>
      <c r="P41" s="9"/>
    </row>
    <row r="42" spans="1:119" ht="16.5" thickBot="1">
      <c r="A42" s="13" t="s">
        <v>43</v>
      </c>
      <c r="B42" s="21"/>
      <c r="C42" s="20"/>
      <c r="D42" s="14">
        <f>SUM(D5,D14,D19,D28,D35,D40)</f>
        <v>1625508</v>
      </c>
      <c r="E42" s="14">
        <f t="shared" ref="E42:M42" si="12">SUM(E5,E14,E19,E28,E35,E40)</f>
        <v>0</v>
      </c>
      <c r="F42" s="14">
        <f t="shared" si="12"/>
        <v>0</v>
      </c>
      <c r="G42" s="14">
        <f t="shared" si="12"/>
        <v>70464</v>
      </c>
      <c r="H42" s="14">
        <f t="shared" si="12"/>
        <v>0</v>
      </c>
      <c r="I42" s="14">
        <f t="shared" si="12"/>
        <v>2301410</v>
      </c>
      <c r="J42" s="14">
        <f t="shared" si="12"/>
        <v>0</v>
      </c>
      <c r="K42" s="14">
        <f t="shared" si="12"/>
        <v>0</v>
      </c>
      <c r="L42" s="14">
        <f t="shared" si="12"/>
        <v>0</v>
      </c>
      <c r="M42" s="14">
        <f t="shared" si="12"/>
        <v>0</v>
      </c>
      <c r="N42" s="14">
        <f t="shared" si="10"/>
        <v>3997382</v>
      </c>
      <c r="O42" s="36">
        <f t="shared" si="1"/>
        <v>2805.1803508771932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5"/>
      <c r="B43" s="17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8"/>
    </row>
    <row r="44" spans="1:119">
      <c r="A44" s="37"/>
      <c r="B44" s="38"/>
      <c r="C44" s="38"/>
      <c r="D44" s="39"/>
      <c r="E44" s="39"/>
      <c r="F44" s="39"/>
      <c r="G44" s="39"/>
      <c r="H44" s="39"/>
      <c r="I44" s="39"/>
      <c r="J44" s="39"/>
      <c r="K44" s="39"/>
      <c r="L44" s="115" t="s">
        <v>63</v>
      </c>
      <c r="M44" s="115"/>
      <c r="N44" s="115"/>
      <c r="O44" s="40">
        <v>1425</v>
      </c>
    </row>
    <row r="45" spans="1:119">
      <c r="A45" s="116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</row>
    <row r="46" spans="1:119" ht="15.75" thickBot="1">
      <c r="A46" s="117" t="s">
        <v>64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436953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436953</v>
      </c>
      <c r="O5" s="31">
        <f t="shared" ref="O5:O44" si="1">(N5/O$46)</f>
        <v>273.95172413793102</v>
      </c>
      <c r="P5" s="6"/>
    </row>
    <row r="6" spans="1:133">
      <c r="A6" s="12"/>
      <c r="B6" s="23">
        <v>311</v>
      </c>
      <c r="C6" s="19" t="s">
        <v>2</v>
      </c>
      <c r="D6" s="43">
        <v>114597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114597</v>
      </c>
      <c r="O6" s="44">
        <f t="shared" si="1"/>
        <v>71.847648902821319</v>
      </c>
      <c r="P6" s="9"/>
    </row>
    <row r="7" spans="1:133">
      <c r="A7" s="12"/>
      <c r="B7" s="23">
        <v>312.10000000000002</v>
      </c>
      <c r="C7" s="19" t="s">
        <v>10</v>
      </c>
      <c r="D7" s="43">
        <v>6529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6529</v>
      </c>
      <c r="O7" s="44">
        <f t="shared" si="1"/>
        <v>4.0934169278996864</v>
      </c>
      <c r="P7" s="9"/>
    </row>
    <row r="8" spans="1:133">
      <c r="A8" s="12"/>
      <c r="B8" s="23">
        <v>312.41000000000003</v>
      </c>
      <c r="C8" s="19" t="s">
        <v>11</v>
      </c>
      <c r="D8" s="43">
        <v>49273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49273</v>
      </c>
      <c r="O8" s="44">
        <f t="shared" si="1"/>
        <v>30.892163009404388</v>
      </c>
      <c r="P8" s="9"/>
    </row>
    <row r="9" spans="1:133">
      <c r="A9" s="12"/>
      <c r="B9" s="23">
        <v>312.60000000000002</v>
      </c>
      <c r="C9" s="19" t="s">
        <v>12</v>
      </c>
      <c r="D9" s="43">
        <v>71773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71773</v>
      </c>
      <c r="O9" s="44">
        <f t="shared" si="1"/>
        <v>44.998746081504699</v>
      </c>
      <c r="P9" s="9"/>
    </row>
    <row r="10" spans="1:133">
      <c r="A10" s="12"/>
      <c r="B10" s="23">
        <v>314.10000000000002</v>
      </c>
      <c r="C10" s="19" t="s">
        <v>13</v>
      </c>
      <c r="D10" s="43">
        <v>98826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98826</v>
      </c>
      <c r="O10" s="44">
        <f t="shared" si="1"/>
        <v>61.959874608150471</v>
      </c>
      <c r="P10" s="9"/>
    </row>
    <row r="11" spans="1:133">
      <c r="A11" s="12"/>
      <c r="B11" s="23">
        <v>314.2</v>
      </c>
      <c r="C11" s="19" t="s">
        <v>15</v>
      </c>
      <c r="D11" s="43">
        <v>78736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78736</v>
      </c>
      <c r="O11" s="44">
        <f t="shared" si="1"/>
        <v>49.364263322884014</v>
      </c>
      <c r="P11" s="9"/>
    </row>
    <row r="12" spans="1:133">
      <c r="A12" s="12"/>
      <c r="B12" s="23">
        <v>314.3</v>
      </c>
      <c r="C12" s="19" t="s">
        <v>14</v>
      </c>
      <c r="D12" s="43">
        <v>9070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9070</v>
      </c>
      <c r="O12" s="44">
        <f t="shared" si="1"/>
        <v>5.6865203761755483</v>
      </c>
      <c r="P12" s="9"/>
    </row>
    <row r="13" spans="1:133">
      <c r="A13" s="12"/>
      <c r="B13" s="23">
        <v>314.8</v>
      </c>
      <c r="C13" s="19" t="s">
        <v>16</v>
      </c>
      <c r="D13" s="43">
        <v>8149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8149</v>
      </c>
      <c r="O13" s="44">
        <f t="shared" si="1"/>
        <v>5.1090909090909093</v>
      </c>
      <c r="P13" s="9"/>
    </row>
    <row r="14" spans="1:133" ht="15.75">
      <c r="A14" s="27" t="s">
        <v>17</v>
      </c>
      <c r="B14" s="28"/>
      <c r="C14" s="29"/>
      <c r="D14" s="30">
        <f t="shared" ref="D14:M14" si="3">SUM(D15:D17)</f>
        <v>130425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>SUM(D14:M14)</f>
        <v>130425</v>
      </c>
      <c r="O14" s="42">
        <f t="shared" si="1"/>
        <v>81.771159874608145</v>
      </c>
      <c r="P14" s="10"/>
    </row>
    <row r="15" spans="1:133">
      <c r="A15" s="12"/>
      <c r="B15" s="23">
        <v>322</v>
      </c>
      <c r="C15" s="19" t="s">
        <v>0</v>
      </c>
      <c r="D15" s="43">
        <v>3585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3585</v>
      </c>
      <c r="O15" s="44">
        <f t="shared" si="1"/>
        <v>2.2476489028213167</v>
      </c>
      <c r="P15" s="9"/>
    </row>
    <row r="16" spans="1:133">
      <c r="A16" s="12"/>
      <c r="B16" s="23">
        <v>323.10000000000002</v>
      </c>
      <c r="C16" s="19" t="s">
        <v>18</v>
      </c>
      <c r="D16" s="43">
        <v>126766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126766</v>
      </c>
      <c r="O16" s="44">
        <f t="shared" si="1"/>
        <v>79.47711598746082</v>
      </c>
      <c r="P16" s="9"/>
    </row>
    <row r="17" spans="1:16">
      <c r="A17" s="12"/>
      <c r="B17" s="23">
        <v>324.03100000000001</v>
      </c>
      <c r="C17" s="19" t="s">
        <v>19</v>
      </c>
      <c r="D17" s="43">
        <v>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>SUM(D17:M17)</f>
        <v>74</v>
      </c>
      <c r="O17" s="44">
        <f t="shared" si="1"/>
        <v>4.6394984326018809E-2</v>
      </c>
      <c r="P17" s="9"/>
    </row>
    <row r="18" spans="1:16" ht="15.75">
      <c r="A18" s="27" t="s">
        <v>21</v>
      </c>
      <c r="B18" s="28"/>
      <c r="C18" s="29"/>
      <c r="D18" s="30">
        <f t="shared" ref="D18:M18" si="4">SUM(D19:D27)</f>
        <v>191493</v>
      </c>
      <c r="E18" s="30">
        <f t="shared" si="4"/>
        <v>0</v>
      </c>
      <c r="F18" s="30">
        <f t="shared" si="4"/>
        <v>0</v>
      </c>
      <c r="G18" s="30">
        <f t="shared" si="4"/>
        <v>778154</v>
      </c>
      <c r="H18" s="30">
        <f t="shared" si="4"/>
        <v>0</v>
      </c>
      <c r="I18" s="30">
        <f t="shared" si="4"/>
        <v>0</v>
      </c>
      <c r="J18" s="30">
        <f t="shared" si="4"/>
        <v>0</v>
      </c>
      <c r="K18" s="30">
        <f t="shared" si="4"/>
        <v>0</v>
      </c>
      <c r="L18" s="30">
        <f t="shared" si="4"/>
        <v>0</v>
      </c>
      <c r="M18" s="30">
        <f t="shared" si="4"/>
        <v>0</v>
      </c>
      <c r="N18" s="41">
        <f>SUM(D18:M18)</f>
        <v>969647</v>
      </c>
      <c r="O18" s="42">
        <f t="shared" si="1"/>
        <v>607.9291536050157</v>
      </c>
      <c r="P18" s="10"/>
    </row>
    <row r="19" spans="1:16">
      <c r="A19" s="12"/>
      <c r="B19" s="23">
        <v>331.2</v>
      </c>
      <c r="C19" s="19" t="s">
        <v>20</v>
      </c>
      <c r="D19" s="43">
        <v>3975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5" si="5">SUM(D19:M19)</f>
        <v>3975</v>
      </c>
      <c r="O19" s="44">
        <f t="shared" si="1"/>
        <v>2.4921630094043885</v>
      </c>
      <c r="P19" s="9"/>
    </row>
    <row r="20" spans="1:16">
      <c r="A20" s="12"/>
      <c r="B20" s="23">
        <v>331.35</v>
      </c>
      <c r="C20" s="19" t="s">
        <v>22</v>
      </c>
      <c r="D20" s="43">
        <v>0</v>
      </c>
      <c r="E20" s="43">
        <v>0</v>
      </c>
      <c r="F20" s="43">
        <v>0</v>
      </c>
      <c r="G20" s="43">
        <v>590627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590627</v>
      </c>
      <c r="O20" s="44">
        <f t="shared" si="1"/>
        <v>370.2990595611285</v>
      </c>
      <c r="P20" s="9"/>
    </row>
    <row r="21" spans="1:16">
      <c r="A21" s="12"/>
      <c r="B21" s="23">
        <v>335.12</v>
      </c>
      <c r="C21" s="19" t="s">
        <v>23</v>
      </c>
      <c r="D21" s="43">
        <v>49985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49985</v>
      </c>
      <c r="O21" s="44">
        <f t="shared" si="1"/>
        <v>31.338557993730408</v>
      </c>
      <c r="P21" s="9"/>
    </row>
    <row r="22" spans="1:16">
      <c r="A22" s="12"/>
      <c r="B22" s="23">
        <v>335.14</v>
      </c>
      <c r="C22" s="19" t="s">
        <v>24</v>
      </c>
      <c r="D22" s="43">
        <v>1518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1518</v>
      </c>
      <c r="O22" s="44">
        <f t="shared" si="1"/>
        <v>0.9517241379310345</v>
      </c>
      <c r="P22" s="9"/>
    </row>
    <row r="23" spans="1:16">
      <c r="A23" s="12"/>
      <c r="B23" s="23">
        <v>335.15</v>
      </c>
      <c r="C23" s="19" t="s">
        <v>25</v>
      </c>
      <c r="D23" s="43">
        <v>405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405</v>
      </c>
      <c r="O23" s="44">
        <f t="shared" si="1"/>
        <v>0.25391849529780564</v>
      </c>
      <c r="P23" s="9"/>
    </row>
    <row r="24" spans="1:16">
      <c r="A24" s="12"/>
      <c r="B24" s="23">
        <v>335.18</v>
      </c>
      <c r="C24" s="19" t="s">
        <v>26</v>
      </c>
      <c r="D24" s="43">
        <v>128027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5"/>
        <v>128027</v>
      </c>
      <c r="O24" s="44">
        <f t="shared" si="1"/>
        <v>80.267711598746075</v>
      </c>
      <c r="P24" s="9"/>
    </row>
    <row r="25" spans="1:16">
      <c r="A25" s="12"/>
      <c r="B25" s="23">
        <v>335.49</v>
      </c>
      <c r="C25" s="19" t="s">
        <v>27</v>
      </c>
      <c r="D25" s="43">
        <v>4992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5"/>
        <v>4992</v>
      </c>
      <c r="O25" s="44">
        <f t="shared" si="1"/>
        <v>3.129780564263323</v>
      </c>
      <c r="P25" s="9"/>
    </row>
    <row r="26" spans="1:16">
      <c r="A26" s="12"/>
      <c r="B26" s="23">
        <v>337.9</v>
      </c>
      <c r="C26" s="19" t="s">
        <v>28</v>
      </c>
      <c r="D26" s="43">
        <v>0</v>
      </c>
      <c r="E26" s="43">
        <v>0</v>
      </c>
      <c r="F26" s="43">
        <v>0</v>
      </c>
      <c r="G26" s="43">
        <v>187527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187527</v>
      </c>
      <c r="O26" s="44">
        <f t="shared" si="1"/>
        <v>117.5717868338558</v>
      </c>
      <c r="P26" s="9"/>
    </row>
    <row r="27" spans="1:16">
      <c r="A27" s="12"/>
      <c r="B27" s="23">
        <v>338</v>
      </c>
      <c r="C27" s="19" t="s">
        <v>29</v>
      </c>
      <c r="D27" s="43">
        <v>2591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2591</v>
      </c>
      <c r="O27" s="44">
        <f t="shared" si="1"/>
        <v>1.6244514106583072</v>
      </c>
      <c r="P27" s="9"/>
    </row>
    <row r="28" spans="1:16" ht="15.75">
      <c r="A28" s="27" t="s">
        <v>34</v>
      </c>
      <c r="B28" s="28"/>
      <c r="C28" s="29"/>
      <c r="D28" s="30">
        <f t="shared" ref="D28:M28" si="6">SUM(D29:D35)</f>
        <v>5177</v>
      </c>
      <c r="E28" s="30">
        <f t="shared" si="6"/>
        <v>0</v>
      </c>
      <c r="F28" s="30">
        <f t="shared" si="6"/>
        <v>0</v>
      </c>
      <c r="G28" s="30">
        <f t="shared" si="6"/>
        <v>0</v>
      </c>
      <c r="H28" s="30">
        <f t="shared" si="6"/>
        <v>0</v>
      </c>
      <c r="I28" s="30">
        <f t="shared" si="6"/>
        <v>619705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>SUM(D28:M28)</f>
        <v>624882</v>
      </c>
      <c r="O28" s="42">
        <f t="shared" si="1"/>
        <v>391.77554858934167</v>
      </c>
      <c r="P28" s="10"/>
    </row>
    <row r="29" spans="1:16">
      <c r="A29" s="12"/>
      <c r="B29" s="23">
        <v>341.2</v>
      </c>
      <c r="C29" s="19" t="s">
        <v>36</v>
      </c>
      <c r="D29" s="43">
        <v>875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>SUM(D29:M29)</f>
        <v>875</v>
      </c>
      <c r="O29" s="44">
        <f t="shared" si="1"/>
        <v>0.54858934169278994</v>
      </c>
      <c r="P29" s="9"/>
    </row>
    <row r="30" spans="1:16">
      <c r="A30" s="12"/>
      <c r="B30" s="23">
        <v>341.9</v>
      </c>
      <c r="C30" s="19" t="s">
        <v>37</v>
      </c>
      <c r="D30" s="43">
        <v>3859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ref="N30:N35" si="7">SUM(D30:M30)</f>
        <v>3859</v>
      </c>
      <c r="O30" s="44">
        <f t="shared" si="1"/>
        <v>2.4194357366771162</v>
      </c>
      <c r="P30" s="9"/>
    </row>
    <row r="31" spans="1:16">
      <c r="A31" s="12"/>
      <c r="B31" s="23">
        <v>342.2</v>
      </c>
      <c r="C31" s="19" t="s">
        <v>38</v>
      </c>
      <c r="D31" s="43">
        <v>55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55</v>
      </c>
      <c r="O31" s="44">
        <f t="shared" si="1"/>
        <v>3.4482758620689655E-2</v>
      </c>
      <c r="P31" s="9"/>
    </row>
    <row r="32" spans="1:16">
      <c r="A32" s="12"/>
      <c r="B32" s="23">
        <v>343.3</v>
      </c>
      <c r="C32" s="19" t="s">
        <v>39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205463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205463</v>
      </c>
      <c r="O32" s="44">
        <f t="shared" si="1"/>
        <v>128.81692789968653</v>
      </c>
      <c r="P32" s="9"/>
    </row>
    <row r="33" spans="1:119">
      <c r="A33" s="12"/>
      <c r="B33" s="23">
        <v>343.4</v>
      </c>
      <c r="C33" s="19" t="s">
        <v>40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151296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151296</v>
      </c>
      <c r="O33" s="44">
        <f t="shared" si="1"/>
        <v>94.856426332288407</v>
      </c>
      <c r="P33" s="9"/>
    </row>
    <row r="34" spans="1:119">
      <c r="A34" s="12"/>
      <c r="B34" s="23">
        <v>343.5</v>
      </c>
      <c r="C34" s="19" t="s">
        <v>41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262946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262946</v>
      </c>
      <c r="O34" s="44">
        <f t="shared" si="1"/>
        <v>164.85642633228841</v>
      </c>
      <c r="P34" s="9"/>
    </row>
    <row r="35" spans="1:119">
      <c r="A35" s="12"/>
      <c r="B35" s="23">
        <v>344.9</v>
      </c>
      <c r="C35" s="19" t="s">
        <v>42</v>
      </c>
      <c r="D35" s="43">
        <v>388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388</v>
      </c>
      <c r="O35" s="44">
        <f t="shared" si="1"/>
        <v>0.2432601880877743</v>
      </c>
      <c r="P35" s="9"/>
    </row>
    <row r="36" spans="1:119" ht="15.75">
      <c r="A36" s="27" t="s">
        <v>3</v>
      </c>
      <c r="B36" s="28"/>
      <c r="C36" s="29"/>
      <c r="D36" s="30">
        <f t="shared" ref="D36:M36" si="8">SUM(D37:D41)</f>
        <v>321409</v>
      </c>
      <c r="E36" s="30">
        <f t="shared" si="8"/>
        <v>0</v>
      </c>
      <c r="F36" s="30">
        <f t="shared" si="8"/>
        <v>0</v>
      </c>
      <c r="G36" s="30">
        <f t="shared" si="8"/>
        <v>13073</v>
      </c>
      <c r="H36" s="30">
        <f t="shared" si="8"/>
        <v>0</v>
      </c>
      <c r="I36" s="30">
        <f t="shared" si="8"/>
        <v>72957</v>
      </c>
      <c r="J36" s="30">
        <f t="shared" si="8"/>
        <v>0</v>
      </c>
      <c r="K36" s="30">
        <f t="shared" si="8"/>
        <v>0</v>
      </c>
      <c r="L36" s="30">
        <f t="shared" si="8"/>
        <v>0</v>
      </c>
      <c r="M36" s="30">
        <f t="shared" si="8"/>
        <v>0</v>
      </c>
      <c r="N36" s="30">
        <f t="shared" ref="N36:N44" si="9">SUM(D36:M36)</f>
        <v>407439</v>
      </c>
      <c r="O36" s="42">
        <f t="shared" si="1"/>
        <v>255.44764890282133</v>
      </c>
      <c r="P36" s="10"/>
    </row>
    <row r="37" spans="1:119">
      <c r="A37" s="12"/>
      <c r="B37" s="23">
        <v>361.1</v>
      </c>
      <c r="C37" s="19" t="s">
        <v>45</v>
      </c>
      <c r="D37" s="43">
        <v>5985</v>
      </c>
      <c r="E37" s="43"/>
      <c r="F37" s="43">
        <v>0</v>
      </c>
      <c r="G37" s="43">
        <v>0</v>
      </c>
      <c r="H37" s="43">
        <v>0</v>
      </c>
      <c r="I37" s="43">
        <v>10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5995</v>
      </c>
      <c r="O37" s="44">
        <f t="shared" si="1"/>
        <v>3.7586206896551726</v>
      </c>
      <c r="P37" s="9"/>
    </row>
    <row r="38" spans="1:119">
      <c r="A38" s="12"/>
      <c r="B38" s="23">
        <v>362</v>
      </c>
      <c r="C38" s="19" t="s">
        <v>46</v>
      </c>
      <c r="D38" s="43">
        <v>2175</v>
      </c>
      <c r="E38" s="43">
        <v>0</v>
      </c>
      <c r="F38" s="43">
        <v>0</v>
      </c>
      <c r="G38" s="43">
        <v>0</v>
      </c>
      <c r="H38" s="43">
        <v>0</v>
      </c>
      <c r="I38" s="43">
        <v>30090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32265</v>
      </c>
      <c r="O38" s="44">
        <f t="shared" si="1"/>
        <v>20.228840125391848</v>
      </c>
      <c r="P38" s="9"/>
    </row>
    <row r="39" spans="1:119">
      <c r="A39" s="12"/>
      <c r="B39" s="23">
        <v>364</v>
      </c>
      <c r="C39" s="19" t="s">
        <v>47</v>
      </c>
      <c r="D39" s="43">
        <v>290443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9"/>
        <v>290443</v>
      </c>
      <c r="O39" s="44">
        <f t="shared" si="1"/>
        <v>182.09592476489027</v>
      </c>
      <c r="P39" s="9"/>
    </row>
    <row r="40" spans="1:119">
      <c r="A40" s="12"/>
      <c r="B40" s="23">
        <v>366</v>
      </c>
      <c r="C40" s="19" t="s">
        <v>48</v>
      </c>
      <c r="D40" s="43">
        <v>12117</v>
      </c>
      <c r="E40" s="43">
        <v>0</v>
      </c>
      <c r="F40" s="43">
        <v>0</v>
      </c>
      <c r="G40" s="43">
        <v>13073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9"/>
        <v>25190</v>
      </c>
      <c r="O40" s="44">
        <f t="shared" si="1"/>
        <v>15.793103448275861</v>
      </c>
      <c r="P40" s="9"/>
    </row>
    <row r="41" spans="1:119">
      <c r="A41" s="12"/>
      <c r="B41" s="23">
        <v>369.9</v>
      </c>
      <c r="C41" s="19" t="s">
        <v>49</v>
      </c>
      <c r="D41" s="43">
        <v>10689</v>
      </c>
      <c r="E41" s="43">
        <v>0</v>
      </c>
      <c r="F41" s="43">
        <v>0</v>
      </c>
      <c r="G41" s="43">
        <v>0</v>
      </c>
      <c r="H41" s="43">
        <v>0</v>
      </c>
      <c r="I41" s="43">
        <v>42857</v>
      </c>
      <c r="J41" s="43">
        <v>0</v>
      </c>
      <c r="K41" s="43">
        <v>0</v>
      </c>
      <c r="L41" s="43">
        <v>0</v>
      </c>
      <c r="M41" s="43">
        <v>0</v>
      </c>
      <c r="N41" s="43">
        <f t="shared" si="9"/>
        <v>53546</v>
      </c>
      <c r="O41" s="44">
        <f t="shared" si="1"/>
        <v>33.571159874608149</v>
      </c>
      <c r="P41" s="9"/>
    </row>
    <row r="42" spans="1:119" ht="15.75">
      <c r="A42" s="27" t="s">
        <v>35</v>
      </c>
      <c r="B42" s="28"/>
      <c r="C42" s="29"/>
      <c r="D42" s="30">
        <f t="shared" ref="D42:M42" si="10">SUM(D43:D43)</f>
        <v>1445750</v>
      </c>
      <c r="E42" s="30">
        <f t="shared" si="10"/>
        <v>0</v>
      </c>
      <c r="F42" s="30">
        <f t="shared" si="10"/>
        <v>0</v>
      </c>
      <c r="G42" s="30">
        <f t="shared" si="10"/>
        <v>779897</v>
      </c>
      <c r="H42" s="30">
        <f t="shared" si="10"/>
        <v>0</v>
      </c>
      <c r="I42" s="30">
        <f t="shared" si="10"/>
        <v>1372012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9"/>
        <v>3597659</v>
      </c>
      <c r="O42" s="42">
        <f t="shared" si="1"/>
        <v>2255.5855799373039</v>
      </c>
      <c r="P42" s="9"/>
    </row>
    <row r="43" spans="1:119" ht="15.75" thickBot="1">
      <c r="A43" s="12"/>
      <c r="B43" s="23">
        <v>381</v>
      </c>
      <c r="C43" s="19" t="s">
        <v>50</v>
      </c>
      <c r="D43" s="43">
        <v>1445750</v>
      </c>
      <c r="E43" s="43">
        <v>0</v>
      </c>
      <c r="F43" s="43">
        <v>0</v>
      </c>
      <c r="G43" s="43">
        <v>779897</v>
      </c>
      <c r="H43" s="43">
        <v>0</v>
      </c>
      <c r="I43" s="43">
        <v>1372012</v>
      </c>
      <c r="J43" s="43">
        <v>0</v>
      </c>
      <c r="K43" s="43">
        <v>0</v>
      </c>
      <c r="L43" s="43">
        <v>0</v>
      </c>
      <c r="M43" s="43">
        <v>0</v>
      </c>
      <c r="N43" s="43">
        <f t="shared" si="9"/>
        <v>3597659</v>
      </c>
      <c r="O43" s="44">
        <f t="shared" si="1"/>
        <v>2255.5855799373039</v>
      </c>
      <c r="P43" s="9"/>
    </row>
    <row r="44" spans="1:119" ht="16.5" thickBot="1">
      <c r="A44" s="13" t="s">
        <v>43</v>
      </c>
      <c r="B44" s="21"/>
      <c r="C44" s="20"/>
      <c r="D44" s="14">
        <f>SUM(D5,D14,D18,D28,D36,D42)</f>
        <v>2531207</v>
      </c>
      <c r="E44" s="14">
        <f t="shared" ref="E44:M44" si="11">SUM(E5,E14,E18,E28,E36,E42)</f>
        <v>0</v>
      </c>
      <c r="F44" s="14">
        <f t="shared" si="11"/>
        <v>0</v>
      </c>
      <c r="G44" s="14">
        <f t="shared" si="11"/>
        <v>1571124</v>
      </c>
      <c r="H44" s="14">
        <f t="shared" si="11"/>
        <v>0</v>
      </c>
      <c r="I44" s="14">
        <f t="shared" si="11"/>
        <v>2064674</v>
      </c>
      <c r="J44" s="14">
        <f t="shared" si="11"/>
        <v>0</v>
      </c>
      <c r="K44" s="14">
        <f t="shared" si="11"/>
        <v>0</v>
      </c>
      <c r="L44" s="14">
        <f t="shared" si="11"/>
        <v>0</v>
      </c>
      <c r="M44" s="14">
        <f t="shared" si="11"/>
        <v>0</v>
      </c>
      <c r="N44" s="14">
        <f t="shared" si="9"/>
        <v>6167005</v>
      </c>
      <c r="O44" s="36">
        <f t="shared" si="1"/>
        <v>3866.4608150470222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5"/>
      <c r="B45" s="17"/>
      <c r="C45" s="1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8"/>
    </row>
    <row r="46" spans="1:119">
      <c r="A46" s="37"/>
      <c r="B46" s="38"/>
      <c r="C46" s="38"/>
      <c r="D46" s="39"/>
      <c r="E46" s="39"/>
      <c r="F46" s="39"/>
      <c r="G46" s="39"/>
      <c r="H46" s="39"/>
      <c r="I46" s="39"/>
      <c r="J46" s="39"/>
      <c r="K46" s="39"/>
      <c r="L46" s="115" t="s">
        <v>57</v>
      </c>
      <c r="M46" s="115"/>
      <c r="N46" s="115"/>
      <c r="O46" s="40">
        <v>1595</v>
      </c>
    </row>
    <row r="47" spans="1:119">
      <c r="A47" s="116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4"/>
    </row>
    <row r="48" spans="1:119" ht="15.75" thickBot="1">
      <c r="A48" s="117" t="s">
        <v>64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</sheetData>
  <mergeCells count="10">
    <mergeCell ref="A48:O48"/>
    <mergeCell ref="A1:O1"/>
    <mergeCell ref="D3:H3"/>
    <mergeCell ref="I3:J3"/>
    <mergeCell ref="K3:L3"/>
    <mergeCell ref="O3:O4"/>
    <mergeCell ref="A2:O2"/>
    <mergeCell ref="A3:C4"/>
    <mergeCell ref="A47:O47"/>
    <mergeCell ref="L46:N46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435594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435594</v>
      </c>
      <c r="O5" s="31">
        <f t="shared" ref="O5:O43" si="1">(N5/O$45)</f>
        <v>271.39813084112149</v>
      </c>
      <c r="P5" s="6"/>
    </row>
    <row r="6" spans="1:133">
      <c r="A6" s="12"/>
      <c r="B6" s="23">
        <v>311</v>
      </c>
      <c r="C6" s="19" t="s">
        <v>2</v>
      </c>
      <c r="D6" s="43">
        <v>115762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115762</v>
      </c>
      <c r="O6" s="44">
        <f t="shared" si="1"/>
        <v>72.125856697819316</v>
      </c>
      <c r="P6" s="9"/>
    </row>
    <row r="7" spans="1:133">
      <c r="A7" s="12"/>
      <c r="B7" s="23">
        <v>312.10000000000002</v>
      </c>
      <c r="C7" s="19" t="s">
        <v>10</v>
      </c>
      <c r="D7" s="43">
        <v>6209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6209</v>
      </c>
      <c r="O7" s="44">
        <f t="shared" si="1"/>
        <v>3.8685358255451714</v>
      </c>
      <c r="P7" s="9"/>
    </row>
    <row r="8" spans="1:133">
      <c r="A8" s="12"/>
      <c r="B8" s="23">
        <v>312.41000000000003</v>
      </c>
      <c r="C8" s="19" t="s">
        <v>11</v>
      </c>
      <c r="D8" s="43">
        <v>55989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55989</v>
      </c>
      <c r="O8" s="44">
        <f t="shared" si="1"/>
        <v>34.884112149532712</v>
      </c>
      <c r="P8" s="9"/>
    </row>
    <row r="9" spans="1:133">
      <c r="A9" s="12"/>
      <c r="B9" s="23">
        <v>312.60000000000002</v>
      </c>
      <c r="C9" s="19" t="s">
        <v>12</v>
      </c>
      <c r="D9" s="43">
        <v>78332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78332</v>
      </c>
      <c r="O9" s="44">
        <f t="shared" si="1"/>
        <v>48.804984423676011</v>
      </c>
      <c r="P9" s="9"/>
    </row>
    <row r="10" spans="1:133">
      <c r="A10" s="12"/>
      <c r="B10" s="23">
        <v>314.10000000000002</v>
      </c>
      <c r="C10" s="19" t="s">
        <v>13</v>
      </c>
      <c r="D10" s="43">
        <v>89011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89011</v>
      </c>
      <c r="O10" s="44">
        <f t="shared" si="1"/>
        <v>55.458566978193147</v>
      </c>
      <c r="P10" s="9"/>
    </row>
    <row r="11" spans="1:133">
      <c r="A11" s="12"/>
      <c r="B11" s="23">
        <v>314.2</v>
      </c>
      <c r="C11" s="19" t="s">
        <v>15</v>
      </c>
      <c r="D11" s="43">
        <v>72127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72127</v>
      </c>
      <c r="O11" s="44">
        <f t="shared" si="1"/>
        <v>44.938940809968848</v>
      </c>
      <c r="P11" s="9"/>
    </row>
    <row r="12" spans="1:133">
      <c r="A12" s="12"/>
      <c r="B12" s="23">
        <v>314.3</v>
      </c>
      <c r="C12" s="19" t="s">
        <v>14</v>
      </c>
      <c r="D12" s="43">
        <v>10379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10379</v>
      </c>
      <c r="O12" s="44">
        <f t="shared" si="1"/>
        <v>6.4666666666666668</v>
      </c>
      <c r="P12" s="9"/>
    </row>
    <row r="13" spans="1:133">
      <c r="A13" s="12"/>
      <c r="B13" s="23">
        <v>314.8</v>
      </c>
      <c r="C13" s="19" t="s">
        <v>16</v>
      </c>
      <c r="D13" s="43">
        <v>7785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7785</v>
      </c>
      <c r="O13" s="44">
        <f t="shared" si="1"/>
        <v>4.8504672897196262</v>
      </c>
      <c r="P13" s="9"/>
    </row>
    <row r="14" spans="1:133" ht="15.75">
      <c r="A14" s="27" t="s">
        <v>84</v>
      </c>
      <c r="B14" s="28"/>
      <c r="C14" s="29"/>
      <c r="D14" s="30">
        <f t="shared" ref="D14:M14" si="3">SUM(D15:D17)</f>
        <v>125800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27" si="4">SUM(D14:M14)</f>
        <v>125800</v>
      </c>
      <c r="O14" s="42">
        <f t="shared" si="1"/>
        <v>78.380062305295951</v>
      </c>
      <c r="P14" s="10"/>
    </row>
    <row r="15" spans="1:133">
      <c r="A15" s="12"/>
      <c r="B15" s="23">
        <v>322</v>
      </c>
      <c r="C15" s="19" t="s">
        <v>0</v>
      </c>
      <c r="D15" s="43">
        <v>6013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6013</v>
      </c>
      <c r="O15" s="44">
        <f t="shared" si="1"/>
        <v>3.7464174454828663</v>
      </c>
      <c r="P15" s="9"/>
    </row>
    <row r="16" spans="1:133">
      <c r="A16" s="12"/>
      <c r="B16" s="23">
        <v>323.10000000000002</v>
      </c>
      <c r="C16" s="19" t="s">
        <v>18</v>
      </c>
      <c r="D16" s="43">
        <v>115957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115957</v>
      </c>
      <c r="O16" s="44">
        <f t="shared" si="1"/>
        <v>72.247352024922122</v>
      </c>
      <c r="P16" s="9"/>
    </row>
    <row r="17" spans="1:16">
      <c r="A17" s="12"/>
      <c r="B17" s="23">
        <v>329</v>
      </c>
      <c r="C17" s="19" t="s">
        <v>85</v>
      </c>
      <c r="D17" s="43">
        <v>3830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3830</v>
      </c>
      <c r="O17" s="44">
        <f t="shared" si="1"/>
        <v>2.3862928348909658</v>
      </c>
      <c r="P17" s="9"/>
    </row>
    <row r="18" spans="1:16" ht="15.75">
      <c r="A18" s="27" t="s">
        <v>21</v>
      </c>
      <c r="B18" s="28"/>
      <c r="C18" s="29"/>
      <c r="D18" s="30">
        <f t="shared" ref="D18:M18" si="5">SUM(D19:D25)</f>
        <v>216976</v>
      </c>
      <c r="E18" s="30">
        <f t="shared" si="5"/>
        <v>0</v>
      </c>
      <c r="F18" s="30">
        <f t="shared" si="5"/>
        <v>0</v>
      </c>
      <c r="G18" s="30">
        <f t="shared" si="5"/>
        <v>40466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257442</v>
      </c>
      <c r="O18" s="42">
        <f t="shared" si="1"/>
        <v>160.4</v>
      </c>
      <c r="P18" s="10"/>
    </row>
    <row r="19" spans="1:16">
      <c r="A19" s="12"/>
      <c r="B19" s="23">
        <v>335.12</v>
      </c>
      <c r="C19" s="19" t="s">
        <v>23</v>
      </c>
      <c r="D19" s="43">
        <v>61507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61507</v>
      </c>
      <c r="O19" s="44">
        <f t="shared" si="1"/>
        <v>38.322118380062307</v>
      </c>
      <c r="P19" s="9"/>
    </row>
    <row r="20" spans="1:16">
      <c r="A20" s="12"/>
      <c r="B20" s="23">
        <v>335.14</v>
      </c>
      <c r="C20" s="19" t="s">
        <v>24</v>
      </c>
      <c r="D20" s="43">
        <v>1255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1255</v>
      </c>
      <c r="O20" s="44">
        <f t="shared" si="1"/>
        <v>0.7819314641744548</v>
      </c>
      <c r="P20" s="9"/>
    </row>
    <row r="21" spans="1:16">
      <c r="A21" s="12"/>
      <c r="B21" s="23">
        <v>335.15</v>
      </c>
      <c r="C21" s="19" t="s">
        <v>25</v>
      </c>
      <c r="D21" s="43">
        <v>479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479</v>
      </c>
      <c r="O21" s="44">
        <f t="shared" si="1"/>
        <v>0.29844236760124609</v>
      </c>
      <c r="P21" s="9"/>
    </row>
    <row r="22" spans="1:16">
      <c r="A22" s="12"/>
      <c r="B22" s="23">
        <v>335.18</v>
      </c>
      <c r="C22" s="19" t="s">
        <v>26</v>
      </c>
      <c r="D22" s="43">
        <v>145962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145962</v>
      </c>
      <c r="O22" s="44">
        <f t="shared" si="1"/>
        <v>90.942056074766356</v>
      </c>
      <c r="P22" s="9"/>
    </row>
    <row r="23" spans="1:16">
      <c r="A23" s="12"/>
      <c r="B23" s="23">
        <v>335.49</v>
      </c>
      <c r="C23" s="19" t="s">
        <v>27</v>
      </c>
      <c r="D23" s="43">
        <v>4846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4846</v>
      </c>
      <c r="O23" s="44">
        <f t="shared" si="1"/>
        <v>3.0193146417445482</v>
      </c>
      <c r="P23" s="9"/>
    </row>
    <row r="24" spans="1:16">
      <c r="A24" s="12"/>
      <c r="B24" s="23">
        <v>337.9</v>
      </c>
      <c r="C24" s="19" t="s">
        <v>28</v>
      </c>
      <c r="D24" s="43">
        <v>0</v>
      </c>
      <c r="E24" s="43">
        <v>0</v>
      </c>
      <c r="F24" s="43">
        <v>0</v>
      </c>
      <c r="G24" s="43">
        <v>40466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40466</v>
      </c>
      <c r="O24" s="44">
        <f t="shared" si="1"/>
        <v>25.21246105919003</v>
      </c>
      <c r="P24" s="9"/>
    </row>
    <row r="25" spans="1:16">
      <c r="A25" s="12"/>
      <c r="B25" s="23">
        <v>338</v>
      </c>
      <c r="C25" s="19" t="s">
        <v>29</v>
      </c>
      <c r="D25" s="43">
        <v>2927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2927</v>
      </c>
      <c r="O25" s="44">
        <f t="shared" si="1"/>
        <v>1.8236760124610591</v>
      </c>
      <c r="P25" s="9"/>
    </row>
    <row r="26" spans="1:16" ht="15.75">
      <c r="A26" s="27" t="s">
        <v>34</v>
      </c>
      <c r="B26" s="28"/>
      <c r="C26" s="29"/>
      <c r="D26" s="30">
        <f t="shared" ref="D26:M26" si="6">SUM(D27:D33)</f>
        <v>3113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645721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648834</v>
      </c>
      <c r="O26" s="42">
        <f t="shared" si="1"/>
        <v>404.25794392523363</v>
      </c>
      <c r="P26" s="10"/>
    </row>
    <row r="27" spans="1:16">
      <c r="A27" s="12"/>
      <c r="B27" s="23">
        <v>341.2</v>
      </c>
      <c r="C27" s="19" t="s">
        <v>36</v>
      </c>
      <c r="D27" s="43">
        <v>1375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1375</v>
      </c>
      <c r="O27" s="44">
        <f t="shared" si="1"/>
        <v>0.85669781931464173</v>
      </c>
      <c r="P27" s="9"/>
    </row>
    <row r="28" spans="1:16">
      <c r="A28" s="12"/>
      <c r="B28" s="23">
        <v>342.2</v>
      </c>
      <c r="C28" s="19" t="s">
        <v>38</v>
      </c>
      <c r="D28" s="43">
        <v>300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3" si="7">SUM(D28:M28)</f>
        <v>300</v>
      </c>
      <c r="O28" s="44">
        <f t="shared" si="1"/>
        <v>0.18691588785046728</v>
      </c>
      <c r="P28" s="9"/>
    </row>
    <row r="29" spans="1:16">
      <c r="A29" s="12"/>
      <c r="B29" s="23">
        <v>343.3</v>
      </c>
      <c r="C29" s="19" t="s">
        <v>39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212892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212892</v>
      </c>
      <c r="O29" s="44">
        <f t="shared" si="1"/>
        <v>132.64299065420562</v>
      </c>
      <c r="P29" s="9"/>
    </row>
    <row r="30" spans="1:16">
      <c r="A30" s="12"/>
      <c r="B30" s="23">
        <v>343.4</v>
      </c>
      <c r="C30" s="19" t="s">
        <v>40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152406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152406</v>
      </c>
      <c r="O30" s="44">
        <f t="shared" si="1"/>
        <v>94.95700934579439</v>
      </c>
      <c r="P30" s="9"/>
    </row>
    <row r="31" spans="1:16">
      <c r="A31" s="12"/>
      <c r="B31" s="23">
        <v>343.5</v>
      </c>
      <c r="C31" s="19" t="s">
        <v>41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280420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280420</v>
      </c>
      <c r="O31" s="44">
        <f t="shared" si="1"/>
        <v>174.71651090342678</v>
      </c>
      <c r="P31" s="9"/>
    </row>
    <row r="32" spans="1:16">
      <c r="A32" s="12"/>
      <c r="B32" s="23">
        <v>343.7</v>
      </c>
      <c r="C32" s="19" t="s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3</v>
      </c>
      <c r="O32" s="44">
        <f t="shared" si="1"/>
        <v>1.869158878504673E-3</v>
      </c>
      <c r="P32" s="9"/>
    </row>
    <row r="33" spans="1:119">
      <c r="A33" s="12"/>
      <c r="B33" s="23">
        <v>344.9</v>
      </c>
      <c r="C33" s="19" t="s">
        <v>42</v>
      </c>
      <c r="D33" s="43">
        <v>1438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1438</v>
      </c>
      <c r="O33" s="44">
        <f t="shared" si="1"/>
        <v>0.89595015576323989</v>
      </c>
      <c r="P33" s="9"/>
    </row>
    <row r="34" spans="1:119" ht="15.75">
      <c r="A34" s="27" t="s">
        <v>3</v>
      </c>
      <c r="B34" s="28"/>
      <c r="C34" s="29"/>
      <c r="D34" s="30">
        <f t="shared" ref="D34:M34" si="8">SUM(D35:D40)</f>
        <v>88094</v>
      </c>
      <c r="E34" s="30">
        <f t="shared" si="8"/>
        <v>0</v>
      </c>
      <c r="F34" s="30">
        <f t="shared" si="8"/>
        <v>0</v>
      </c>
      <c r="G34" s="30">
        <f t="shared" si="8"/>
        <v>36239</v>
      </c>
      <c r="H34" s="30">
        <f t="shared" si="8"/>
        <v>0</v>
      </c>
      <c r="I34" s="30">
        <f t="shared" si="8"/>
        <v>124006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ref="N34:N43" si="9">SUM(D34:M34)</f>
        <v>248339</v>
      </c>
      <c r="O34" s="42">
        <f t="shared" si="1"/>
        <v>154.72834890965731</v>
      </c>
      <c r="P34" s="10"/>
    </row>
    <row r="35" spans="1:119">
      <c r="A35" s="12"/>
      <c r="B35" s="23">
        <v>361.1</v>
      </c>
      <c r="C35" s="19" t="s">
        <v>45</v>
      </c>
      <c r="D35" s="43">
        <v>15597</v>
      </c>
      <c r="E35" s="43">
        <v>0</v>
      </c>
      <c r="F35" s="43">
        <v>0</v>
      </c>
      <c r="G35" s="43">
        <v>4242</v>
      </c>
      <c r="H35" s="43">
        <v>0</v>
      </c>
      <c r="I35" s="43">
        <v>60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19899</v>
      </c>
      <c r="O35" s="44">
        <f t="shared" si="1"/>
        <v>12.398130841121496</v>
      </c>
      <c r="P35" s="9"/>
    </row>
    <row r="36" spans="1:119">
      <c r="A36" s="12"/>
      <c r="B36" s="23">
        <v>362</v>
      </c>
      <c r="C36" s="19" t="s">
        <v>46</v>
      </c>
      <c r="D36" s="43">
        <v>13142</v>
      </c>
      <c r="E36" s="43">
        <v>0</v>
      </c>
      <c r="F36" s="43">
        <v>0</v>
      </c>
      <c r="G36" s="43">
        <v>0</v>
      </c>
      <c r="H36" s="43">
        <v>0</v>
      </c>
      <c r="I36" s="43">
        <v>30090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43232</v>
      </c>
      <c r="O36" s="44">
        <f t="shared" si="1"/>
        <v>26.93582554517134</v>
      </c>
      <c r="P36" s="9"/>
    </row>
    <row r="37" spans="1:119">
      <c r="A37" s="12"/>
      <c r="B37" s="23">
        <v>363.23</v>
      </c>
      <c r="C37" s="19" t="s">
        <v>87</v>
      </c>
      <c r="D37" s="43">
        <v>153</v>
      </c>
      <c r="E37" s="43">
        <v>0</v>
      </c>
      <c r="F37" s="43">
        <v>0</v>
      </c>
      <c r="G37" s="43">
        <v>0</v>
      </c>
      <c r="H37" s="43">
        <v>0</v>
      </c>
      <c r="I37" s="43">
        <v>3204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3357</v>
      </c>
      <c r="O37" s="44">
        <f t="shared" si="1"/>
        <v>2.0915887850467292</v>
      </c>
      <c r="P37" s="9"/>
    </row>
    <row r="38" spans="1:119">
      <c r="A38" s="12"/>
      <c r="B38" s="23">
        <v>364</v>
      </c>
      <c r="C38" s="19" t="s">
        <v>47</v>
      </c>
      <c r="D38" s="43">
        <v>47199</v>
      </c>
      <c r="E38" s="43">
        <v>0</v>
      </c>
      <c r="F38" s="43">
        <v>0</v>
      </c>
      <c r="G38" s="43">
        <v>0</v>
      </c>
      <c r="H38" s="43">
        <v>0</v>
      </c>
      <c r="I38" s="43">
        <v>153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47352</v>
      </c>
      <c r="O38" s="44">
        <f t="shared" si="1"/>
        <v>29.502803738317755</v>
      </c>
      <c r="P38" s="9"/>
    </row>
    <row r="39" spans="1:119">
      <c r="A39" s="12"/>
      <c r="B39" s="23">
        <v>366</v>
      </c>
      <c r="C39" s="19" t="s">
        <v>48</v>
      </c>
      <c r="D39" s="43">
        <v>4272</v>
      </c>
      <c r="E39" s="43">
        <v>0</v>
      </c>
      <c r="F39" s="43">
        <v>0</v>
      </c>
      <c r="G39" s="43">
        <v>31997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9"/>
        <v>36269</v>
      </c>
      <c r="O39" s="44">
        <f t="shared" si="1"/>
        <v>22.597507788161995</v>
      </c>
      <c r="P39" s="9"/>
    </row>
    <row r="40" spans="1:119">
      <c r="A40" s="12"/>
      <c r="B40" s="23">
        <v>369.9</v>
      </c>
      <c r="C40" s="19" t="s">
        <v>49</v>
      </c>
      <c r="D40" s="43">
        <v>7731</v>
      </c>
      <c r="E40" s="43">
        <v>0</v>
      </c>
      <c r="F40" s="43">
        <v>0</v>
      </c>
      <c r="G40" s="43">
        <v>0</v>
      </c>
      <c r="H40" s="43">
        <v>0</v>
      </c>
      <c r="I40" s="43">
        <v>90499</v>
      </c>
      <c r="J40" s="43">
        <v>0</v>
      </c>
      <c r="K40" s="43">
        <v>0</v>
      </c>
      <c r="L40" s="43">
        <v>0</v>
      </c>
      <c r="M40" s="43">
        <v>0</v>
      </c>
      <c r="N40" s="43">
        <f t="shared" si="9"/>
        <v>98230</v>
      </c>
      <c r="O40" s="44">
        <f t="shared" si="1"/>
        <v>61.202492211838006</v>
      </c>
      <c r="P40" s="9"/>
    </row>
    <row r="41" spans="1:119" ht="15.75">
      <c r="A41" s="27" t="s">
        <v>35</v>
      </c>
      <c r="B41" s="28"/>
      <c r="C41" s="29"/>
      <c r="D41" s="30">
        <f t="shared" ref="D41:M41" si="10">SUM(D42:D42)</f>
        <v>1262073</v>
      </c>
      <c r="E41" s="30">
        <f t="shared" si="10"/>
        <v>0</v>
      </c>
      <c r="F41" s="30">
        <f t="shared" si="10"/>
        <v>0</v>
      </c>
      <c r="G41" s="30">
        <f t="shared" si="10"/>
        <v>171211</v>
      </c>
      <c r="H41" s="30">
        <f t="shared" si="10"/>
        <v>0</v>
      </c>
      <c r="I41" s="30">
        <f t="shared" si="10"/>
        <v>759897</v>
      </c>
      <c r="J41" s="30">
        <f t="shared" si="10"/>
        <v>0</v>
      </c>
      <c r="K41" s="30">
        <f t="shared" si="10"/>
        <v>0</v>
      </c>
      <c r="L41" s="30">
        <f t="shared" si="10"/>
        <v>0</v>
      </c>
      <c r="M41" s="30">
        <f t="shared" si="10"/>
        <v>0</v>
      </c>
      <c r="N41" s="30">
        <f t="shared" si="9"/>
        <v>2193181</v>
      </c>
      <c r="O41" s="42">
        <f t="shared" si="1"/>
        <v>1366.4679127725856</v>
      </c>
      <c r="P41" s="9"/>
    </row>
    <row r="42" spans="1:119" ht="15.75" thickBot="1">
      <c r="A42" s="12"/>
      <c r="B42" s="23">
        <v>381</v>
      </c>
      <c r="C42" s="19" t="s">
        <v>50</v>
      </c>
      <c r="D42" s="43">
        <v>1262073</v>
      </c>
      <c r="E42" s="43">
        <v>0</v>
      </c>
      <c r="F42" s="43">
        <v>0</v>
      </c>
      <c r="G42" s="43">
        <v>171211</v>
      </c>
      <c r="H42" s="43">
        <v>0</v>
      </c>
      <c r="I42" s="43">
        <v>759897</v>
      </c>
      <c r="J42" s="43">
        <v>0</v>
      </c>
      <c r="K42" s="43">
        <v>0</v>
      </c>
      <c r="L42" s="43">
        <v>0</v>
      </c>
      <c r="M42" s="43">
        <v>0</v>
      </c>
      <c r="N42" s="43">
        <f t="shared" si="9"/>
        <v>2193181</v>
      </c>
      <c r="O42" s="44">
        <f t="shared" si="1"/>
        <v>1366.4679127725856</v>
      </c>
      <c r="P42" s="9"/>
    </row>
    <row r="43" spans="1:119" ht="16.5" thickBot="1">
      <c r="A43" s="13" t="s">
        <v>43</v>
      </c>
      <c r="B43" s="21"/>
      <c r="C43" s="20"/>
      <c r="D43" s="14">
        <f>SUM(D5,D14,D18,D26,D34,D41)</f>
        <v>2131650</v>
      </c>
      <c r="E43" s="14">
        <f t="shared" ref="E43:M43" si="11">SUM(E5,E14,E18,E26,E34,E41)</f>
        <v>0</v>
      </c>
      <c r="F43" s="14">
        <f t="shared" si="11"/>
        <v>0</v>
      </c>
      <c r="G43" s="14">
        <f t="shared" si="11"/>
        <v>247916</v>
      </c>
      <c r="H43" s="14">
        <f t="shared" si="11"/>
        <v>0</v>
      </c>
      <c r="I43" s="14">
        <f t="shared" si="11"/>
        <v>1529624</v>
      </c>
      <c r="J43" s="14">
        <f t="shared" si="11"/>
        <v>0</v>
      </c>
      <c r="K43" s="14">
        <f t="shared" si="11"/>
        <v>0</v>
      </c>
      <c r="L43" s="14">
        <f t="shared" si="11"/>
        <v>0</v>
      </c>
      <c r="M43" s="14">
        <f t="shared" si="11"/>
        <v>0</v>
      </c>
      <c r="N43" s="14">
        <f t="shared" si="9"/>
        <v>3909190</v>
      </c>
      <c r="O43" s="36">
        <f t="shared" si="1"/>
        <v>2435.632398753894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5"/>
      <c r="B44" s="17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8"/>
    </row>
    <row r="45" spans="1:119">
      <c r="A45" s="37"/>
      <c r="B45" s="38"/>
      <c r="C45" s="38"/>
      <c r="D45" s="39"/>
      <c r="E45" s="39"/>
      <c r="F45" s="39"/>
      <c r="G45" s="39"/>
      <c r="H45" s="39"/>
      <c r="I45" s="39"/>
      <c r="J45" s="39"/>
      <c r="K45" s="39"/>
      <c r="L45" s="115" t="s">
        <v>88</v>
      </c>
      <c r="M45" s="115"/>
      <c r="N45" s="115"/>
      <c r="O45" s="40">
        <v>1605</v>
      </c>
    </row>
    <row r="46" spans="1:119">
      <c r="A46" s="116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4"/>
    </row>
    <row r="47" spans="1:119" ht="15.75" customHeight="1" thickBot="1">
      <c r="A47" s="117" t="s">
        <v>64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1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128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6"/>
      <c r="M3" s="127"/>
      <c r="N3" s="34"/>
      <c r="O3" s="35"/>
      <c r="P3" s="128" t="s">
        <v>113</v>
      </c>
      <c r="Q3" s="11"/>
      <c r="R3"/>
    </row>
    <row r="4" spans="1:134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114</v>
      </c>
      <c r="N4" s="33" t="s">
        <v>9</v>
      </c>
      <c r="O4" s="33" t="s">
        <v>115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116</v>
      </c>
      <c r="B5" s="24"/>
      <c r="C5" s="24"/>
      <c r="D5" s="25">
        <f t="shared" ref="D5:N5" si="0">SUM(D6:D14)</f>
        <v>530721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530721</v>
      </c>
      <c r="P5" s="31">
        <f t="shared" ref="P5:P47" si="1">(O5/P$49)</f>
        <v>378.2758374910905</v>
      </c>
      <c r="Q5" s="6"/>
    </row>
    <row r="6" spans="1:134">
      <c r="A6" s="12"/>
      <c r="B6" s="23">
        <v>311</v>
      </c>
      <c r="C6" s="19" t="s">
        <v>2</v>
      </c>
      <c r="D6" s="43">
        <v>143268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143268</v>
      </c>
      <c r="P6" s="44">
        <f t="shared" si="1"/>
        <v>102.11546685673557</v>
      </c>
      <c r="Q6" s="9"/>
    </row>
    <row r="7" spans="1:134">
      <c r="A7" s="12"/>
      <c r="B7" s="23">
        <v>312.14</v>
      </c>
      <c r="C7" s="19" t="s">
        <v>117</v>
      </c>
      <c r="D7" s="43">
        <v>10158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10158</v>
      </c>
      <c r="P7" s="44">
        <f t="shared" si="1"/>
        <v>7.2401995723449755</v>
      </c>
      <c r="Q7" s="9"/>
    </row>
    <row r="8" spans="1:134">
      <c r="A8" s="12"/>
      <c r="B8" s="23">
        <v>312.41000000000003</v>
      </c>
      <c r="C8" s="19" t="s">
        <v>118</v>
      </c>
      <c r="D8" s="43">
        <v>66222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66222</v>
      </c>
      <c r="P8" s="44">
        <f t="shared" si="1"/>
        <v>47.200285103349962</v>
      </c>
      <c r="Q8" s="9"/>
    </row>
    <row r="9" spans="1:134">
      <c r="A9" s="12"/>
      <c r="B9" s="23">
        <v>312.63</v>
      </c>
      <c r="C9" s="19" t="s">
        <v>119</v>
      </c>
      <c r="D9" s="43">
        <v>134506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134506</v>
      </c>
      <c r="P9" s="44">
        <f t="shared" si="1"/>
        <v>95.870277975766214</v>
      </c>
      <c r="Q9" s="9"/>
    </row>
    <row r="10" spans="1:134">
      <c r="A10" s="12"/>
      <c r="B10" s="23">
        <v>314.10000000000002</v>
      </c>
      <c r="C10" s="19" t="s">
        <v>13</v>
      </c>
      <c r="D10" s="43">
        <v>109509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109509</v>
      </c>
      <c r="P10" s="44">
        <f t="shared" si="1"/>
        <v>78.053456878118311</v>
      </c>
      <c r="Q10" s="9"/>
    </row>
    <row r="11" spans="1:134">
      <c r="A11" s="12"/>
      <c r="B11" s="23">
        <v>314.3</v>
      </c>
      <c r="C11" s="19" t="s">
        <v>14</v>
      </c>
      <c r="D11" s="43">
        <v>15304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15304</v>
      </c>
      <c r="P11" s="44">
        <f t="shared" si="1"/>
        <v>10.908054169636493</v>
      </c>
      <c r="Q11" s="9"/>
    </row>
    <row r="12" spans="1:134">
      <c r="A12" s="12"/>
      <c r="B12" s="23">
        <v>314.8</v>
      </c>
      <c r="C12" s="19" t="s">
        <v>16</v>
      </c>
      <c r="D12" s="43">
        <v>1576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1576</v>
      </c>
      <c r="P12" s="44">
        <f t="shared" si="1"/>
        <v>1.1233071988595866</v>
      </c>
      <c r="Q12" s="9"/>
    </row>
    <row r="13" spans="1:134">
      <c r="A13" s="12"/>
      <c r="B13" s="23">
        <v>315.2</v>
      </c>
      <c r="C13" s="19" t="s">
        <v>129</v>
      </c>
      <c r="D13" s="43">
        <v>50008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50008</v>
      </c>
      <c r="P13" s="44">
        <f t="shared" si="1"/>
        <v>35.643620812544548</v>
      </c>
      <c r="Q13" s="9"/>
    </row>
    <row r="14" spans="1:134">
      <c r="A14" s="12"/>
      <c r="B14" s="23">
        <v>319.89999999999998</v>
      </c>
      <c r="C14" s="19" t="s">
        <v>103</v>
      </c>
      <c r="D14" s="43">
        <v>170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170</v>
      </c>
      <c r="P14" s="44">
        <f t="shared" si="1"/>
        <v>0.12116892373485388</v>
      </c>
      <c r="Q14" s="9"/>
    </row>
    <row r="15" spans="1:134" ht="15.75">
      <c r="A15" s="27" t="s">
        <v>17</v>
      </c>
      <c r="B15" s="28"/>
      <c r="C15" s="29"/>
      <c r="D15" s="30">
        <f t="shared" ref="D15:N15" si="3">SUM(D16:D19)</f>
        <v>153844</v>
      </c>
      <c r="E15" s="30">
        <f t="shared" si="3"/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5820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41">
        <f>SUM(D15:N15)</f>
        <v>159664</v>
      </c>
      <c r="P15" s="42">
        <f t="shared" si="1"/>
        <v>113.80185317177477</v>
      </c>
      <c r="Q15" s="10"/>
    </row>
    <row r="16" spans="1:134">
      <c r="A16" s="12"/>
      <c r="B16" s="23">
        <v>322</v>
      </c>
      <c r="C16" s="19" t="s">
        <v>121</v>
      </c>
      <c r="D16" s="43">
        <v>12924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12924</v>
      </c>
      <c r="P16" s="44">
        <f t="shared" si="1"/>
        <v>9.2116892373485388</v>
      </c>
      <c r="Q16" s="9"/>
    </row>
    <row r="17" spans="1:17">
      <c r="A17" s="12"/>
      <c r="B17" s="23">
        <v>323.10000000000002</v>
      </c>
      <c r="C17" s="19" t="s">
        <v>18</v>
      </c>
      <c r="D17" s="43">
        <v>137820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19" si="4">SUM(D17:N17)</f>
        <v>137820</v>
      </c>
      <c r="P17" s="44">
        <f t="shared" si="1"/>
        <v>98.232359230220951</v>
      </c>
      <c r="Q17" s="9"/>
    </row>
    <row r="18" spans="1:17">
      <c r="A18" s="12"/>
      <c r="B18" s="23">
        <v>324.22000000000003</v>
      </c>
      <c r="C18" s="19" t="s">
        <v>19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5820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5820</v>
      </c>
      <c r="P18" s="44">
        <f t="shared" si="1"/>
        <v>4.1482537419814687</v>
      </c>
      <c r="Q18" s="9"/>
    </row>
    <row r="19" spans="1:17">
      <c r="A19" s="12"/>
      <c r="B19" s="23">
        <v>329.5</v>
      </c>
      <c r="C19" s="19" t="s">
        <v>122</v>
      </c>
      <c r="D19" s="43">
        <v>3100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3100</v>
      </c>
      <c r="P19" s="44">
        <f t="shared" si="1"/>
        <v>2.2095509622238061</v>
      </c>
      <c r="Q19" s="9"/>
    </row>
    <row r="20" spans="1:17" ht="15.75">
      <c r="A20" s="27" t="s">
        <v>123</v>
      </c>
      <c r="B20" s="28"/>
      <c r="C20" s="29"/>
      <c r="D20" s="30">
        <f t="shared" ref="D20:N20" si="5">SUM(D21:D30)</f>
        <v>458957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333234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5"/>
        <v>0</v>
      </c>
      <c r="O20" s="41">
        <f>SUM(D20:N20)</f>
        <v>792191</v>
      </c>
      <c r="P20" s="42">
        <f t="shared" si="1"/>
        <v>564.64076977904494</v>
      </c>
      <c r="Q20" s="10"/>
    </row>
    <row r="21" spans="1:17">
      <c r="A21" s="12"/>
      <c r="B21" s="23">
        <v>331.35</v>
      </c>
      <c r="C21" s="19" t="s">
        <v>22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235009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28" si="6">SUM(D21:N21)</f>
        <v>235009</v>
      </c>
      <c r="P21" s="44">
        <f t="shared" si="1"/>
        <v>167.50463292943692</v>
      </c>
      <c r="Q21" s="9"/>
    </row>
    <row r="22" spans="1:17">
      <c r="A22" s="12"/>
      <c r="B22" s="23">
        <v>331.51</v>
      </c>
      <c r="C22" s="19" t="s">
        <v>130</v>
      </c>
      <c r="D22" s="43">
        <v>27885</v>
      </c>
      <c r="E22" s="43">
        <v>0</v>
      </c>
      <c r="F22" s="43">
        <v>0</v>
      </c>
      <c r="G22" s="43">
        <v>0</v>
      </c>
      <c r="H22" s="43">
        <v>0</v>
      </c>
      <c r="I22" s="43">
        <v>79975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107860</v>
      </c>
      <c r="P22" s="44">
        <f t="shared" si="1"/>
        <v>76.878118317890241</v>
      </c>
      <c r="Q22" s="9"/>
    </row>
    <row r="23" spans="1:17">
      <c r="A23" s="12"/>
      <c r="B23" s="23">
        <v>334.31</v>
      </c>
      <c r="C23" s="19" t="s">
        <v>100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18250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18250</v>
      </c>
      <c r="P23" s="44">
        <f t="shared" si="1"/>
        <v>13.00784034212402</v>
      </c>
      <c r="Q23" s="9"/>
    </row>
    <row r="24" spans="1:17">
      <c r="A24" s="12"/>
      <c r="B24" s="23">
        <v>334.7</v>
      </c>
      <c r="C24" s="19" t="s">
        <v>62</v>
      </c>
      <c r="D24" s="43">
        <v>125000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125000</v>
      </c>
      <c r="P24" s="44">
        <f t="shared" si="1"/>
        <v>89.094796863863152</v>
      </c>
      <c r="Q24" s="9"/>
    </row>
    <row r="25" spans="1:17">
      <c r="A25" s="12"/>
      <c r="B25" s="23">
        <v>335.125</v>
      </c>
      <c r="C25" s="19" t="s">
        <v>125</v>
      </c>
      <c r="D25" s="43">
        <v>93313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93313</v>
      </c>
      <c r="P25" s="44">
        <f t="shared" si="1"/>
        <v>66.509622238061297</v>
      </c>
      <c r="Q25" s="9"/>
    </row>
    <row r="26" spans="1:17">
      <c r="A26" s="12"/>
      <c r="B26" s="23">
        <v>335.14</v>
      </c>
      <c r="C26" s="19" t="s">
        <v>76</v>
      </c>
      <c r="D26" s="43">
        <v>696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696</v>
      </c>
      <c r="P26" s="44">
        <f t="shared" si="1"/>
        <v>0.49607982893799002</v>
      </c>
      <c r="Q26" s="9"/>
    </row>
    <row r="27" spans="1:17">
      <c r="A27" s="12"/>
      <c r="B27" s="23">
        <v>335.15</v>
      </c>
      <c r="C27" s="19" t="s">
        <v>77</v>
      </c>
      <c r="D27" s="43">
        <v>392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392</v>
      </c>
      <c r="P27" s="44">
        <f t="shared" si="1"/>
        <v>0.27940128296507483</v>
      </c>
      <c r="Q27" s="9"/>
    </row>
    <row r="28" spans="1:17">
      <c r="A28" s="12"/>
      <c r="B28" s="23">
        <v>335.18</v>
      </c>
      <c r="C28" s="19" t="s">
        <v>126</v>
      </c>
      <c r="D28" s="43">
        <v>188444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188444</v>
      </c>
      <c r="P28" s="44">
        <f t="shared" si="1"/>
        <v>134.31503920171062</v>
      </c>
      <c r="Q28" s="9"/>
    </row>
    <row r="29" spans="1:17">
      <c r="A29" s="12"/>
      <c r="B29" s="23">
        <v>335.48</v>
      </c>
      <c r="C29" s="19" t="s">
        <v>27</v>
      </c>
      <c r="D29" s="43">
        <v>18082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ref="O29" si="7">SUM(D29:N29)</f>
        <v>18082</v>
      </c>
      <c r="P29" s="44">
        <f t="shared" si="1"/>
        <v>12.888096935138988</v>
      </c>
      <c r="Q29" s="9"/>
    </row>
    <row r="30" spans="1:17">
      <c r="A30" s="12"/>
      <c r="B30" s="23">
        <v>338</v>
      </c>
      <c r="C30" s="19" t="s">
        <v>29</v>
      </c>
      <c r="D30" s="43">
        <v>5145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5145</v>
      </c>
      <c r="P30" s="44">
        <f t="shared" si="1"/>
        <v>3.6671418389166073</v>
      </c>
      <c r="Q30" s="9"/>
    </row>
    <row r="31" spans="1:17" ht="15.75">
      <c r="A31" s="27" t="s">
        <v>34</v>
      </c>
      <c r="B31" s="28"/>
      <c r="C31" s="29"/>
      <c r="D31" s="30">
        <f t="shared" ref="D31:N31" si="8">SUM(D32:D36)</f>
        <v>1261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1024124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>SUM(D31:N31)</f>
        <v>1025385</v>
      </c>
      <c r="P31" s="42">
        <f t="shared" si="1"/>
        <v>730.85174625801858</v>
      </c>
      <c r="Q31" s="10"/>
    </row>
    <row r="32" spans="1:17">
      <c r="A32" s="12"/>
      <c r="B32" s="23">
        <v>341.2</v>
      </c>
      <c r="C32" s="19" t="s">
        <v>79</v>
      </c>
      <c r="D32" s="43">
        <v>914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ref="O32:O36" si="9">SUM(D32:N32)</f>
        <v>914</v>
      </c>
      <c r="P32" s="44">
        <f t="shared" si="1"/>
        <v>0.65146115466856735</v>
      </c>
      <c r="Q32" s="9"/>
    </row>
    <row r="33" spans="1:120">
      <c r="A33" s="12"/>
      <c r="B33" s="23">
        <v>343.3</v>
      </c>
      <c r="C33" s="19" t="s">
        <v>39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351816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9"/>
        <v>351816</v>
      </c>
      <c r="P33" s="44">
        <f t="shared" si="1"/>
        <v>250.75980042765502</v>
      </c>
      <c r="Q33" s="9"/>
    </row>
    <row r="34" spans="1:120">
      <c r="A34" s="12"/>
      <c r="B34" s="23">
        <v>343.4</v>
      </c>
      <c r="C34" s="19" t="s">
        <v>40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270343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9"/>
        <v>270343</v>
      </c>
      <c r="P34" s="44">
        <f t="shared" si="1"/>
        <v>192.68923734853885</v>
      </c>
      <c r="Q34" s="9"/>
    </row>
    <row r="35" spans="1:120">
      <c r="A35" s="12"/>
      <c r="B35" s="23">
        <v>343.5</v>
      </c>
      <c r="C35" s="19" t="s">
        <v>41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401965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9"/>
        <v>401965</v>
      </c>
      <c r="P35" s="44">
        <f t="shared" si="1"/>
        <v>286.50392017106202</v>
      </c>
      <c r="Q35" s="9"/>
    </row>
    <row r="36" spans="1:120">
      <c r="A36" s="12"/>
      <c r="B36" s="23">
        <v>344.9</v>
      </c>
      <c r="C36" s="19" t="s">
        <v>80</v>
      </c>
      <c r="D36" s="43">
        <v>347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9"/>
        <v>347</v>
      </c>
      <c r="P36" s="44">
        <f t="shared" si="1"/>
        <v>0.24732715609408409</v>
      </c>
      <c r="Q36" s="9"/>
    </row>
    <row r="37" spans="1:120" ht="15.75">
      <c r="A37" s="27" t="s">
        <v>107</v>
      </c>
      <c r="B37" s="28"/>
      <c r="C37" s="29"/>
      <c r="D37" s="30">
        <f t="shared" ref="D37:N37" si="10">SUM(D38:D38)</f>
        <v>500</v>
      </c>
      <c r="E37" s="30">
        <f t="shared" si="10"/>
        <v>0</v>
      </c>
      <c r="F37" s="30">
        <f t="shared" si="10"/>
        <v>0</v>
      </c>
      <c r="G37" s="30">
        <f t="shared" si="10"/>
        <v>0</v>
      </c>
      <c r="H37" s="30">
        <f t="shared" si="10"/>
        <v>0</v>
      </c>
      <c r="I37" s="30">
        <f t="shared" si="10"/>
        <v>0</v>
      </c>
      <c r="J37" s="30">
        <f t="shared" si="10"/>
        <v>0</v>
      </c>
      <c r="K37" s="30">
        <f t="shared" si="10"/>
        <v>0</v>
      </c>
      <c r="L37" s="30">
        <f t="shared" si="10"/>
        <v>0</v>
      </c>
      <c r="M37" s="30">
        <f t="shared" si="10"/>
        <v>0</v>
      </c>
      <c r="N37" s="30">
        <f t="shared" si="10"/>
        <v>0</v>
      </c>
      <c r="O37" s="30">
        <f>SUM(D37:N37)</f>
        <v>500</v>
      </c>
      <c r="P37" s="42">
        <f t="shared" si="1"/>
        <v>0.35637918745545261</v>
      </c>
      <c r="Q37" s="10"/>
    </row>
    <row r="38" spans="1:120">
      <c r="A38" s="45"/>
      <c r="B38" s="46">
        <v>351.9</v>
      </c>
      <c r="C38" s="47" t="s">
        <v>131</v>
      </c>
      <c r="D38" s="43">
        <v>500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ref="O38" si="11">SUM(D38:N38)</f>
        <v>500</v>
      </c>
      <c r="P38" s="44">
        <f t="shared" si="1"/>
        <v>0.35637918745545261</v>
      </c>
      <c r="Q38" s="9"/>
    </row>
    <row r="39" spans="1:120" ht="15.75">
      <c r="A39" s="27" t="s">
        <v>3</v>
      </c>
      <c r="B39" s="28"/>
      <c r="C39" s="29"/>
      <c r="D39" s="30">
        <f t="shared" ref="D39:N39" si="12">SUM(D40:D43)</f>
        <v>77775</v>
      </c>
      <c r="E39" s="30">
        <f t="shared" si="12"/>
        <v>0</v>
      </c>
      <c r="F39" s="30">
        <f t="shared" si="12"/>
        <v>0</v>
      </c>
      <c r="G39" s="30">
        <f t="shared" si="12"/>
        <v>0</v>
      </c>
      <c r="H39" s="30">
        <f t="shared" si="12"/>
        <v>0</v>
      </c>
      <c r="I39" s="30">
        <f t="shared" si="12"/>
        <v>814171</v>
      </c>
      <c r="J39" s="30">
        <f t="shared" si="12"/>
        <v>0</v>
      </c>
      <c r="K39" s="30">
        <f t="shared" si="12"/>
        <v>0</v>
      </c>
      <c r="L39" s="30">
        <f t="shared" si="12"/>
        <v>0</v>
      </c>
      <c r="M39" s="30">
        <f t="shared" si="12"/>
        <v>0</v>
      </c>
      <c r="N39" s="30">
        <f t="shared" si="12"/>
        <v>0</v>
      </c>
      <c r="O39" s="30">
        <f>SUM(D39:N39)</f>
        <v>891946</v>
      </c>
      <c r="P39" s="42">
        <f t="shared" si="1"/>
        <v>635.74198146828223</v>
      </c>
      <c r="Q39" s="10"/>
    </row>
    <row r="40" spans="1:120">
      <c r="A40" s="12"/>
      <c r="B40" s="23">
        <v>361.1</v>
      </c>
      <c r="C40" s="19" t="s">
        <v>45</v>
      </c>
      <c r="D40" s="43">
        <v>14054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>SUM(D40:N40)</f>
        <v>14054</v>
      </c>
      <c r="P40" s="44">
        <f t="shared" si="1"/>
        <v>10.017106200997862</v>
      </c>
      <c r="Q40" s="9"/>
    </row>
    <row r="41" spans="1:120">
      <c r="A41" s="12"/>
      <c r="B41" s="23">
        <v>362</v>
      </c>
      <c r="C41" s="19" t="s">
        <v>46</v>
      </c>
      <c r="D41" s="43">
        <v>10876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f t="shared" ref="O41:O46" si="13">SUM(D41:N41)</f>
        <v>10876</v>
      </c>
      <c r="P41" s="44">
        <f t="shared" si="1"/>
        <v>7.7519600855310049</v>
      </c>
      <c r="Q41" s="9"/>
    </row>
    <row r="42" spans="1:120">
      <c r="A42" s="12"/>
      <c r="B42" s="23">
        <v>366</v>
      </c>
      <c r="C42" s="19" t="s">
        <v>48</v>
      </c>
      <c r="D42" s="43">
        <v>4863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f t="shared" si="13"/>
        <v>4863</v>
      </c>
      <c r="P42" s="44">
        <f t="shared" si="1"/>
        <v>3.4661439771917322</v>
      </c>
      <c r="Q42" s="9"/>
    </row>
    <row r="43" spans="1:120">
      <c r="A43" s="12"/>
      <c r="B43" s="23">
        <v>369.9</v>
      </c>
      <c r="C43" s="19" t="s">
        <v>49</v>
      </c>
      <c r="D43" s="43">
        <v>47982</v>
      </c>
      <c r="E43" s="43">
        <v>0</v>
      </c>
      <c r="F43" s="43">
        <v>0</v>
      </c>
      <c r="G43" s="43">
        <v>0</v>
      </c>
      <c r="H43" s="43">
        <v>0</v>
      </c>
      <c r="I43" s="43">
        <v>814171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f t="shared" si="13"/>
        <v>862153</v>
      </c>
      <c r="P43" s="44">
        <f t="shared" si="1"/>
        <v>614.50677120456169</v>
      </c>
      <c r="Q43" s="9"/>
    </row>
    <row r="44" spans="1:120" ht="15.75">
      <c r="A44" s="27" t="s">
        <v>35</v>
      </c>
      <c r="B44" s="28"/>
      <c r="C44" s="29"/>
      <c r="D44" s="30">
        <f t="shared" ref="D44:N44" si="14">SUM(D45:D46)</f>
        <v>817030</v>
      </c>
      <c r="E44" s="30">
        <f t="shared" si="14"/>
        <v>0</v>
      </c>
      <c r="F44" s="30">
        <f t="shared" si="14"/>
        <v>0</v>
      </c>
      <c r="G44" s="30">
        <f t="shared" si="14"/>
        <v>0</v>
      </c>
      <c r="H44" s="30">
        <f t="shared" si="14"/>
        <v>0</v>
      </c>
      <c r="I44" s="30">
        <f t="shared" si="14"/>
        <v>682665</v>
      </c>
      <c r="J44" s="30">
        <f t="shared" si="14"/>
        <v>0</v>
      </c>
      <c r="K44" s="30">
        <f t="shared" si="14"/>
        <v>0</v>
      </c>
      <c r="L44" s="30">
        <f t="shared" si="14"/>
        <v>0</v>
      </c>
      <c r="M44" s="30">
        <f t="shared" si="14"/>
        <v>0</v>
      </c>
      <c r="N44" s="30">
        <f t="shared" si="14"/>
        <v>0</v>
      </c>
      <c r="O44" s="30">
        <f t="shared" si="13"/>
        <v>1499695</v>
      </c>
      <c r="P44" s="42">
        <f t="shared" si="1"/>
        <v>1068.92017106201</v>
      </c>
      <c r="Q44" s="9"/>
    </row>
    <row r="45" spans="1:120">
      <c r="A45" s="12"/>
      <c r="B45" s="23">
        <v>381</v>
      </c>
      <c r="C45" s="19" t="s">
        <v>50</v>
      </c>
      <c r="D45" s="43">
        <v>795444</v>
      </c>
      <c r="E45" s="43">
        <v>0</v>
      </c>
      <c r="F45" s="43">
        <v>0</v>
      </c>
      <c r="G45" s="43">
        <v>0</v>
      </c>
      <c r="H45" s="43">
        <v>0</v>
      </c>
      <c r="I45" s="43">
        <v>682665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f t="shared" si="13"/>
        <v>1478109</v>
      </c>
      <c r="P45" s="44">
        <f t="shared" si="1"/>
        <v>1053.5345687811832</v>
      </c>
      <c r="Q45" s="9"/>
    </row>
    <row r="46" spans="1:120" ht="15.75" thickBot="1">
      <c r="A46" s="12"/>
      <c r="B46" s="23">
        <v>384</v>
      </c>
      <c r="C46" s="19" t="s">
        <v>132</v>
      </c>
      <c r="D46" s="43">
        <v>21586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f t="shared" si="13"/>
        <v>21586</v>
      </c>
      <c r="P46" s="44">
        <f t="shared" si="1"/>
        <v>15.3856022808268</v>
      </c>
      <c r="Q46" s="9"/>
    </row>
    <row r="47" spans="1:120" ht="16.5" thickBot="1">
      <c r="A47" s="13" t="s">
        <v>43</v>
      </c>
      <c r="B47" s="21"/>
      <c r="C47" s="20"/>
      <c r="D47" s="14">
        <f t="shared" ref="D47:N47" si="15">SUM(D5,D15,D20,D31,D37,D39,D44)</f>
        <v>2040088</v>
      </c>
      <c r="E47" s="14">
        <f t="shared" si="15"/>
        <v>0</v>
      </c>
      <c r="F47" s="14">
        <f t="shared" si="15"/>
        <v>0</v>
      </c>
      <c r="G47" s="14">
        <f t="shared" si="15"/>
        <v>0</v>
      </c>
      <c r="H47" s="14">
        <f t="shared" si="15"/>
        <v>0</v>
      </c>
      <c r="I47" s="14">
        <f t="shared" si="15"/>
        <v>2860014</v>
      </c>
      <c r="J47" s="14">
        <f t="shared" si="15"/>
        <v>0</v>
      </c>
      <c r="K47" s="14">
        <f t="shared" si="15"/>
        <v>0</v>
      </c>
      <c r="L47" s="14">
        <f t="shared" si="15"/>
        <v>0</v>
      </c>
      <c r="M47" s="14">
        <f t="shared" si="15"/>
        <v>0</v>
      </c>
      <c r="N47" s="14">
        <f t="shared" si="15"/>
        <v>0</v>
      </c>
      <c r="O47" s="14">
        <f>SUM(D47:N47)</f>
        <v>4900102</v>
      </c>
      <c r="P47" s="36">
        <f t="shared" si="1"/>
        <v>3492.5887384176763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5"/>
      <c r="B48" s="17"/>
      <c r="C48" s="17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8"/>
    </row>
    <row r="49" spans="1:16">
      <c r="A49" s="37"/>
      <c r="B49" s="38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115" t="s">
        <v>133</v>
      </c>
      <c r="N49" s="115"/>
      <c r="O49" s="115"/>
      <c r="P49" s="40">
        <v>1403</v>
      </c>
    </row>
    <row r="50" spans="1:16">
      <c r="A50" s="116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4"/>
    </row>
    <row r="51" spans="1:16" ht="15.75" customHeight="1" thickBot="1">
      <c r="A51" s="117" t="s">
        <v>64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112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6"/>
      <c r="M3" s="127"/>
      <c r="N3" s="34"/>
      <c r="O3" s="35"/>
      <c r="P3" s="128" t="s">
        <v>113</v>
      </c>
      <c r="Q3" s="11"/>
      <c r="R3"/>
    </row>
    <row r="4" spans="1:134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114</v>
      </c>
      <c r="N4" s="33" t="s">
        <v>9</v>
      </c>
      <c r="O4" s="33" t="s">
        <v>115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116</v>
      </c>
      <c r="B5" s="24"/>
      <c r="C5" s="24"/>
      <c r="D5" s="25">
        <f t="shared" ref="D5:N5" si="0">SUM(D6:D13)</f>
        <v>474291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474291</v>
      </c>
      <c r="P5" s="31">
        <f t="shared" ref="P5:P41" si="1">(O5/P$43)</f>
        <v>340.2374461979914</v>
      </c>
      <c r="Q5" s="6"/>
    </row>
    <row r="6" spans="1:134">
      <c r="A6" s="12"/>
      <c r="B6" s="23">
        <v>311</v>
      </c>
      <c r="C6" s="19" t="s">
        <v>2</v>
      </c>
      <c r="D6" s="43">
        <v>135976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135976</v>
      </c>
      <c r="P6" s="44">
        <f t="shared" si="1"/>
        <v>97.543758967001438</v>
      </c>
      <c r="Q6" s="9"/>
    </row>
    <row r="7" spans="1:134">
      <c r="A7" s="12"/>
      <c r="B7" s="23">
        <v>312.14</v>
      </c>
      <c r="C7" s="19" t="s">
        <v>117</v>
      </c>
      <c r="D7" s="43">
        <v>9740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9740</v>
      </c>
      <c r="P7" s="44">
        <f t="shared" si="1"/>
        <v>6.9870875179340031</v>
      </c>
      <c r="Q7" s="9"/>
    </row>
    <row r="8" spans="1:134">
      <c r="A8" s="12"/>
      <c r="B8" s="23">
        <v>312.41000000000003</v>
      </c>
      <c r="C8" s="19" t="s">
        <v>118</v>
      </c>
      <c r="D8" s="43">
        <v>47394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47394</v>
      </c>
      <c r="P8" s="44">
        <f t="shared" si="1"/>
        <v>33.998565279770446</v>
      </c>
      <c r="Q8" s="9"/>
    </row>
    <row r="9" spans="1:134">
      <c r="A9" s="12"/>
      <c r="B9" s="23">
        <v>312.63</v>
      </c>
      <c r="C9" s="19" t="s">
        <v>119</v>
      </c>
      <c r="D9" s="43">
        <v>112207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112207</v>
      </c>
      <c r="P9" s="44">
        <f t="shared" si="1"/>
        <v>80.49282639885223</v>
      </c>
      <c r="Q9" s="9"/>
    </row>
    <row r="10" spans="1:134">
      <c r="A10" s="12"/>
      <c r="B10" s="23">
        <v>314.10000000000002</v>
      </c>
      <c r="C10" s="19" t="s">
        <v>13</v>
      </c>
      <c r="D10" s="43">
        <v>104067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104067</v>
      </c>
      <c r="P10" s="44">
        <f t="shared" si="1"/>
        <v>74.653515064562413</v>
      </c>
      <c r="Q10" s="9"/>
    </row>
    <row r="11" spans="1:134">
      <c r="A11" s="12"/>
      <c r="B11" s="23">
        <v>314.3</v>
      </c>
      <c r="C11" s="19" t="s">
        <v>14</v>
      </c>
      <c r="D11" s="43">
        <v>14917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14917</v>
      </c>
      <c r="P11" s="44">
        <f t="shared" si="1"/>
        <v>10.700860832137733</v>
      </c>
      <c r="Q11" s="9"/>
    </row>
    <row r="12" spans="1:134">
      <c r="A12" s="12"/>
      <c r="B12" s="23">
        <v>314.8</v>
      </c>
      <c r="C12" s="19" t="s">
        <v>16</v>
      </c>
      <c r="D12" s="43">
        <v>1614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1614</v>
      </c>
      <c r="P12" s="44">
        <f t="shared" si="1"/>
        <v>1.1578192252510759</v>
      </c>
      <c r="Q12" s="9"/>
    </row>
    <row r="13" spans="1:134">
      <c r="A13" s="12"/>
      <c r="B13" s="23">
        <v>315.10000000000002</v>
      </c>
      <c r="C13" s="19" t="s">
        <v>120</v>
      </c>
      <c r="D13" s="43">
        <v>48376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48376</v>
      </c>
      <c r="P13" s="44">
        <f t="shared" si="1"/>
        <v>34.703012912482066</v>
      </c>
      <c r="Q13" s="9"/>
    </row>
    <row r="14" spans="1:134" ht="15.75">
      <c r="A14" s="27" t="s">
        <v>17</v>
      </c>
      <c r="B14" s="28"/>
      <c r="C14" s="29"/>
      <c r="D14" s="30">
        <f t="shared" ref="D14:N14" si="3">SUM(D15:D18)</f>
        <v>100576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1035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41">
        <f t="shared" ref="O14:O19" si="4">SUM(D14:N14)</f>
        <v>101611</v>
      </c>
      <c r="P14" s="42">
        <f t="shared" si="1"/>
        <v>72.891678622668579</v>
      </c>
      <c r="Q14" s="10"/>
    </row>
    <row r="15" spans="1:134">
      <c r="A15" s="12"/>
      <c r="B15" s="23">
        <v>322</v>
      </c>
      <c r="C15" s="19" t="s">
        <v>121</v>
      </c>
      <c r="D15" s="43">
        <v>11383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11383</v>
      </c>
      <c r="P15" s="44">
        <f t="shared" si="1"/>
        <v>8.1657101865136301</v>
      </c>
      <c r="Q15" s="9"/>
    </row>
    <row r="16" spans="1:134">
      <c r="A16" s="12"/>
      <c r="B16" s="23">
        <v>323.10000000000002</v>
      </c>
      <c r="C16" s="19" t="s">
        <v>18</v>
      </c>
      <c r="D16" s="43">
        <v>85760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85760</v>
      </c>
      <c r="P16" s="44">
        <f t="shared" si="1"/>
        <v>61.520803443328553</v>
      </c>
      <c r="Q16" s="9"/>
    </row>
    <row r="17" spans="1:17">
      <c r="A17" s="12"/>
      <c r="B17" s="23">
        <v>324.22000000000003</v>
      </c>
      <c r="C17" s="19" t="s">
        <v>19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1035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1035</v>
      </c>
      <c r="P17" s="44">
        <f t="shared" si="1"/>
        <v>0.74246771879483497</v>
      </c>
      <c r="Q17" s="9"/>
    </row>
    <row r="18" spans="1:17">
      <c r="A18" s="12"/>
      <c r="B18" s="23">
        <v>329.5</v>
      </c>
      <c r="C18" s="19" t="s">
        <v>122</v>
      </c>
      <c r="D18" s="43">
        <v>3433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3433</v>
      </c>
      <c r="P18" s="44">
        <f t="shared" si="1"/>
        <v>2.462697274031564</v>
      </c>
      <c r="Q18" s="9"/>
    </row>
    <row r="19" spans="1:17" ht="15.75">
      <c r="A19" s="27" t="s">
        <v>123</v>
      </c>
      <c r="B19" s="28"/>
      <c r="C19" s="29"/>
      <c r="D19" s="30">
        <f t="shared" ref="D19:N19" si="5">SUM(D20:D26)</f>
        <v>273897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404991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5"/>
        <v>0</v>
      </c>
      <c r="O19" s="41">
        <f t="shared" si="4"/>
        <v>678888</v>
      </c>
      <c r="P19" s="42">
        <f t="shared" si="1"/>
        <v>487.00717360114777</v>
      </c>
      <c r="Q19" s="10"/>
    </row>
    <row r="20" spans="1:17">
      <c r="A20" s="12"/>
      <c r="B20" s="23">
        <v>331.35</v>
      </c>
      <c r="C20" s="19" t="s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404991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5" si="6">SUM(D20:N20)</f>
        <v>404991</v>
      </c>
      <c r="P20" s="44">
        <f t="shared" si="1"/>
        <v>290.52439024390242</v>
      </c>
      <c r="Q20" s="9"/>
    </row>
    <row r="21" spans="1:17">
      <c r="A21" s="12"/>
      <c r="B21" s="23">
        <v>332</v>
      </c>
      <c r="C21" s="19" t="s">
        <v>124</v>
      </c>
      <c r="D21" s="43">
        <v>10570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10570</v>
      </c>
      <c r="P21" s="44">
        <f t="shared" si="1"/>
        <v>7.5824964131994257</v>
      </c>
      <c r="Q21" s="9"/>
    </row>
    <row r="22" spans="1:17">
      <c r="A22" s="12"/>
      <c r="B22" s="23">
        <v>335.125</v>
      </c>
      <c r="C22" s="19" t="s">
        <v>125</v>
      </c>
      <c r="D22" s="43">
        <v>75509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75509</v>
      </c>
      <c r="P22" s="44">
        <f t="shared" si="1"/>
        <v>54.167144906743182</v>
      </c>
      <c r="Q22" s="9"/>
    </row>
    <row r="23" spans="1:17">
      <c r="A23" s="12"/>
      <c r="B23" s="23">
        <v>335.14</v>
      </c>
      <c r="C23" s="19" t="s">
        <v>76</v>
      </c>
      <c r="D23" s="43">
        <v>872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872</v>
      </c>
      <c r="P23" s="44">
        <f t="shared" si="1"/>
        <v>0.62553802008608317</v>
      </c>
      <c r="Q23" s="9"/>
    </row>
    <row r="24" spans="1:17">
      <c r="A24" s="12"/>
      <c r="B24" s="23">
        <v>335.15</v>
      </c>
      <c r="C24" s="19" t="s">
        <v>77</v>
      </c>
      <c r="D24" s="43">
        <v>392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392</v>
      </c>
      <c r="P24" s="44">
        <f t="shared" si="1"/>
        <v>0.28120516499282638</v>
      </c>
      <c r="Q24" s="9"/>
    </row>
    <row r="25" spans="1:17">
      <c r="A25" s="12"/>
      <c r="B25" s="23">
        <v>335.18</v>
      </c>
      <c r="C25" s="19" t="s">
        <v>126</v>
      </c>
      <c r="D25" s="43">
        <v>168728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168728</v>
      </c>
      <c r="P25" s="44">
        <f t="shared" si="1"/>
        <v>121.03873744619798</v>
      </c>
      <c r="Q25" s="9"/>
    </row>
    <row r="26" spans="1:17">
      <c r="A26" s="12"/>
      <c r="B26" s="23">
        <v>335.48</v>
      </c>
      <c r="C26" s="19" t="s">
        <v>27</v>
      </c>
      <c r="D26" s="43">
        <v>17826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17826</v>
      </c>
      <c r="P26" s="44">
        <f t="shared" si="1"/>
        <v>12.787661406025824</v>
      </c>
      <c r="Q26" s="9"/>
    </row>
    <row r="27" spans="1:17" ht="15.75">
      <c r="A27" s="27" t="s">
        <v>34</v>
      </c>
      <c r="B27" s="28"/>
      <c r="C27" s="29"/>
      <c r="D27" s="30">
        <f t="shared" ref="D27:N27" si="7">SUM(D28:D33)</f>
        <v>4585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895827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7"/>
        <v>0</v>
      </c>
      <c r="O27" s="30">
        <f>SUM(D27:N27)</f>
        <v>900412</v>
      </c>
      <c r="P27" s="42">
        <f t="shared" si="1"/>
        <v>645.91965566714487</v>
      </c>
      <c r="Q27" s="10"/>
    </row>
    <row r="28" spans="1:17">
      <c r="A28" s="12"/>
      <c r="B28" s="23">
        <v>341.2</v>
      </c>
      <c r="C28" s="19" t="s">
        <v>79</v>
      </c>
      <c r="D28" s="43">
        <v>913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:O33" si="8">SUM(D28:N28)</f>
        <v>913</v>
      </c>
      <c r="P28" s="44">
        <f t="shared" si="1"/>
        <v>0.65494978479196553</v>
      </c>
      <c r="Q28" s="9"/>
    </row>
    <row r="29" spans="1:17">
      <c r="A29" s="12"/>
      <c r="B29" s="23">
        <v>343.3</v>
      </c>
      <c r="C29" s="19" t="s">
        <v>39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341792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8"/>
        <v>341792</v>
      </c>
      <c r="P29" s="44">
        <f t="shared" si="1"/>
        <v>245.18794835007174</v>
      </c>
      <c r="Q29" s="9"/>
    </row>
    <row r="30" spans="1:17">
      <c r="A30" s="12"/>
      <c r="B30" s="23">
        <v>343.4</v>
      </c>
      <c r="C30" s="19" t="s">
        <v>40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151309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8"/>
        <v>151309</v>
      </c>
      <c r="P30" s="44">
        <f t="shared" si="1"/>
        <v>108.54304160688666</v>
      </c>
      <c r="Q30" s="9"/>
    </row>
    <row r="31" spans="1:17">
      <c r="A31" s="12"/>
      <c r="B31" s="23">
        <v>343.5</v>
      </c>
      <c r="C31" s="19" t="s">
        <v>41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402726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8"/>
        <v>402726</v>
      </c>
      <c r="P31" s="44">
        <f t="shared" si="1"/>
        <v>288.89956958393111</v>
      </c>
      <c r="Q31" s="9"/>
    </row>
    <row r="32" spans="1:17">
      <c r="A32" s="12"/>
      <c r="B32" s="23">
        <v>343.9</v>
      </c>
      <c r="C32" s="19" t="s">
        <v>97</v>
      </c>
      <c r="D32" s="43">
        <v>2777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8"/>
        <v>2777</v>
      </c>
      <c r="P32" s="44">
        <f t="shared" si="1"/>
        <v>1.9921090387374463</v>
      </c>
      <c r="Q32" s="9"/>
    </row>
    <row r="33" spans="1:120">
      <c r="A33" s="12"/>
      <c r="B33" s="23">
        <v>344.9</v>
      </c>
      <c r="C33" s="19" t="s">
        <v>80</v>
      </c>
      <c r="D33" s="43">
        <v>895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8"/>
        <v>895</v>
      </c>
      <c r="P33" s="44">
        <f t="shared" si="1"/>
        <v>0.64203730272596848</v>
      </c>
      <c r="Q33" s="9"/>
    </row>
    <row r="34" spans="1:120" ht="15.75">
      <c r="A34" s="27" t="s">
        <v>3</v>
      </c>
      <c r="B34" s="28"/>
      <c r="C34" s="29"/>
      <c r="D34" s="30">
        <f t="shared" ref="D34:N34" si="9">SUM(D35:D38)</f>
        <v>29402</v>
      </c>
      <c r="E34" s="30">
        <f t="shared" si="9"/>
        <v>0</v>
      </c>
      <c r="F34" s="30">
        <f t="shared" si="9"/>
        <v>0</v>
      </c>
      <c r="G34" s="30">
        <f t="shared" si="9"/>
        <v>0</v>
      </c>
      <c r="H34" s="30">
        <f t="shared" si="9"/>
        <v>0</v>
      </c>
      <c r="I34" s="30">
        <f t="shared" si="9"/>
        <v>826510</v>
      </c>
      <c r="J34" s="30">
        <f t="shared" si="9"/>
        <v>0</v>
      </c>
      <c r="K34" s="30">
        <f t="shared" si="9"/>
        <v>0</v>
      </c>
      <c r="L34" s="30">
        <f t="shared" si="9"/>
        <v>0</v>
      </c>
      <c r="M34" s="30">
        <f t="shared" si="9"/>
        <v>0</v>
      </c>
      <c r="N34" s="30">
        <f t="shared" si="9"/>
        <v>0</v>
      </c>
      <c r="O34" s="30">
        <f t="shared" ref="O34:O41" si="10">SUM(D34:N34)</f>
        <v>855912</v>
      </c>
      <c r="P34" s="42">
        <f t="shared" si="1"/>
        <v>613.99713055954089</v>
      </c>
      <c r="Q34" s="10"/>
    </row>
    <row r="35" spans="1:120">
      <c r="A35" s="12"/>
      <c r="B35" s="23">
        <v>361.1</v>
      </c>
      <c r="C35" s="19" t="s">
        <v>45</v>
      </c>
      <c r="D35" s="43">
        <v>3388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10"/>
        <v>3388</v>
      </c>
      <c r="P35" s="44">
        <f t="shared" si="1"/>
        <v>2.4304160688665708</v>
      </c>
      <c r="Q35" s="9"/>
    </row>
    <row r="36" spans="1:120">
      <c r="A36" s="12"/>
      <c r="B36" s="23">
        <v>362</v>
      </c>
      <c r="C36" s="19" t="s">
        <v>46</v>
      </c>
      <c r="D36" s="43">
        <v>6187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10"/>
        <v>6187</v>
      </c>
      <c r="P36" s="44">
        <f t="shared" si="1"/>
        <v>4.438307030129125</v>
      </c>
      <c r="Q36" s="9"/>
    </row>
    <row r="37" spans="1:120">
      <c r="A37" s="12"/>
      <c r="B37" s="23">
        <v>364</v>
      </c>
      <c r="C37" s="19" t="s">
        <v>81</v>
      </c>
      <c r="D37" s="43">
        <v>1000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10"/>
        <v>1000</v>
      </c>
      <c r="P37" s="44">
        <f t="shared" si="1"/>
        <v>0.71736011477761841</v>
      </c>
      <c r="Q37" s="9"/>
    </row>
    <row r="38" spans="1:120">
      <c r="A38" s="12"/>
      <c r="B38" s="23">
        <v>369.9</v>
      </c>
      <c r="C38" s="19" t="s">
        <v>49</v>
      </c>
      <c r="D38" s="43">
        <v>18827</v>
      </c>
      <c r="E38" s="43">
        <v>0</v>
      </c>
      <c r="F38" s="43">
        <v>0</v>
      </c>
      <c r="G38" s="43">
        <v>0</v>
      </c>
      <c r="H38" s="43">
        <v>0</v>
      </c>
      <c r="I38" s="43">
        <v>826510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si="10"/>
        <v>845337</v>
      </c>
      <c r="P38" s="44">
        <f t="shared" si="1"/>
        <v>606.41104734576754</v>
      </c>
      <c r="Q38" s="9"/>
    </row>
    <row r="39" spans="1:120" ht="15.75">
      <c r="A39" s="27" t="s">
        <v>35</v>
      </c>
      <c r="B39" s="28"/>
      <c r="C39" s="29"/>
      <c r="D39" s="30">
        <f t="shared" ref="D39:N39" si="11">SUM(D40:D40)</f>
        <v>527589</v>
      </c>
      <c r="E39" s="30">
        <f t="shared" si="11"/>
        <v>0</v>
      </c>
      <c r="F39" s="30">
        <f t="shared" si="11"/>
        <v>0</v>
      </c>
      <c r="G39" s="30">
        <f t="shared" si="11"/>
        <v>0</v>
      </c>
      <c r="H39" s="30">
        <f t="shared" si="11"/>
        <v>0</v>
      </c>
      <c r="I39" s="30">
        <f t="shared" si="11"/>
        <v>167950</v>
      </c>
      <c r="J39" s="30">
        <f t="shared" si="11"/>
        <v>0</v>
      </c>
      <c r="K39" s="30">
        <f t="shared" si="11"/>
        <v>0</v>
      </c>
      <c r="L39" s="30">
        <f t="shared" si="11"/>
        <v>0</v>
      </c>
      <c r="M39" s="30">
        <f t="shared" si="11"/>
        <v>0</v>
      </c>
      <c r="N39" s="30">
        <f t="shared" si="11"/>
        <v>0</v>
      </c>
      <c r="O39" s="30">
        <f t="shared" si="10"/>
        <v>695539</v>
      </c>
      <c r="P39" s="42">
        <f t="shared" si="1"/>
        <v>498.95193687230989</v>
      </c>
      <c r="Q39" s="9"/>
    </row>
    <row r="40" spans="1:120" ht="15.75" thickBot="1">
      <c r="A40" s="12"/>
      <c r="B40" s="23">
        <v>381</v>
      </c>
      <c r="C40" s="19" t="s">
        <v>50</v>
      </c>
      <c r="D40" s="43">
        <v>527589</v>
      </c>
      <c r="E40" s="43">
        <v>0</v>
      </c>
      <c r="F40" s="43">
        <v>0</v>
      </c>
      <c r="G40" s="43">
        <v>0</v>
      </c>
      <c r="H40" s="43">
        <v>0</v>
      </c>
      <c r="I40" s="43">
        <v>167950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10"/>
        <v>695539</v>
      </c>
      <c r="P40" s="44">
        <f t="shared" si="1"/>
        <v>498.95193687230989</v>
      </c>
      <c r="Q40" s="9"/>
    </row>
    <row r="41" spans="1:120" ht="16.5" thickBot="1">
      <c r="A41" s="13" t="s">
        <v>43</v>
      </c>
      <c r="B41" s="21"/>
      <c r="C41" s="20"/>
      <c r="D41" s="14">
        <f>SUM(D5,D14,D19,D27,D34,D39)</f>
        <v>1410340</v>
      </c>
      <c r="E41" s="14">
        <f t="shared" ref="E41:N41" si="12">SUM(E5,E14,E19,E27,E34,E39)</f>
        <v>0</v>
      </c>
      <c r="F41" s="14">
        <f t="shared" si="12"/>
        <v>0</v>
      </c>
      <c r="G41" s="14">
        <f t="shared" si="12"/>
        <v>0</v>
      </c>
      <c r="H41" s="14">
        <f t="shared" si="12"/>
        <v>0</v>
      </c>
      <c r="I41" s="14">
        <f t="shared" si="12"/>
        <v>2296313</v>
      </c>
      <c r="J41" s="14">
        <f t="shared" si="12"/>
        <v>0</v>
      </c>
      <c r="K41" s="14">
        <f t="shared" si="12"/>
        <v>0</v>
      </c>
      <c r="L41" s="14">
        <f t="shared" si="12"/>
        <v>0</v>
      </c>
      <c r="M41" s="14">
        <f t="shared" si="12"/>
        <v>0</v>
      </c>
      <c r="N41" s="14">
        <f t="shared" si="12"/>
        <v>0</v>
      </c>
      <c r="O41" s="14">
        <f t="shared" si="10"/>
        <v>3706653</v>
      </c>
      <c r="P41" s="36">
        <f t="shared" si="1"/>
        <v>2659.0050215208034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8"/>
    </row>
    <row r="43" spans="1:120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115" t="s">
        <v>127</v>
      </c>
      <c r="N43" s="115"/>
      <c r="O43" s="115"/>
      <c r="P43" s="40">
        <v>1394</v>
      </c>
    </row>
    <row r="44" spans="1:120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4"/>
    </row>
    <row r="45" spans="1:120" ht="15.75" customHeight="1" thickBot="1">
      <c r="A45" s="117" t="s">
        <v>64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SUM(D6:D14)</f>
        <v>450780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450780</v>
      </c>
      <c r="O5" s="31">
        <f t="shared" ref="O5:O45" si="1">(N5/O$47)</f>
        <v>317.67441860465118</v>
      </c>
      <c r="P5" s="6"/>
    </row>
    <row r="6" spans="1:133">
      <c r="A6" s="12"/>
      <c r="B6" s="23">
        <v>311</v>
      </c>
      <c r="C6" s="19" t="s">
        <v>2</v>
      </c>
      <c r="D6" s="43">
        <v>132978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132978</v>
      </c>
      <c r="O6" s="44">
        <f t="shared" si="1"/>
        <v>93.712473572938691</v>
      </c>
      <c r="P6" s="9"/>
    </row>
    <row r="7" spans="1:133">
      <c r="A7" s="12"/>
      <c r="B7" s="23">
        <v>312.10000000000002</v>
      </c>
      <c r="C7" s="19" t="s">
        <v>10</v>
      </c>
      <c r="D7" s="43">
        <v>7002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7002</v>
      </c>
      <c r="O7" s="44">
        <f t="shared" si="1"/>
        <v>4.9344608879492604</v>
      </c>
      <c r="P7" s="9"/>
    </row>
    <row r="8" spans="1:133">
      <c r="A8" s="12"/>
      <c r="B8" s="23">
        <v>312.41000000000003</v>
      </c>
      <c r="C8" s="19" t="s">
        <v>11</v>
      </c>
      <c r="D8" s="43">
        <v>47303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47303</v>
      </c>
      <c r="O8" s="44">
        <f t="shared" si="1"/>
        <v>33.335447498238196</v>
      </c>
      <c r="P8" s="9"/>
    </row>
    <row r="9" spans="1:133">
      <c r="A9" s="12"/>
      <c r="B9" s="23">
        <v>312.60000000000002</v>
      </c>
      <c r="C9" s="19" t="s">
        <v>12</v>
      </c>
      <c r="D9" s="43">
        <v>102381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102381</v>
      </c>
      <c r="O9" s="44">
        <f t="shared" si="1"/>
        <v>72.150105708245249</v>
      </c>
      <c r="P9" s="9"/>
    </row>
    <row r="10" spans="1:133">
      <c r="A10" s="12"/>
      <c r="B10" s="23">
        <v>314.10000000000002</v>
      </c>
      <c r="C10" s="19" t="s">
        <v>13</v>
      </c>
      <c r="D10" s="43">
        <v>103513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103513</v>
      </c>
      <c r="O10" s="44">
        <f t="shared" si="1"/>
        <v>72.947850599013393</v>
      </c>
      <c r="P10" s="9"/>
    </row>
    <row r="11" spans="1:133">
      <c r="A11" s="12"/>
      <c r="B11" s="23">
        <v>314.3</v>
      </c>
      <c r="C11" s="19" t="s">
        <v>14</v>
      </c>
      <c r="D11" s="43">
        <v>13363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13363</v>
      </c>
      <c r="O11" s="44">
        <f t="shared" si="1"/>
        <v>9.4171952078928829</v>
      </c>
      <c r="P11" s="9"/>
    </row>
    <row r="12" spans="1:133">
      <c r="A12" s="12"/>
      <c r="B12" s="23">
        <v>314.8</v>
      </c>
      <c r="C12" s="19" t="s">
        <v>16</v>
      </c>
      <c r="D12" s="43">
        <v>1717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1717</v>
      </c>
      <c r="O12" s="44">
        <f t="shared" si="1"/>
        <v>1.2100070472163496</v>
      </c>
      <c r="P12" s="9"/>
    </row>
    <row r="13" spans="1:133">
      <c r="A13" s="12"/>
      <c r="B13" s="23">
        <v>315</v>
      </c>
      <c r="C13" s="19" t="s">
        <v>74</v>
      </c>
      <c r="D13" s="43">
        <v>42509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42509</v>
      </c>
      <c r="O13" s="44">
        <f t="shared" si="1"/>
        <v>29.957011980267794</v>
      </c>
      <c r="P13" s="9"/>
    </row>
    <row r="14" spans="1:133">
      <c r="A14" s="12"/>
      <c r="B14" s="23">
        <v>319</v>
      </c>
      <c r="C14" s="19" t="s">
        <v>103</v>
      </c>
      <c r="D14" s="43">
        <v>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14</v>
      </c>
      <c r="O14" s="44">
        <f t="shared" si="1"/>
        <v>9.8661028893587029E-3</v>
      </c>
      <c r="P14" s="9"/>
    </row>
    <row r="15" spans="1:133" ht="15.75">
      <c r="A15" s="27" t="s">
        <v>17</v>
      </c>
      <c r="B15" s="28"/>
      <c r="C15" s="29"/>
      <c r="D15" s="30">
        <f t="shared" ref="D15:M15" si="3">SUM(D16:D19)</f>
        <v>135451</v>
      </c>
      <c r="E15" s="30">
        <f t="shared" si="3"/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116578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41">
        <f t="shared" ref="N15:N45" si="4">SUM(D15:M15)</f>
        <v>252029</v>
      </c>
      <c r="O15" s="42">
        <f t="shared" si="1"/>
        <v>177.61028893587033</v>
      </c>
      <c r="P15" s="10"/>
    </row>
    <row r="16" spans="1:133">
      <c r="A16" s="12"/>
      <c r="B16" s="23">
        <v>322</v>
      </c>
      <c r="C16" s="19" t="s">
        <v>0</v>
      </c>
      <c r="D16" s="43">
        <v>11894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11894</v>
      </c>
      <c r="O16" s="44">
        <f t="shared" si="1"/>
        <v>8.3819591261451727</v>
      </c>
      <c r="P16" s="9"/>
    </row>
    <row r="17" spans="1:16">
      <c r="A17" s="12"/>
      <c r="B17" s="23">
        <v>323.10000000000002</v>
      </c>
      <c r="C17" s="19" t="s">
        <v>18</v>
      </c>
      <c r="D17" s="43">
        <v>119933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119933</v>
      </c>
      <c r="O17" s="44">
        <f t="shared" si="1"/>
        <v>84.519379844961236</v>
      </c>
      <c r="P17" s="9"/>
    </row>
    <row r="18" spans="1:16">
      <c r="A18" s="12"/>
      <c r="B18" s="23">
        <v>324.22000000000003</v>
      </c>
      <c r="C18" s="19" t="s">
        <v>19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116578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116578</v>
      </c>
      <c r="O18" s="44">
        <f t="shared" si="1"/>
        <v>82.155038759689916</v>
      </c>
      <c r="P18" s="9"/>
    </row>
    <row r="19" spans="1:16">
      <c r="A19" s="12"/>
      <c r="B19" s="23">
        <v>329</v>
      </c>
      <c r="C19" s="19" t="s">
        <v>67</v>
      </c>
      <c r="D19" s="43">
        <v>3624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3624</v>
      </c>
      <c r="O19" s="44">
        <f t="shared" si="1"/>
        <v>2.5539112050739958</v>
      </c>
      <c r="P19" s="9"/>
    </row>
    <row r="20" spans="1:16" ht="15.75">
      <c r="A20" s="27" t="s">
        <v>21</v>
      </c>
      <c r="B20" s="28"/>
      <c r="C20" s="29"/>
      <c r="D20" s="30">
        <f t="shared" ref="D20:M20" si="5">SUM(D21:D28)</f>
        <v>235200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166761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41">
        <f t="shared" si="4"/>
        <v>401961</v>
      </c>
      <c r="O20" s="42">
        <f t="shared" si="1"/>
        <v>283.27061310782238</v>
      </c>
      <c r="P20" s="10"/>
    </row>
    <row r="21" spans="1:16">
      <c r="A21" s="12"/>
      <c r="B21" s="23">
        <v>331.35</v>
      </c>
      <c r="C21" s="19" t="s">
        <v>22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10000</v>
      </c>
      <c r="O21" s="44">
        <f t="shared" si="1"/>
        <v>7.0472163495419311</v>
      </c>
      <c r="P21" s="9"/>
    </row>
    <row r="22" spans="1:16">
      <c r="A22" s="12"/>
      <c r="B22" s="23">
        <v>334.31</v>
      </c>
      <c r="C22" s="19" t="s">
        <v>100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156761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156761</v>
      </c>
      <c r="O22" s="44">
        <f t="shared" si="1"/>
        <v>110.47286821705427</v>
      </c>
      <c r="P22" s="9"/>
    </row>
    <row r="23" spans="1:16">
      <c r="A23" s="12"/>
      <c r="B23" s="23">
        <v>335.12</v>
      </c>
      <c r="C23" s="19" t="s">
        <v>75</v>
      </c>
      <c r="D23" s="43">
        <v>64014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64014</v>
      </c>
      <c r="O23" s="44">
        <f t="shared" si="1"/>
        <v>45.112050739957716</v>
      </c>
      <c r="P23" s="9"/>
    </row>
    <row r="24" spans="1:16">
      <c r="A24" s="12"/>
      <c r="B24" s="23">
        <v>335.14</v>
      </c>
      <c r="C24" s="19" t="s">
        <v>76</v>
      </c>
      <c r="D24" s="43">
        <v>754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754</v>
      </c>
      <c r="O24" s="44">
        <f t="shared" si="1"/>
        <v>0.53136011275546158</v>
      </c>
      <c r="P24" s="9"/>
    </row>
    <row r="25" spans="1:16">
      <c r="A25" s="12"/>
      <c r="B25" s="23">
        <v>335.15</v>
      </c>
      <c r="C25" s="19" t="s">
        <v>77</v>
      </c>
      <c r="D25" s="43">
        <v>392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392</v>
      </c>
      <c r="O25" s="44">
        <f t="shared" si="1"/>
        <v>0.27625088090204369</v>
      </c>
      <c r="P25" s="9"/>
    </row>
    <row r="26" spans="1:16">
      <c r="A26" s="12"/>
      <c r="B26" s="23">
        <v>335.18</v>
      </c>
      <c r="C26" s="19" t="s">
        <v>78</v>
      </c>
      <c r="D26" s="43">
        <v>147798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147798</v>
      </c>
      <c r="O26" s="44">
        <f t="shared" si="1"/>
        <v>104.15644820295984</v>
      </c>
      <c r="P26" s="9"/>
    </row>
    <row r="27" spans="1:16">
      <c r="A27" s="12"/>
      <c r="B27" s="23">
        <v>335.49</v>
      </c>
      <c r="C27" s="19" t="s">
        <v>27</v>
      </c>
      <c r="D27" s="43">
        <v>17307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17307</v>
      </c>
      <c r="O27" s="44">
        <f t="shared" si="1"/>
        <v>12.196617336152221</v>
      </c>
      <c r="P27" s="9"/>
    </row>
    <row r="28" spans="1:16">
      <c r="A28" s="12"/>
      <c r="B28" s="23">
        <v>338</v>
      </c>
      <c r="C28" s="19" t="s">
        <v>29</v>
      </c>
      <c r="D28" s="43">
        <v>4935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4935</v>
      </c>
      <c r="O28" s="44">
        <f t="shared" si="1"/>
        <v>3.477801268498943</v>
      </c>
      <c r="P28" s="9"/>
    </row>
    <row r="29" spans="1:16" ht="15.75">
      <c r="A29" s="27" t="s">
        <v>34</v>
      </c>
      <c r="B29" s="28"/>
      <c r="C29" s="29"/>
      <c r="D29" s="30">
        <f t="shared" ref="D29:M29" si="6">SUM(D30:D34)</f>
        <v>2026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860746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4"/>
        <v>862772</v>
      </c>
      <c r="O29" s="42">
        <f t="shared" si="1"/>
        <v>608.01409443269904</v>
      </c>
      <c r="P29" s="10"/>
    </row>
    <row r="30" spans="1:16">
      <c r="A30" s="12"/>
      <c r="B30" s="23">
        <v>341.2</v>
      </c>
      <c r="C30" s="19" t="s">
        <v>79</v>
      </c>
      <c r="D30" s="43">
        <v>420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420</v>
      </c>
      <c r="O30" s="44">
        <f t="shared" si="1"/>
        <v>0.29598308668076112</v>
      </c>
      <c r="P30" s="9"/>
    </row>
    <row r="31" spans="1:16">
      <c r="A31" s="12"/>
      <c r="B31" s="23">
        <v>343.3</v>
      </c>
      <c r="C31" s="19" t="s">
        <v>39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327852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327852</v>
      </c>
      <c r="O31" s="44">
        <f t="shared" si="1"/>
        <v>231.04439746300213</v>
      </c>
      <c r="P31" s="9"/>
    </row>
    <row r="32" spans="1:16">
      <c r="A32" s="12"/>
      <c r="B32" s="23">
        <v>343.4</v>
      </c>
      <c r="C32" s="19" t="s">
        <v>40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146910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146910</v>
      </c>
      <c r="O32" s="44">
        <f t="shared" si="1"/>
        <v>103.5306553911205</v>
      </c>
      <c r="P32" s="9"/>
    </row>
    <row r="33" spans="1:119">
      <c r="A33" s="12"/>
      <c r="B33" s="23">
        <v>343.5</v>
      </c>
      <c r="C33" s="19" t="s">
        <v>41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385984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385984</v>
      </c>
      <c r="O33" s="44">
        <f t="shared" si="1"/>
        <v>272.01127554615925</v>
      </c>
      <c r="P33" s="9"/>
    </row>
    <row r="34" spans="1:119">
      <c r="A34" s="12"/>
      <c r="B34" s="23">
        <v>344.9</v>
      </c>
      <c r="C34" s="19" t="s">
        <v>80</v>
      </c>
      <c r="D34" s="43">
        <v>1606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1606</v>
      </c>
      <c r="O34" s="44">
        <f t="shared" si="1"/>
        <v>1.1317829457364341</v>
      </c>
      <c r="P34" s="9"/>
    </row>
    <row r="35" spans="1:119" ht="15.75">
      <c r="A35" s="27" t="s">
        <v>107</v>
      </c>
      <c r="B35" s="28"/>
      <c r="C35" s="29"/>
      <c r="D35" s="30">
        <f t="shared" ref="D35:M35" si="7">SUM(D36:D36)</f>
        <v>500</v>
      </c>
      <c r="E35" s="30">
        <f t="shared" si="7"/>
        <v>0</v>
      </c>
      <c r="F35" s="30">
        <f t="shared" si="7"/>
        <v>0</v>
      </c>
      <c r="G35" s="30">
        <f t="shared" si="7"/>
        <v>0</v>
      </c>
      <c r="H35" s="30">
        <f t="shared" si="7"/>
        <v>0</v>
      </c>
      <c r="I35" s="30">
        <f t="shared" si="7"/>
        <v>0</v>
      </c>
      <c r="J35" s="30">
        <f t="shared" si="7"/>
        <v>0</v>
      </c>
      <c r="K35" s="30">
        <f t="shared" si="7"/>
        <v>0</v>
      </c>
      <c r="L35" s="30">
        <f t="shared" si="7"/>
        <v>0</v>
      </c>
      <c r="M35" s="30">
        <f t="shared" si="7"/>
        <v>0</v>
      </c>
      <c r="N35" s="30">
        <f t="shared" si="4"/>
        <v>500</v>
      </c>
      <c r="O35" s="42">
        <f t="shared" si="1"/>
        <v>0.35236081747709652</v>
      </c>
      <c r="P35" s="10"/>
    </row>
    <row r="36" spans="1:119">
      <c r="A36" s="45"/>
      <c r="B36" s="46">
        <v>351.1</v>
      </c>
      <c r="C36" s="47" t="s">
        <v>108</v>
      </c>
      <c r="D36" s="43">
        <v>500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500</v>
      </c>
      <c r="O36" s="44">
        <f t="shared" si="1"/>
        <v>0.35236081747709652</v>
      </c>
      <c r="P36" s="9"/>
    </row>
    <row r="37" spans="1:119" ht="15.75">
      <c r="A37" s="27" t="s">
        <v>3</v>
      </c>
      <c r="B37" s="28"/>
      <c r="C37" s="29"/>
      <c r="D37" s="30">
        <f t="shared" ref="D37:M37" si="8">SUM(D38:D42)</f>
        <v>45173</v>
      </c>
      <c r="E37" s="30">
        <f t="shared" si="8"/>
        <v>0</v>
      </c>
      <c r="F37" s="30">
        <f t="shared" si="8"/>
        <v>0</v>
      </c>
      <c r="G37" s="30">
        <f t="shared" si="8"/>
        <v>0</v>
      </c>
      <c r="H37" s="30">
        <f t="shared" si="8"/>
        <v>0</v>
      </c>
      <c r="I37" s="30">
        <f t="shared" si="8"/>
        <v>1041449</v>
      </c>
      <c r="J37" s="30">
        <f t="shared" si="8"/>
        <v>0</v>
      </c>
      <c r="K37" s="30">
        <f t="shared" si="8"/>
        <v>0</v>
      </c>
      <c r="L37" s="30">
        <f t="shared" si="8"/>
        <v>0</v>
      </c>
      <c r="M37" s="30">
        <f t="shared" si="8"/>
        <v>0</v>
      </c>
      <c r="N37" s="30">
        <f t="shared" si="4"/>
        <v>1086622</v>
      </c>
      <c r="O37" s="42">
        <f t="shared" si="1"/>
        <v>765.76603241719522</v>
      </c>
      <c r="P37" s="10"/>
    </row>
    <row r="38" spans="1:119">
      <c r="A38" s="12"/>
      <c r="B38" s="23">
        <v>361.1</v>
      </c>
      <c r="C38" s="19" t="s">
        <v>45</v>
      </c>
      <c r="D38" s="43">
        <v>23875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23875</v>
      </c>
      <c r="O38" s="44">
        <f t="shared" si="1"/>
        <v>16.825229034531361</v>
      </c>
      <c r="P38" s="9"/>
    </row>
    <row r="39" spans="1:119">
      <c r="A39" s="12"/>
      <c r="B39" s="23">
        <v>362</v>
      </c>
      <c r="C39" s="19" t="s">
        <v>46</v>
      </c>
      <c r="D39" s="43">
        <v>4250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4"/>
        <v>4250</v>
      </c>
      <c r="O39" s="44">
        <f t="shared" si="1"/>
        <v>2.9950669485553205</v>
      </c>
      <c r="P39" s="9"/>
    </row>
    <row r="40" spans="1:119">
      <c r="A40" s="12"/>
      <c r="B40" s="23">
        <v>364</v>
      </c>
      <c r="C40" s="19" t="s">
        <v>81</v>
      </c>
      <c r="D40" s="43">
        <v>3657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4"/>
        <v>3657</v>
      </c>
      <c r="O40" s="44">
        <f t="shared" si="1"/>
        <v>2.5771670190274842</v>
      </c>
      <c r="P40" s="9"/>
    </row>
    <row r="41" spans="1:119">
      <c r="A41" s="12"/>
      <c r="B41" s="23">
        <v>366</v>
      </c>
      <c r="C41" s="19" t="s">
        <v>48</v>
      </c>
      <c r="D41" s="43">
        <v>1600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4"/>
        <v>1600</v>
      </c>
      <c r="O41" s="44">
        <f t="shared" si="1"/>
        <v>1.1275546159267089</v>
      </c>
      <c r="P41" s="9"/>
    </row>
    <row r="42" spans="1:119">
      <c r="A42" s="12"/>
      <c r="B42" s="23">
        <v>369.9</v>
      </c>
      <c r="C42" s="19" t="s">
        <v>49</v>
      </c>
      <c r="D42" s="43">
        <v>11791</v>
      </c>
      <c r="E42" s="43">
        <v>0</v>
      </c>
      <c r="F42" s="43">
        <v>0</v>
      </c>
      <c r="G42" s="43">
        <v>0</v>
      </c>
      <c r="H42" s="43">
        <v>0</v>
      </c>
      <c r="I42" s="43">
        <v>1041449</v>
      </c>
      <c r="J42" s="43">
        <v>0</v>
      </c>
      <c r="K42" s="43">
        <v>0</v>
      </c>
      <c r="L42" s="43">
        <v>0</v>
      </c>
      <c r="M42" s="43">
        <v>0</v>
      </c>
      <c r="N42" s="43">
        <f t="shared" si="4"/>
        <v>1053240</v>
      </c>
      <c r="O42" s="44">
        <f t="shared" si="1"/>
        <v>742.2410147991543</v>
      </c>
      <c r="P42" s="9"/>
    </row>
    <row r="43" spans="1:119" ht="15.75">
      <c r="A43" s="27" t="s">
        <v>35</v>
      </c>
      <c r="B43" s="28"/>
      <c r="C43" s="29"/>
      <c r="D43" s="30">
        <f t="shared" ref="D43:M43" si="9">SUM(D44:D44)</f>
        <v>77928</v>
      </c>
      <c r="E43" s="30">
        <f t="shared" si="9"/>
        <v>0</v>
      </c>
      <c r="F43" s="30">
        <f t="shared" si="9"/>
        <v>0</v>
      </c>
      <c r="G43" s="30">
        <f t="shared" si="9"/>
        <v>0</v>
      </c>
      <c r="H43" s="30">
        <f t="shared" si="9"/>
        <v>0</v>
      </c>
      <c r="I43" s="30">
        <f t="shared" si="9"/>
        <v>359641</v>
      </c>
      <c r="J43" s="30">
        <f t="shared" si="9"/>
        <v>0</v>
      </c>
      <c r="K43" s="30">
        <f t="shared" si="9"/>
        <v>0</v>
      </c>
      <c r="L43" s="30">
        <f t="shared" si="9"/>
        <v>0</v>
      </c>
      <c r="M43" s="30">
        <f t="shared" si="9"/>
        <v>0</v>
      </c>
      <c r="N43" s="30">
        <f t="shared" si="4"/>
        <v>437569</v>
      </c>
      <c r="O43" s="42">
        <f t="shared" si="1"/>
        <v>308.36434108527129</v>
      </c>
      <c r="P43" s="9"/>
    </row>
    <row r="44" spans="1:119" ht="15.75" thickBot="1">
      <c r="A44" s="12"/>
      <c r="B44" s="23">
        <v>381</v>
      </c>
      <c r="C44" s="19" t="s">
        <v>50</v>
      </c>
      <c r="D44" s="43">
        <v>77928</v>
      </c>
      <c r="E44" s="43">
        <v>0</v>
      </c>
      <c r="F44" s="43">
        <v>0</v>
      </c>
      <c r="G44" s="43">
        <v>0</v>
      </c>
      <c r="H44" s="43">
        <v>0</v>
      </c>
      <c r="I44" s="43">
        <v>359641</v>
      </c>
      <c r="J44" s="43">
        <v>0</v>
      </c>
      <c r="K44" s="43">
        <v>0</v>
      </c>
      <c r="L44" s="43">
        <v>0</v>
      </c>
      <c r="M44" s="43">
        <v>0</v>
      </c>
      <c r="N44" s="43">
        <f t="shared" si="4"/>
        <v>437569</v>
      </c>
      <c r="O44" s="44">
        <f t="shared" si="1"/>
        <v>308.36434108527129</v>
      </c>
      <c r="P44" s="9"/>
    </row>
    <row r="45" spans="1:119" ht="16.5" thickBot="1">
      <c r="A45" s="13" t="s">
        <v>43</v>
      </c>
      <c r="B45" s="21"/>
      <c r="C45" s="20"/>
      <c r="D45" s="14">
        <f t="shared" ref="D45:M45" si="10">SUM(D5,D15,D20,D29,D35,D37,D43)</f>
        <v>947058</v>
      </c>
      <c r="E45" s="14">
        <f t="shared" si="10"/>
        <v>0</v>
      </c>
      <c r="F45" s="14">
        <f t="shared" si="10"/>
        <v>0</v>
      </c>
      <c r="G45" s="14">
        <f t="shared" si="10"/>
        <v>0</v>
      </c>
      <c r="H45" s="14">
        <f t="shared" si="10"/>
        <v>0</v>
      </c>
      <c r="I45" s="14">
        <f t="shared" si="10"/>
        <v>2545175</v>
      </c>
      <c r="J45" s="14">
        <f t="shared" si="10"/>
        <v>0</v>
      </c>
      <c r="K45" s="14">
        <f t="shared" si="10"/>
        <v>0</v>
      </c>
      <c r="L45" s="14">
        <f t="shared" si="10"/>
        <v>0</v>
      </c>
      <c r="M45" s="14">
        <f t="shared" si="10"/>
        <v>0</v>
      </c>
      <c r="N45" s="14">
        <f t="shared" si="4"/>
        <v>3492233</v>
      </c>
      <c r="O45" s="36">
        <f t="shared" si="1"/>
        <v>2461.0521494009868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5"/>
      <c r="B46" s="17"/>
      <c r="C46" s="1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8"/>
    </row>
    <row r="47" spans="1:119">
      <c r="A47" s="37"/>
      <c r="B47" s="38"/>
      <c r="C47" s="38"/>
      <c r="D47" s="39"/>
      <c r="E47" s="39"/>
      <c r="F47" s="39"/>
      <c r="G47" s="39"/>
      <c r="H47" s="39"/>
      <c r="I47" s="39"/>
      <c r="J47" s="39"/>
      <c r="K47" s="39"/>
      <c r="L47" s="115" t="s">
        <v>111</v>
      </c>
      <c r="M47" s="115"/>
      <c r="N47" s="115"/>
      <c r="O47" s="40">
        <v>1419</v>
      </c>
    </row>
    <row r="48" spans="1:119">
      <c r="A48" s="116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4"/>
    </row>
    <row r="49" spans="1:15" ht="15.75" customHeight="1" thickBot="1">
      <c r="A49" s="117" t="s">
        <v>64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457655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457655</v>
      </c>
      <c r="O5" s="31">
        <f t="shared" ref="O5:O41" si="1">(N5/O$43)</f>
        <v>323.43109540636044</v>
      </c>
      <c r="P5" s="6"/>
    </row>
    <row r="6" spans="1:133">
      <c r="A6" s="12"/>
      <c r="B6" s="23">
        <v>311</v>
      </c>
      <c r="C6" s="19" t="s">
        <v>2</v>
      </c>
      <c r="D6" s="43">
        <v>131113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131113</v>
      </c>
      <c r="O6" s="44">
        <f t="shared" si="1"/>
        <v>92.659363957597179</v>
      </c>
      <c r="P6" s="9"/>
    </row>
    <row r="7" spans="1:133">
      <c r="A7" s="12"/>
      <c r="B7" s="23">
        <v>312.10000000000002</v>
      </c>
      <c r="C7" s="19" t="s">
        <v>10</v>
      </c>
      <c r="D7" s="43">
        <v>8707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8707</v>
      </c>
      <c r="O7" s="44">
        <f t="shared" si="1"/>
        <v>6.1533568904593636</v>
      </c>
      <c r="P7" s="9"/>
    </row>
    <row r="8" spans="1:133">
      <c r="A8" s="12"/>
      <c r="B8" s="23">
        <v>312.41000000000003</v>
      </c>
      <c r="C8" s="19" t="s">
        <v>11</v>
      </c>
      <c r="D8" s="43">
        <v>50897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50897</v>
      </c>
      <c r="O8" s="44">
        <f t="shared" si="1"/>
        <v>35.969611307420493</v>
      </c>
      <c r="P8" s="9"/>
    </row>
    <row r="9" spans="1:133">
      <c r="A9" s="12"/>
      <c r="B9" s="23">
        <v>312.60000000000002</v>
      </c>
      <c r="C9" s="19" t="s">
        <v>12</v>
      </c>
      <c r="D9" s="43">
        <v>105074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105074</v>
      </c>
      <c r="O9" s="44">
        <f t="shared" si="1"/>
        <v>74.257243816254416</v>
      </c>
      <c r="P9" s="9"/>
    </row>
    <row r="10" spans="1:133">
      <c r="A10" s="12"/>
      <c r="B10" s="23">
        <v>314.10000000000002</v>
      </c>
      <c r="C10" s="19" t="s">
        <v>13</v>
      </c>
      <c r="D10" s="43">
        <v>104316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104316</v>
      </c>
      <c r="O10" s="44">
        <f t="shared" si="1"/>
        <v>73.721554770318022</v>
      </c>
      <c r="P10" s="9"/>
    </row>
    <row r="11" spans="1:133">
      <c r="A11" s="12"/>
      <c r="B11" s="23">
        <v>314.3</v>
      </c>
      <c r="C11" s="19" t="s">
        <v>14</v>
      </c>
      <c r="D11" s="43">
        <v>14034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14034</v>
      </c>
      <c r="O11" s="44">
        <f t="shared" si="1"/>
        <v>9.9180212014134277</v>
      </c>
      <c r="P11" s="9"/>
    </row>
    <row r="12" spans="1:133">
      <c r="A12" s="12"/>
      <c r="B12" s="23">
        <v>314.8</v>
      </c>
      <c r="C12" s="19" t="s">
        <v>16</v>
      </c>
      <c r="D12" s="43">
        <v>1565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1565</v>
      </c>
      <c r="O12" s="44">
        <f t="shared" si="1"/>
        <v>1.1060070671378093</v>
      </c>
      <c r="P12" s="9"/>
    </row>
    <row r="13" spans="1:133">
      <c r="A13" s="12"/>
      <c r="B13" s="23">
        <v>315</v>
      </c>
      <c r="C13" s="19" t="s">
        <v>74</v>
      </c>
      <c r="D13" s="43">
        <v>41949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41949</v>
      </c>
      <c r="O13" s="44">
        <f t="shared" si="1"/>
        <v>29.645936395759719</v>
      </c>
      <c r="P13" s="9"/>
    </row>
    <row r="14" spans="1:133" ht="15.75">
      <c r="A14" s="27" t="s">
        <v>17</v>
      </c>
      <c r="B14" s="28"/>
      <c r="C14" s="29"/>
      <c r="D14" s="30">
        <f t="shared" ref="D14:M14" si="3">SUM(D15:D18)</f>
        <v>111056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5820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41" si="4">SUM(D14:M14)</f>
        <v>116876</v>
      </c>
      <c r="O14" s="42">
        <f t="shared" si="1"/>
        <v>82.597879858657251</v>
      </c>
      <c r="P14" s="10"/>
    </row>
    <row r="15" spans="1:133">
      <c r="A15" s="12"/>
      <c r="B15" s="23">
        <v>322</v>
      </c>
      <c r="C15" s="19" t="s">
        <v>0</v>
      </c>
      <c r="D15" s="43">
        <v>10478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10478</v>
      </c>
      <c r="O15" s="44">
        <f t="shared" si="1"/>
        <v>7.404946996466431</v>
      </c>
      <c r="P15" s="9"/>
    </row>
    <row r="16" spans="1:133">
      <c r="A16" s="12"/>
      <c r="B16" s="23">
        <v>323.10000000000002</v>
      </c>
      <c r="C16" s="19" t="s">
        <v>18</v>
      </c>
      <c r="D16" s="43">
        <v>96588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96588</v>
      </c>
      <c r="O16" s="44">
        <f t="shared" si="1"/>
        <v>68.260070671378088</v>
      </c>
      <c r="P16" s="9"/>
    </row>
    <row r="17" spans="1:16">
      <c r="A17" s="12"/>
      <c r="B17" s="23">
        <v>324.20999999999998</v>
      </c>
      <c r="C17" s="19" t="s">
        <v>60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5820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5820</v>
      </c>
      <c r="O17" s="44">
        <f t="shared" si="1"/>
        <v>4.1130742049469964</v>
      </c>
      <c r="P17" s="9"/>
    </row>
    <row r="18" spans="1:16">
      <c r="A18" s="12"/>
      <c r="B18" s="23">
        <v>329</v>
      </c>
      <c r="C18" s="19" t="s">
        <v>67</v>
      </c>
      <c r="D18" s="43">
        <v>3990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3990</v>
      </c>
      <c r="O18" s="44">
        <f t="shared" si="1"/>
        <v>2.8197879858657244</v>
      </c>
      <c r="P18" s="9"/>
    </row>
    <row r="19" spans="1:16" ht="15.75">
      <c r="A19" s="27" t="s">
        <v>21</v>
      </c>
      <c r="B19" s="28"/>
      <c r="C19" s="29"/>
      <c r="D19" s="30">
        <f t="shared" ref="D19:M19" si="5">SUM(D20:D25)</f>
        <v>242480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2485744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2728224</v>
      </c>
      <c r="O19" s="42">
        <f t="shared" si="1"/>
        <v>1928.0734982332156</v>
      </c>
      <c r="P19" s="10"/>
    </row>
    <row r="20" spans="1:16">
      <c r="A20" s="12"/>
      <c r="B20" s="23">
        <v>334.31</v>
      </c>
      <c r="C20" s="19" t="s">
        <v>100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2485744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2485744</v>
      </c>
      <c r="O20" s="44">
        <f t="shared" si="1"/>
        <v>1756.7095406360424</v>
      </c>
      <c r="P20" s="9"/>
    </row>
    <row r="21" spans="1:16">
      <c r="A21" s="12"/>
      <c r="B21" s="23">
        <v>335.12</v>
      </c>
      <c r="C21" s="19" t="s">
        <v>75</v>
      </c>
      <c r="D21" s="43">
        <v>69080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69080</v>
      </c>
      <c r="O21" s="44">
        <f t="shared" si="1"/>
        <v>48.819787985865723</v>
      </c>
      <c r="P21" s="9"/>
    </row>
    <row r="22" spans="1:16">
      <c r="A22" s="12"/>
      <c r="B22" s="23">
        <v>335.14</v>
      </c>
      <c r="C22" s="19" t="s">
        <v>76</v>
      </c>
      <c r="D22" s="43">
        <v>796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796</v>
      </c>
      <c r="O22" s="44">
        <f t="shared" si="1"/>
        <v>0.56254416961130738</v>
      </c>
      <c r="P22" s="9"/>
    </row>
    <row r="23" spans="1:16">
      <c r="A23" s="12"/>
      <c r="B23" s="23">
        <v>335.15</v>
      </c>
      <c r="C23" s="19" t="s">
        <v>77</v>
      </c>
      <c r="D23" s="43">
        <v>441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441</v>
      </c>
      <c r="O23" s="44">
        <f t="shared" si="1"/>
        <v>0.31166077738515902</v>
      </c>
      <c r="P23" s="9"/>
    </row>
    <row r="24" spans="1:16">
      <c r="A24" s="12"/>
      <c r="B24" s="23">
        <v>335.18</v>
      </c>
      <c r="C24" s="19" t="s">
        <v>78</v>
      </c>
      <c r="D24" s="43">
        <v>155361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155361</v>
      </c>
      <c r="O24" s="44">
        <f t="shared" si="1"/>
        <v>109.79575971731448</v>
      </c>
      <c r="P24" s="9"/>
    </row>
    <row r="25" spans="1:16">
      <c r="A25" s="12"/>
      <c r="B25" s="23">
        <v>335.49</v>
      </c>
      <c r="C25" s="19" t="s">
        <v>27</v>
      </c>
      <c r="D25" s="43">
        <v>16802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16802</v>
      </c>
      <c r="O25" s="44">
        <f t="shared" si="1"/>
        <v>11.874204946996466</v>
      </c>
      <c r="P25" s="9"/>
    </row>
    <row r="26" spans="1:16" ht="15.75">
      <c r="A26" s="27" t="s">
        <v>34</v>
      </c>
      <c r="B26" s="28"/>
      <c r="C26" s="29"/>
      <c r="D26" s="30">
        <f t="shared" ref="D26:M26" si="6">SUM(D27:D30)</f>
        <v>257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868749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869006</v>
      </c>
      <c r="O26" s="42">
        <f t="shared" si="1"/>
        <v>614.13851590106003</v>
      </c>
      <c r="P26" s="10"/>
    </row>
    <row r="27" spans="1:16">
      <c r="A27" s="12"/>
      <c r="B27" s="23">
        <v>341.2</v>
      </c>
      <c r="C27" s="19" t="s">
        <v>79</v>
      </c>
      <c r="D27" s="43">
        <v>257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257</v>
      </c>
      <c r="O27" s="44">
        <f t="shared" si="1"/>
        <v>0.18162544169611308</v>
      </c>
      <c r="P27" s="9"/>
    </row>
    <row r="28" spans="1:16">
      <c r="A28" s="12"/>
      <c r="B28" s="23">
        <v>343.3</v>
      </c>
      <c r="C28" s="19" t="s">
        <v>39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332083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332083</v>
      </c>
      <c r="O28" s="44">
        <f t="shared" si="1"/>
        <v>234.68763250883393</v>
      </c>
      <c r="P28" s="9"/>
    </row>
    <row r="29" spans="1:16">
      <c r="A29" s="12"/>
      <c r="B29" s="23">
        <v>343.4</v>
      </c>
      <c r="C29" s="19" t="s">
        <v>40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138727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138727</v>
      </c>
      <c r="O29" s="44">
        <f t="shared" si="1"/>
        <v>98.040282685512366</v>
      </c>
      <c r="P29" s="9"/>
    </row>
    <row r="30" spans="1:16">
      <c r="A30" s="12"/>
      <c r="B30" s="23">
        <v>343.5</v>
      </c>
      <c r="C30" s="19" t="s">
        <v>41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397939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397939</v>
      </c>
      <c r="O30" s="44">
        <f t="shared" si="1"/>
        <v>281.22897526501765</v>
      </c>
      <c r="P30" s="9"/>
    </row>
    <row r="31" spans="1:16" ht="15.75">
      <c r="A31" s="27" t="s">
        <v>107</v>
      </c>
      <c r="B31" s="28"/>
      <c r="C31" s="29"/>
      <c r="D31" s="30">
        <f t="shared" ref="D31:M31" si="7">SUM(D32:D32)</f>
        <v>250</v>
      </c>
      <c r="E31" s="30">
        <f t="shared" si="7"/>
        <v>0</v>
      </c>
      <c r="F31" s="30">
        <f t="shared" si="7"/>
        <v>0</v>
      </c>
      <c r="G31" s="30">
        <f t="shared" si="7"/>
        <v>0</v>
      </c>
      <c r="H31" s="30">
        <f t="shared" si="7"/>
        <v>0</v>
      </c>
      <c r="I31" s="30">
        <f t="shared" si="7"/>
        <v>0</v>
      </c>
      <c r="J31" s="30">
        <f t="shared" si="7"/>
        <v>0</v>
      </c>
      <c r="K31" s="30">
        <f t="shared" si="7"/>
        <v>0</v>
      </c>
      <c r="L31" s="30">
        <f t="shared" si="7"/>
        <v>0</v>
      </c>
      <c r="M31" s="30">
        <f t="shared" si="7"/>
        <v>0</v>
      </c>
      <c r="N31" s="30">
        <f t="shared" si="4"/>
        <v>250</v>
      </c>
      <c r="O31" s="42">
        <f t="shared" si="1"/>
        <v>0.17667844522968199</v>
      </c>
      <c r="P31" s="10"/>
    </row>
    <row r="32" spans="1:16">
      <c r="A32" s="45"/>
      <c r="B32" s="46">
        <v>351.1</v>
      </c>
      <c r="C32" s="47" t="s">
        <v>108</v>
      </c>
      <c r="D32" s="43">
        <v>250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250</v>
      </c>
      <c r="O32" s="44">
        <f t="shared" si="1"/>
        <v>0.17667844522968199</v>
      </c>
      <c r="P32" s="9"/>
    </row>
    <row r="33" spans="1:119" ht="15.75">
      <c r="A33" s="27" t="s">
        <v>3</v>
      </c>
      <c r="B33" s="28"/>
      <c r="C33" s="29"/>
      <c r="D33" s="30">
        <f t="shared" ref="D33:M33" si="8">SUM(D34:D38)</f>
        <v>66506</v>
      </c>
      <c r="E33" s="30">
        <f t="shared" si="8"/>
        <v>0</v>
      </c>
      <c r="F33" s="30">
        <f t="shared" si="8"/>
        <v>0</v>
      </c>
      <c r="G33" s="30">
        <f t="shared" si="8"/>
        <v>0</v>
      </c>
      <c r="H33" s="30">
        <f t="shared" si="8"/>
        <v>0</v>
      </c>
      <c r="I33" s="30">
        <f t="shared" si="8"/>
        <v>189768</v>
      </c>
      <c r="J33" s="30">
        <f t="shared" si="8"/>
        <v>0</v>
      </c>
      <c r="K33" s="30">
        <f t="shared" si="8"/>
        <v>0</v>
      </c>
      <c r="L33" s="30">
        <f t="shared" si="8"/>
        <v>0</v>
      </c>
      <c r="M33" s="30">
        <f t="shared" si="8"/>
        <v>0</v>
      </c>
      <c r="N33" s="30">
        <f t="shared" si="4"/>
        <v>256274</v>
      </c>
      <c r="O33" s="42">
        <f t="shared" si="1"/>
        <v>181.11236749116608</v>
      </c>
      <c r="P33" s="10"/>
    </row>
    <row r="34" spans="1:119">
      <c r="A34" s="12"/>
      <c r="B34" s="23">
        <v>361.1</v>
      </c>
      <c r="C34" s="19" t="s">
        <v>45</v>
      </c>
      <c r="D34" s="43">
        <v>29927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29927</v>
      </c>
      <c r="O34" s="44">
        <f t="shared" si="1"/>
        <v>21.14982332155477</v>
      </c>
      <c r="P34" s="9"/>
    </row>
    <row r="35" spans="1:119">
      <c r="A35" s="12"/>
      <c r="B35" s="23">
        <v>362</v>
      </c>
      <c r="C35" s="19" t="s">
        <v>46</v>
      </c>
      <c r="D35" s="43">
        <v>7907</v>
      </c>
      <c r="E35" s="43">
        <v>0</v>
      </c>
      <c r="F35" s="43">
        <v>0</v>
      </c>
      <c r="G35" s="43">
        <v>0</v>
      </c>
      <c r="H35" s="43">
        <v>0</v>
      </c>
      <c r="I35" s="43">
        <v>4307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12214</v>
      </c>
      <c r="O35" s="44">
        <f t="shared" si="1"/>
        <v>8.6318021201413426</v>
      </c>
      <c r="P35" s="9"/>
    </row>
    <row r="36" spans="1:119">
      <c r="A36" s="12"/>
      <c r="B36" s="23">
        <v>364</v>
      </c>
      <c r="C36" s="19" t="s">
        <v>81</v>
      </c>
      <c r="D36" s="43">
        <v>851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851</v>
      </c>
      <c r="O36" s="44">
        <f t="shared" si="1"/>
        <v>0.60141342756183747</v>
      </c>
      <c r="P36" s="9"/>
    </row>
    <row r="37" spans="1:119">
      <c r="A37" s="12"/>
      <c r="B37" s="23">
        <v>366</v>
      </c>
      <c r="C37" s="19" t="s">
        <v>48</v>
      </c>
      <c r="D37" s="43">
        <v>9100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9100</v>
      </c>
      <c r="O37" s="44">
        <f t="shared" si="1"/>
        <v>6.4310954063604244</v>
      </c>
      <c r="P37" s="9"/>
    </row>
    <row r="38" spans="1:119">
      <c r="A38" s="12"/>
      <c r="B38" s="23">
        <v>369.9</v>
      </c>
      <c r="C38" s="19" t="s">
        <v>49</v>
      </c>
      <c r="D38" s="43">
        <v>18721</v>
      </c>
      <c r="E38" s="43">
        <v>0</v>
      </c>
      <c r="F38" s="43">
        <v>0</v>
      </c>
      <c r="G38" s="43">
        <v>0</v>
      </c>
      <c r="H38" s="43">
        <v>0</v>
      </c>
      <c r="I38" s="43">
        <v>185461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204182</v>
      </c>
      <c r="O38" s="44">
        <f t="shared" si="1"/>
        <v>144.2982332155477</v>
      </c>
      <c r="P38" s="9"/>
    </row>
    <row r="39" spans="1:119" ht="15.75">
      <c r="A39" s="27" t="s">
        <v>35</v>
      </c>
      <c r="B39" s="28"/>
      <c r="C39" s="29"/>
      <c r="D39" s="30">
        <f t="shared" ref="D39:M39" si="9">SUM(D40:D40)</f>
        <v>1955993</v>
      </c>
      <c r="E39" s="30">
        <f t="shared" si="9"/>
        <v>0</v>
      </c>
      <c r="F39" s="30">
        <f t="shared" si="9"/>
        <v>0</v>
      </c>
      <c r="G39" s="30">
        <f t="shared" si="9"/>
        <v>0</v>
      </c>
      <c r="H39" s="30">
        <f t="shared" si="9"/>
        <v>0</v>
      </c>
      <c r="I39" s="30">
        <f t="shared" si="9"/>
        <v>1694100</v>
      </c>
      <c r="J39" s="30">
        <f t="shared" si="9"/>
        <v>0</v>
      </c>
      <c r="K39" s="30">
        <f t="shared" si="9"/>
        <v>0</v>
      </c>
      <c r="L39" s="30">
        <f t="shared" si="9"/>
        <v>0</v>
      </c>
      <c r="M39" s="30">
        <f t="shared" si="9"/>
        <v>0</v>
      </c>
      <c r="N39" s="30">
        <f t="shared" si="4"/>
        <v>3650093</v>
      </c>
      <c r="O39" s="42">
        <f t="shared" si="1"/>
        <v>2579.5710247349825</v>
      </c>
      <c r="P39" s="9"/>
    </row>
    <row r="40" spans="1:119" ht="15.75" thickBot="1">
      <c r="A40" s="12"/>
      <c r="B40" s="23">
        <v>381</v>
      </c>
      <c r="C40" s="19" t="s">
        <v>50</v>
      </c>
      <c r="D40" s="43">
        <v>1955993</v>
      </c>
      <c r="E40" s="43">
        <v>0</v>
      </c>
      <c r="F40" s="43">
        <v>0</v>
      </c>
      <c r="G40" s="43">
        <v>0</v>
      </c>
      <c r="H40" s="43">
        <v>0</v>
      </c>
      <c r="I40" s="43">
        <v>1694100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4"/>
        <v>3650093</v>
      </c>
      <c r="O40" s="44">
        <f t="shared" si="1"/>
        <v>2579.5710247349825</v>
      </c>
      <c r="P40" s="9"/>
    </row>
    <row r="41" spans="1:119" ht="16.5" thickBot="1">
      <c r="A41" s="13" t="s">
        <v>43</v>
      </c>
      <c r="B41" s="21"/>
      <c r="C41" s="20"/>
      <c r="D41" s="14">
        <f t="shared" ref="D41:M41" si="10">SUM(D5,D14,D19,D26,D31,D33,D39)</f>
        <v>2834197</v>
      </c>
      <c r="E41" s="14">
        <f t="shared" si="10"/>
        <v>0</v>
      </c>
      <c r="F41" s="14">
        <f t="shared" si="10"/>
        <v>0</v>
      </c>
      <c r="G41" s="14">
        <f t="shared" si="10"/>
        <v>0</v>
      </c>
      <c r="H41" s="14">
        <f t="shared" si="10"/>
        <v>0</v>
      </c>
      <c r="I41" s="14">
        <f t="shared" si="10"/>
        <v>5244181</v>
      </c>
      <c r="J41" s="14">
        <f t="shared" si="10"/>
        <v>0</v>
      </c>
      <c r="K41" s="14">
        <f t="shared" si="10"/>
        <v>0</v>
      </c>
      <c r="L41" s="14">
        <f t="shared" si="10"/>
        <v>0</v>
      </c>
      <c r="M41" s="14">
        <f t="shared" si="10"/>
        <v>0</v>
      </c>
      <c r="N41" s="14">
        <f t="shared" si="4"/>
        <v>8078378</v>
      </c>
      <c r="O41" s="36">
        <f t="shared" si="1"/>
        <v>5709.1010600706713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19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115" t="s">
        <v>109</v>
      </c>
      <c r="M43" s="115"/>
      <c r="N43" s="115"/>
      <c r="O43" s="40">
        <v>1415</v>
      </c>
    </row>
    <row r="44" spans="1:119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119" ht="15.75" customHeight="1" thickBot="1">
      <c r="A45" s="117" t="s">
        <v>64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SUM(D6:D14)</f>
        <v>455398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455398</v>
      </c>
      <c r="O5" s="31">
        <f t="shared" ref="O5:O41" si="1">(N5/O$43)</f>
        <v>320.9288231148696</v>
      </c>
      <c r="P5" s="6"/>
    </row>
    <row r="6" spans="1:133">
      <c r="A6" s="12"/>
      <c r="B6" s="23">
        <v>311</v>
      </c>
      <c r="C6" s="19" t="s">
        <v>2</v>
      </c>
      <c r="D6" s="43">
        <v>132189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132189</v>
      </c>
      <c r="O6" s="44">
        <f t="shared" si="1"/>
        <v>93.156448202959837</v>
      </c>
      <c r="P6" s="9"/>
    </row>
    <row r="7" spans="1:133">
      <c r="A7" s="12"/>
      <c r="B7" s="23">
        <v>312.10000000000002</v>
      </c>
      <c r="C7" s="19" t="s">
        <v>10</v>
      </c>
      <c r="D7" s="43">
        <v>8711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8711</v>
      </c>
      <c r="O7" s="44">
        <f t="shared" si="1"/>
        <v>6.1388301620859762</v>
      </c>
      <c r="P7" s="9"/>
    </row>
    <row r="8" spans="1:133">
      <c r="A8" s="12"/>
      <c r="B8" s="23">
        <v>312.41000000000003</v>
      </c>
      <c r="C8" s="19" t="s">
        <v>11</v>
      </c>
      <c r="D8" s="43">
        <v>45607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45607</v>
      </c>
      <c r="O8" s="44">
        <f t="shared" si="1"/>
        <v>32.140239605355887</v>
      </c>
      <c r="P8" s="9"/>
    </row>
    <row r="9" spans="1:133">
      <c r="A9" s="12"/>
      <c r="B9" s="23">
        <v>312.60000000000002</v>
      </c>
      <c r="C9" s="19" t="s">
        <v>12</v>
      </c>
      <c r="D9" s="43">
        <v>98854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98854</v>
      </c>
      <c r="O9" s="44">
        <f t="shared" si="1"/>
        <v>69.664552501761804</v>
      </c>
      <c r="P9" s="9"/>
    </row>
    <row r="10" spans="1:133">
      <c r="A10" s="12"/>
      <c r="B10" s="23">
        <v>314.10000000000002</v>
      </c>
      <c r="C10" s="19" t="s">
        <v>13</v>
      </c>
      <c r="D10" s="43">
        <v>105899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105899</v>
      </c>
      <c r="O10" s="44">
        <f t="shared" si="1"/>
        <v>74.629316420014092</v>
      </c>
      <c r="P10" s="9"/>
    </row>
    <row r="11" spans="1:133">
      <c r="A11" s="12"/>
      <c r="B11" s="23">
        <v>314.3</v>
      </c>
      <c r="C11" s="19" t="s">
        <v>14</v>
      </c>
      <c r="D11" s="43">
        <v>12852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12852</v>
      </c>
      <c r="O11" s="44">
        <f t="shared" si="1"/>
        <v>9.0570824524312901</v>
      </c>
      <c r="P11" s="9"/>
    </row>
    <row r="12" spans="1:133">
      <c r="A12" s="12"/>
      <c r="B12" s="23">
        <v>314.8</v>
      </c>
      <c r="C12" s="19" t="s">
        <v>16</v>
      </c>
      <c r="D12" s="43">
        <v>1750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1750</v>
      </c>
      <c r="O12" s="44">
        <f t="shared" si="1"/>
        <v>1.233262861169838</v>
      </c>
      <c r="P12" s="9"/>
    </row>
    <row r="13" spans="1:133">
      <c r="A13" s="12"/>
      <c r="B13" s="23">
        <v>315</v>
      </c>
      <c r="C13" s="19" t="s">
        <v>74</v>
      </c>
      <c r="D13" s="43">
        <v>49525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49525</v>
      </c>
      <c r="O13" s="44">
        <f t="shared" si="1"/>
        <v>34.901338971106412</v>
      </c>
      <c r="P13" s="9"/>
    </row>
    <row r="14" spans="1:133">
      <c r="A14" s="12"/>
      <c r="B14" s="23">
        <v>319</v>
      </c>
      <c r="C14" s="19" t="s">
        <v>103</v>
      </c>
      <c r="D14" s="43">
        <v>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11</v>
      </c>
      <c r="O14" s="44">
        <f t="shared" si="1"/>
        <v>7.7519379844961239E-3</v>
      </c>
      <c r="P14" s="9"/>
    </row>
    <row r="15" spans="1:133" ht="15.75">
      <c r="A15" s="27" t="s">
        <v>17</v>
      </c>
      <c r="B15" s="28"/>
      <c r="C15" s="29"/>
      <c r="D15" s="30">
        <f t="shared" ref="D15:M15" si="3">SUM(D16:D18)</f>
        <v>118255</v>
      </c>
      <c r="E15" s="30">
        <f t="shared" si="3"/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41">
        <f t="shared" ref="N15:N41" si="4">SUM(D15:M15)</f>
        <v>118255</v>
      </c>
      <c r="O15" s="42">
        <f t="shared" si="1"/>
        <v>83.336856941508103</v>
      </c>
      <c r="P15" s="10"/>
    </row>
    <row r="16" spans="1:133">
      <c r="A16" s="12"/>
      <c r="B16" s="23">
        <v>322</v>
      </c>
      <c r="C16" s="19" t="s">
        <v>0</v>
      </c>
      <c r="D16" s="43">
        <v>7612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7612</v>
      </c>
      <c r="O16" s="44">
        <f t="shared" si="1"/>
        <v>5.3643410852713176</v>
      </c>
      <c r="P16" s="9"/>
    </row>
    <row r="17" spans="1:16">
      <c r="A17" s="12"/>
      <c r="B17" s="23">
        <v>323.10000000000002</v>
      </c>
      <c r="C17" s="19" t="s">
        <v>18</v>
      </c>
      <c r="D17" s="43">
        <v>106540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106540</v>
      </c>
      <c r="O17" s="44">
        <f t="shared" si="1"/>
        <v>75.081042988019732</v>
      </c>
      <c r="P17" s="9"/>
    </row>
    <row r="18" spans="1:16">
      <c r="A18" s="12"/>
      <c r="B18" s="23">
        <v>329</v>
      </c>
      <c r="C18" s="19" t="s">
        <v>67</v>
      </c>
      <c r="D18" s="43">
        <v>4103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4103</v>
      </c>
      <c r="O18" s="44">
        <f t="shared" si="1"/>
        <v>2.8914728682170541</v>
      </c>
      <c r="P18" s="9"/>
    </row>
    <row r="19" spans="1:16" ht="15.75">
      <c r="A19" s="27" t="s">
        <v>21</v>
      </c>
      <c r="B19" s="28"/>
      <c r="C19" s="29"/>
      <c r="D19" s="30">
        <f t="shared" ref="D19:M19" si="5">SUM(D20:D27)</f>
        <v>246703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175624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422327</v>
      </c>
      <c r="O19" s="42">
        <f t="shared" si="1"/>
        <v>297.6229739252995</v>
      </c>
      <c r="P19" s="10"/>
    </row>
    <row r="20" spans="1:16">
      <c r="A20" s="12"/>
      <c r="B20" s="23">
        <v>331.1</v>
      </c>
      <c r="C20" s="19" t="s">
        <v>104</v>
      </c>
      <c r="D20" s="43">
        <v>6875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6875</v>
      </c>
      <c r="O20" s="44">
        <f t="shared" si="1"/>
        <v>4.8449612403100772</v>
      </c>
      <c r="P20" s="9"/>
    </row>
    <row r="21" spans="1:16">
      <c r="A21" s="12"/>
      <c r="B21" s="23">
        <v>331.35</v>
      </c>
      <c r="C21" s="19" t="s">
        <v>22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175624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175624</v>
      </c>
      <c r="O21" s="44">
        <f t="shared" si="1"/>
        <v>123.76603241719521</v>
      </c>
      <c r="P21" s="9"/>
    </row>
    <row r="22" spans="1:16">
      <c r="A22" s="12"/>
      <c r="B22" s="23">
        <v>335.12</v>
      </c>
      <c r="C22" s="19" t="s">
        <v>75</v>
      </c>
      <c r="D22" s="43">
        <v>65615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65615</v>
      </c>
      <c r="O22" s="44">
        <f t="shared" si="1"/>
        <v>46.240310077519382</v>
      </c>
      <c r="P22" s="9"/>
    </row>
    <row r="23" spans="1:16">
      <c r="A23" s="12"/>
      <c r="B23" s="23">
        <v>335.14</v>
      </c>
      <c r="C23" s="19" t="s">
        <v>76</v>
      </c>
      <c r="D23" s="43">
        <v>975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975</v>
      </c>
      <c r="O23" s="44">
        <f t="shared" si="1"/>
        <v>0.68710359408033828</v>
      </c>
      <c r="P23" s="9"/>
    </row>
    <row r="24" spans="1:16">
      <c r="A24" s="12"/>
      <c r="B24" s="23">
        <v>335.15</v>
      </c>
      <c r="C24" s="19" t="s">
        <v>77</v>
      </c>
      <c r="D24" s="43">
        <v>392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392</v>
      </c>
      <c r="O24" s="44">
        <f t="shared" si="1"/>
        <v>0.27625088090204369</v>
      </c>
      <c r="P24" s="9"/>
    </row>
    <row r="25" spans="1:16">
      <c r="A25" s="12"/>
      <c r="B25" s="23">
        <v>335.18</v>
      </c>
      <c r="C25" s="19" t="s">
        <v>78</v>
      </c>
      <c r="D25" s="43">
        <v>151695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151695</v>
      </c>
      <c r="O25" s="44">
        <f t="shared" si="1"/>
        <v>106.90274841437632</v>
      </c>
      <c r="P25" s="9"/>
    </row>
    <row r="26" spans="1:16">
      <c r="A26" s="12"/>
      <c r="B26" s="23">
        <v>335.49</v>
      </c>
      <c r="C26" s="19" t="s">
        <v>27</v>
      </c>
      <c r="D26" s="43">
        <v>16312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16312</v>
      </c>
      <c r="O26" s="44">
        <f t="shared" si="1"/>
        <v>11.495419309372798</v>
      </c>
      <c r="P26" s="9"/>
    </row>
    <row r="27" spans="1:16">
      <c r="A27" s="12"/>
      <c r="B27" s="23">
        <v>338</v>
      </c>
      <c r="C27" s="19" t="s">
        <v>29</v>
      </c>
      <c r="D27" s="43">
        <v>4839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4839</v>
      </c>
      <c r="O27" s="44">
        <f t="shared" si="1"/>
        <v>3.4101479915433406</v>
      </c>
      <c r="P27" s="9"/>
    </row>
    <row r="28" spans="1:16" ht="15.75">
      <c r="A28" s="27" t="s">
        <v>34</v>
      </c>
      <c r="B28" s="28"/>
      <c r="C28" s="29"/>
      <c r="D28" s="30">
        <f t="shared" ref="D28:M28" si="6">SUM(D29:D33)</f>
        <v>1912</v>
      </c>
      <c r="E28" s="30">
        <f t="shared" si="6"/>
        <v>0</v>
      </c>
      <c r="F28" s="30">
        <f t="shared" si="6"/>
        <v>0</v>
      </c>
      <c r="G28" s="30">
        <f t="shared" si="6"/>
        <v>0</v>
      </c>
      <c r="H28" s="30">
        <f t="shared" si="6"/>
        <v>0</v>
      </c>
      <c r="I28" s="30">
        <f t="shared" si="6"/>
        <v>883377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4"/>
        <v>885289</v>
      </c>
      <c r="O28" s="42">
        <f t="shared" si="1"/>
        <v>623.88231148696264</v>
      </c>
      <c r="P28" s="10"/>
    </row>
    <row r="29" spans="1:16">
      <c r="A29" s="12"/>
      <c r="B29" s="23">
        <v>341.2</v>
      </c>
      <c r="C29" s="19" t="s">
        <v>79</v>
      </c>
      <c r="D29" s="43">
        <v>26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26</v>
      </c>
      <c r="O29" s="44">
        <f t="shared" si="1"/>
        <v>1.8322762508809022E-2</v>
      </c>
      <c r="P29" s="9"/>
    </row>
    <row r="30" spans="1:16">
      <c r="A30" s="12"/>
      <c r="B30" s="23">
        <v>343.3</v>
      </c>
      <c r="C30" s="19" t="s">
        <v>39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335735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335735</v>
      </c>
      <c r="O30" s="44">
        <f t="shared" si="1"/>
        <v>236.59971811134602</v>
      </c>
      <c r="P30" s="9"/>
    </row>
    <row r="31" spans="1:16">
      <c r="A31" s="12"/>
      <c r="B31" s="23">
        <v>343.4</v>
      </c>
      <c r="C31" s="19" t="s">
        <v>40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139398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139398</v>
      </c>
      <c r="O31" s="44">
        <f t="shared" si="1"/>
        <v>98.236786469344608</v>
      </c>
      <c r="P31" s="9"/>
    </row>
    <row r="32" spans="1:16">
      <c r="A32" s="12"/>
      <c r="B32" s="23">
        <v>343.5</v>
      </c>
      <c r="C32" s="19" t="s">
        <v>41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408244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408244</v>
      </c>
      <c r="O32" s="44">
        <f t="shared" si="1"/>
        <v>287.69837914023958</v>
      </c>
      <c r="P32" s="9"/>
    </row>
    <row r="33" spans="1:119">
      <c r="A33" s="12"/>
      <c r="B33" s="23">
        <v>344.9</v>
      </c>
      <c r="C33" s="19" t="s">
        <v>80</v>
      </c>
      <c r="D33" s="43">
        <v>1886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1886</v>
      </c>
      <c r="O33" s="44">
        <f t="shared" si="1"/>
        <v>1.3291050035236083</v>
      </c>
      <c r="P33" s="9"/>
    </row>
    <row r="34" spans="1:119" ht="15.75">
      <c r="A34" s="27" t="s">
        <v>3</v>
      </c>
      <c r="B34" s="28"/>
      <c r="C34" s="29"/>
      <c r="D34" s="30">
        <f t="shared" ref="D34:M34" si="7">SUM(D35:D38)</f>
        <v>36522</v>
      </c>
      <c r="E34" s="30">
        <f t="shared" si="7"/>
        <v>0</v>
      </c>
      <c r="F34" s="30">
        <f t="shared" si="7"/>
        <v>0</v>
      </c>
      <c r="G34" s="30">
        <f t="shared" si="7"/>
        <v>0</v>
      </c>
      <c r="H34" s="30">
        <f t="shared" si="7"/>
        <v>0</v>
      </c>
      <c r="I34" s="30">
        <f t="shared" si="7"/>
        <v>76609</v>
      </c>
      <c r="J34" s="30">
        <f t="shared" si="7"/>
        <v>0</v>
      </c>
      <c r="K34" s="30">
        <f t="shared" si="7"/>
        <v>0</v>
      </c>
      <c r="L34" s="30">
        <f t="shared" si="7"/>
        <v>0</v>
      </c>
      <c r="M34" s="30">
        <f t="shared" si="7"/>
        <v>0</v>
      </c>
      <c r="N34" s="30">
        <f t="shared" si="4"/>
        <v>113131</v>
      </c>
      <c r="O34" s="42">
        <f t="shared" si="1"/>
        <v>79.725863284002813</v>
      </c>
      <c r="P34" s="10"/>
    </row>
    <row r="35" spans="1:119">
      <c r="A35" s="12"/>
      <c r="B35" s="23">
        <v>361.1</v>
      </c>
      <c r="C35" s="19" t="s">
        <v>45</v>
      </c>
      <c r="D35" s="43">
        <v>13916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13916</v>
      </c>
      <c r="O35" s="44">
        <f t="shared" si="1"/>
        <v>9.8069062720225517</v>
      </c>
      <c r="P35" s="9"/>
    </row>
    <row r="36" spans="1:119">
      <c r="A36" s="12"/>
      <c r="B36" s="23">
        <v>362</v>
      </c>
      <c r="C36" s="19" t="s">
        <v>46</v>
      </c>
      <c r="D36" s="43">
        <v>7500</v>
      </c>
      <c r="E36" s="43">
        <v>0</v>
      </c>
      <c r="F36" s="43">
        <v>0</v>
      </c>
      <c r="G36" s="43">
        <v>0</v>
      </c>
      <c r="H36" s="43">
        <v>0</v>
      </c>
      <c r="I36" s="43">
        <v>25735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33235</v>
      </c>
      <c r="O36" s="44">
        <f t="shared" si="1"/>
        <v>23.421423537702609</v>
      </c>
      <c r="P36" s="9"/>
    </row>
    <row r="37" spans="1:119">
      <c r="A37" s="12"/>
      <c r="B37" s="23">
        <v>366</v>
      </c>
      <c r="C37" s="19" t="s">
        <v>48</v>
      </c>
      <c r="D37" s="43">
        <v>1000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1000</v>
      </c>
      <c r="O37" s="44">
        <f t="shared" si="1"/>
        <v>0.70472163495419304</v>
      </c>
      <c r="P37" s="9"/>
    </row>
    <row r="38" spans="1:119">
      <c r="A38" s="12"/>
      <c r="B38" s="23">
        <v>369.9</v>
      </c>
      <c r="C38" s="19" t="s">
        <v>49</v>
      </c>
      <c r="D38" s="43">
        <v>14106</v>
      </c>
      <c r="E38" s="43">
        <v>0</v>
      </c>
      <c r="F38" s="43">
        <v>0</v>
      </c>
      <c r="G38" s="43">
        <v>0</v>
      </c>
      <c r="H38" s="43">
        <v>0</v>
      </c>
      <c r="I38" s="43">
        <v>50874</v>
      </c>
      <c r="J38" s="43">
        <v>0</v>
      </c>
      <c r="K38" s="43">
        <v>0</v>
      </c>
      <c r="L38" s="43">
        <v>0</v>
      </c>
      <c r="M38" s="43">
        <v>0</v>
      </c>
      <c r="N38" s="43">
        <f t="shared" si="4"/>
        <v>64980</v>
      </c>
      <c r="O38" s="44">
        <f t="shared" si="1"/>
        <v>45.79281183932347</v>
      </c>
      <c r="P38" s="9"/>
    </row>
    <row r="39" spans="1:119" ht="15.75">
      <c r="A39" s="27" t="s">
        <v>35</v>
      </c>
      <c r="B39" s="28"/>
      <c r="C39" s="29"/>
      <c r="D39" s="30">
        <f t="shared" ref="D39:M39" si="8">SUM(D40:D40)</f>
        <v>374085</v>
      </c>
      <c r="E39" s="30">
        <f t="shared" si="8"/>
        <v>0</v>
      </c>
      <c r="F39" s="30">
        <f t="shared" si="8"/>
        <v>0</v>
      </c>
      <c r="G39" s="30">
        <f t="shared" si="8"/>
        <v>0</v>
      </c>
      <c r="H39" s="30">
        <f t="shared" si="8"/>
        <v>0</v>
      </c>
      <c r="I39" s="30">
        <f t="shared" si="8"/>
        <v>0</v>
      </c>
      <c r="J39" s="30">
        <f t="shared" si="8"/>
        <v>0</v>
      </c>
      <c r="K39" s="30">
        <f t="shared" si="8"/>
        <v>0</v>
      </c>
      <c r="L39" s="30">
        <f t="shared" si="8"/>
        <v>0</v>
      </c>
      <c r="M39" s="30">
        <f t="shared" si="8"/>
        <v>0</v>
      </c>
      <c r="N39" s="30">
        <f t="shared" si="4"/>
        <v>374085</v>
      </c>
      <c r="O39" s="42">
        <f t="shared" si="1"/>
        <v>263.62579281183935</v>
      </c>
      <c r="P39" s="9"/>
    </row>
    <row r="40" spans="1:119" ht="15.75" thickBot="1">
      <c r="A40" s="12"/>
      <c r="B40" s="23">
        <v>381</v>
      </c>
      <c r="C40" s="19" t="s">
        <v>50</v>
      </c>
      <c r="D40" s="43">
        <v>374085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4"/>
        <v>374085</v>
      </c>
      <c r="O40" s="44">
        <f t="shared" si="1"/>
        <v>263.62579281183935</v>
      </c>
      <c r="P40" s="9"/>
    </row>
    <row r="41" spans="1:119" ht="16.5" thickBot="1">
      <c r="A41" s="13" t="s">
        <v>43</v>
      </c>
      <c r="B41" s="21"/>
      <c r="C41" s="20"/>
      <c r="D41" s="14">
        <f>SUM(D5,D15,D19,D28,D34,D39)</f>
        <v>1232875</v>
      </c>
      <c r="E41" s="14">
        <f t="shared" ref="E41:M41" si="9">SUM(E5,E15,E19,E28,E34,E39)</f>
        <v>0</v>
      </c>
      <c r="F41" s="14">
        <f t="shared" si="9"/>
        <v>0</v>
      </c>
      <c r="G41" s="14">
        <f t="shared" si="9"/>
        <v>0</v>
      </c>
      <c r="H41" s="14">
        <f t="shared" si="9"/>
        <v>0</v>
      </c>
      <c r="I41" s="14">
        <f t="shared" si="9"/>
        <v>1135610</v>
      </c>
      <c r="J41" s="14">
        <f t="shared" si="9"/>
        <v>0</v>
      </c>
      <c r="K41" s="14">
        <f t="shared" si="9"/>
        <v>0</v>
      </c>
      <c r="L41" s="14">
        <f t="shared" si="9"/>
        <v>0</v>
      </c>
      <c r="M41" s="14">
        <f t="shared" si="9"/>
        <v>0</v>
      </c>
      <c r="N41" s="14">
        <f t="shared" si="4"/>
        <v>2368485</v>
      </c>
      <c r="O41" s="36">
        <f t="shared" si="1"/>
        <v>1669.122621564482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19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115" t="s">
        <v>105</v>
      </c>
      <c r="M43" s="115"/>
      <c r="N43" s="115"/>
      <c r="O43" s="40">
        <v>1419</v>
      </c>
    </row>
    <row r="44" spans="1:119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119" ht="15.75" customHeight="1" thickBot="1">
      <c r="A45" s="117" t="s">
        <v>64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463611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463611</v>
      </c>
      <c r="O5" s="31">
        <f t="shared" ref="O5:O41" si="1">(N5/O$43)</f>
        <v>329.50319829424308</v>
      </c>
      <c r="P5" s="6"/>
    </row>
    <row r="6" spans="1:133">
      <c r="A6" s="12"/>
      <c r="B6" s="23">
        <v>311</v>
      </c>
      <c r="C6" s="19" t="s">
        <v>2</v>
      </c>
      <c r="D6" s="43">
        <v>129136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129136</v>
      </c>
      <c r="O6" s="44">
        <f t="shared" si="1"/>
        <v>91.78109452736318</v>
      </c>
      <c r="P6" s="9"/>
    </row>
    <row r="7" spans="1:133">
      <c r="A7" s="12"/>
      <c r="B7" s="23">
        <v>312.10000000000002</v>
      </c>
      <c r="C7" s="19" t="s">
        <v>10</v>
      </c>
      <c r="D7" s="43">
        <v>5928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5928</v>
      </c>
      <c r="O7" s="44">
        <f t="shared" si="1"/>
        <v>4.2132196162046904</v>
      </c>
      <c r="P7" s="9"/>
    </row>
    <row r="8" spans="1:133">
      <c r="A8" s="12"/>
      <c r="B8" s="23">
        <v>312.41000000000003</v>
      </c>
      <c r="C8" s="19" t="s">
        <v>11</v>
      </c>
      <c r="D8" s="43">
        <v>53264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53264</v>
      </c>
      <c r="O8" s="44">
        <f t="shared" si="1"/>
        <v>37.856432125088844</v>
      </c>
      <c r="P8" s="9"/>
    </row>
    <row r="9" spans="1:133">
      <c r="A9" s="12"/>
      <c r="B9" s="23">
        <v>312.60000000000002</v>
      </c>
      <c r="C9" s="19" t="s">
        <v>12</v>
      </c>
      <c r="D9" s="43">
        <v>104019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104019</v>
      </c>
      <c r="O9" s="44">
        <f t="shared" si="1"/>
        <v>73.929637526652456</v>
      </c>
      <c r="P9" s="9"/>
    </row>
    <row r="10" spans="1:133">
      <c r="A10" s="12"/>
      <c r="B10" s="23">
        <v>314.10000000000002</v>
      </c>
      <c r="C10" s="19" t="s">
        <v>13</v>
      </c>
      <c r="D10" s="43">
        <v>103732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103732</v>
      </c>
      <c r="O10" s="44">
        <f t="shared" si="1"/>
        <v>73.725657427149969</v>
      </c>
      <c r="P10" s="9"/>
    </row>
    <row r="11" spans="1:133">
      <c r="A11" s="12"/>
      <c r="B11" s="23">
        <v>314.3</v>
      </c>
      <c r="C11" s="19" t="s">
        <v>14</v>
      </c>
      <c r="D11" s="43">
        <v>14312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14312</v>
      </c>
      <c r="O11" s="44">
        <f t="shared" si="1"/>
        <v>10.171997157071784</v>
      </c>
      <c r="P11" s="9"/>
    </row>
    <row r="12" spans="1:133">
      <c r="A12" s="12"/>
      <c r="B12" s="23">
        <v>314.8</v>
      </c>
      <c r="C12" s="19" t="s">
        <v>16</v>
      </c>
      <c r="D12" s="43">
        <v>2419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2419</v>
      </c>
      <c r="O12" s="44">
        <f t="shared" si="1"/>
        <v>1.7192608386638237</v>
      </c>
      <c r="P12" s="9"/>
    </row>
    <row r="13" spans="1:133">
      <c r="A13" s="12"/>
      <c r="B13" s="23">
        <v>315</v>
      </c>
      <c r="C13" s="19" t="s">
        <v>74</v>
      </c>
      <c r="D13" s="43">
        <v>50801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50801</v>
      </c>
      <c r="O13" s="44">
        <f t="shared" si="1"/>
        <v>36.105899076048331</v>
      </c>
      <c r="P13" s="9"/>
    </row>
    <row r="14" spans="1:133" ht="15.75">
      <c r="A14" s="27" t="s">
        <v>17</v>
      </c>
      <c r="B14" s="28"/>
      <c r="C14" s="29"/>
      <c r="D14" s="30">
        <f t="shared" ref="D14:M14" si="3">SUM(D15:D18)</f>
        <v>116102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8925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21" si="4">SUM(D14:M14)</f>
        <v>125027</v>
      </c>
      <c r="O14" s="42">
        <f t="shared" si="1"/>
        <v>88.860696517412933</v>
      </c>
      <c r="P14" s="10"/>
    </row>
    <row r="15" spans="1:133">
      <c r="A15" s="12"/>
      <c r="B15" s="23">
        <v>322</v>
      </c>
      <c r="C15" s="19" t="s">
        <v>0</v>
      </c>
      <c r="D15" s="43">
        <v>7354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7354</v>
      </c>
      <c r="O15" s="44">
        <f t="shared" si="1"/>
        <v>5.2267235252309883</v>
      </c>
      <c r="P15" s="9"/>
    </row>
    <row r="16" spans="1:133">
      <c r="A16" s="12"/>
      <c r="B16" s="23">
        <v>323.10000000000002</v>
      </c>
      <c r="C16" s="19" t="s">
        <v>18</v>
      </c>
      <c r="D16" s="43">
        <v>104959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104959</v>
      </c>
      <c r="O16" s="44">
        <f t="shared" si="1"/>
        <v>74.597725657427148</v>
      </c>
      <c r="P16" s="9"/>
    </row>
    <row r="17" spans="1:16">
      <c r="A17" s="12"/>
      <c r="B17" s="23">
        <v>324.22000000000003</v>
      </c>
      <c r="C17" s="19" t="s">
        <v>19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8925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8925</v>
      </c>
      <c r="O17" s="44">
        <f t="shared" si="1"/>
        <v>6.3432835820895521</v>
      </c>
      <c r="P17" s="9"/>
    </row>
    <row r="18" spans="1:16">
      <c r="A18" s="12"/>
      <c r="B18" s="23">
        <v>329</v>
      </c>
      <c r="C18" s="19" t="s">
        <v>67</v>
      </c>
      <c r="D18" s="43">
        <v>3789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3789</v>
      </c>
      <c r="O18" s="44">
        <f t="shared" si="1"/>
        <v>2.692963752665245</v>
      </c>
      <c r="P18" s="9"/>
    </row>
    <row r="19" spans="1:16" ht="15.75">
      <c r="A19" s="27" t="s">
        <v>21</v>
      </c>
      <c r="B19" s="28"/>
      <c r="C19" s="29"/>
      <c r="D19" s="30">
        <f t="shared" ref="D19:M19" si="5">SUM(D20:D27)</f>
        <v>275247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540005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41">
        <f t="shared" si="4"/>
        <v>815252</v>
      </c>
      <c r="O19" s="42">
        <f t="shared" si="1"/>
        <v>579.42572850035538</v>
      </c>
      <c r="P19" s="10"/>
    </row>
    <row r="20" spans="1:16">
      <c r="A20" s="12"/>
      <c r="B20" s="23">
        <v>331.35</v>
      </c>
      <c r="C20" s="19" t="s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535987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535987</v>
      </c>
      <c r="O20" s="44">
        <f t="shared" si="1"/>
        <v>380.94314143567874</v>
      </c>
      <c r="P20" s="9"/>
    </row>
    <row r="21" spans="1:16">
      <c r="A21" s="12"/>
      <c r="B21" s="23">
        <v>334.31</v>
      </c>
      <c r="C21" s="19" t="s">
        <v>100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4018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4018</v>
      </c>
      <c r="O21" s="44">
        <f t="shared" si="1"/>
        <v>2.855721393034826</v>
      </c>
      <c r="P21" s="9"/>
    </row>
    <row r="22" spans="1:16">
      <c r="A22" s="12"/>
      <c r="B22" s="23">
        <v>334.7</v>
      </c>
      <c r="C22" s="19" t="s">
        <v>62</v>
      </c>
      <c r="D22" s="43">
        <v>50000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27" si="6">SUM(D22:M22)</f>
        <v>50000</v>
      </c>
      <c r="O22" s="44">
        <f t="shared" si="1"/>
        <v>35.536602700781806</v>
      </c>
      <c r="P22" s="9"/>
    </row>
    <row r="23" spans="1:16">
      <c r="A23" s="12"/>
      <c r="B23" s="23">
        <v>335.12</v>
      </c>
      <c r="C23" s="19" t="s">
        <v>75</v>
      </c>
      <c r="D23" s="43">
        <v>63388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63388</v>
      </c>
      <c r="O23" s="44">
        <f t="shared" si="1"/>
        <v>45.05188343994314</v>
      </c>
      <c r="P23" s="9"/>
    </row>
    <row r="24" spans="1:16">
      <c r="A24" s="12"/>
      <c r="B24" s="23">
        <v>335.14</v>
      </c>
      <c r="C24" s="19" t="s">
        <v>76</v>
      </c>
      <c r="D24" s="43">
        <v>912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912</v>
      </c>
      <c r="O24" s="44">
        <f t="shared" si="1"/>
        <v>0.64818763326226014</v>
      </c>
      <c r="P24" s="9"/>
    </row>
    <row r="25" spans="1:16">
      <c r="A25" s="12"/>
      <c r="B25" s="23">
        <v>335.15</v>
      </c>
      <c r="C25" s="19" t="s">
        <v>77</v>
      </c>
      <c r="D25" s="43">
        <v>416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416</v>
      </c>
      <c r="O25" s="44">
        <f t="shared" si="1"/>
        <v>0.29566453447050461</v>
      </c>
      <c r="P25" s="9"/>
    </row>
    <row r="26" spans="1:16">
      <c r="A26" s="12"/>
      <c r="B26" s="23">
        <v>335.18</v>
      </c>
      <c r="C26" s="19" t="s">
        <v>78</v>
      </c>
      <c r="D26" s="43">
        <v>144694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144694</v>
      </c>
      <c r="O26" s="44">
        <f t="shared" si="1"/>
        <v>102.83866382373846</v>
      </c>
      <c r="P26" s="9"/>
    </row>
    <row r="27" spans="1:16">
      <c r="A27" s="12"/>
      <c r="B27" s="23">
        <v>335.49</v>
      </c>
      <c r="C27" s="19" t="s">
        <v>27</v>
      </c>
      <c r="D27" s="43">
        <v>15837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15837</v>
      </c>
      <c r="O27" s="44">
        <f t="shared" si="1"/>
        <v>11.255863539445629</v>
      </c>
      <c r="P27" s="9"/>
    </row>
    <row r="28" spans="1:16" ht="15.75">
      <c r="A28" s="27" t="s">
        <v>34</v>
      </c>
      <c r="B28" s="28"/>
      <c r="C28" s="29"/>
      <c r="D28" s="30">
        <f t="shared" ref="D28:M28" si="7">SUM(D29:D33)</f>
        <v>1355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922307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ref="N28:N41" si="8">SUM(D28:M28)</f>
        <v>923662</v>
      </c>
      <c r="O28" s="42">
        <f t="shared" si="1"/>
        <v>656.47619047619048</v>
      </c>
      <c r="P28" s="10"/>
    </row>
    <row r="29" spans="1:16">
      <c r="A29" s="12"/>
      <c r="B29" s="23">
        <v>341.2</v>
      </c>
      <c r="C29" s="19" t="s">
        <v>79</v>
      </c>
      <c r="D29" s="43">
        <v>92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92</v>
      </c>
      <c r="O29" s="44">
        <f t="shared" si="1"/>
        <v>6.5387348969438527E-2</v>
      </c>
      <c r="P29" s="9"/>
    </row>
    <row r="30" spans="1:16">
      <c r="A30" s="12"/>
      <c r="B30" s="23">
        <v>343.3</v>
      </c>
      <c r="C30" s="19" t="s">
        <v>39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347200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347200</v>
      </c>
      <c r="O30" s="44">
        <f t="shared" si="1"/>
        <v>246.76616915422886</v>
      </c>
      <c r="P30" s="9"/>
    </row>
    <row r="31" spans="1:16">
      <c r="A31" s="12"/>
      <c r="B31" s="23">
        <v>343.4</v>
      </c>
      <c r="C31" s="19" t="s">
        <v>40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140248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140248</v>
      </c>
      <c r="O31" s="44">
        <f t="shared" si="1"/>
        <v>99.678749111584935</v>
      </c>
      <c r="P31" s="9"/>
    </row>
    <row r="32" spans="1:16">
      <c r="A32" s="12"/>
      <c r="B32" s="23">
        <v>343.5</v>
      </c>
      <c r="C32" s="19" t="s">
        <v>41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434859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434859</v>
      </c>
      <c r="O32" s="44">
        <f t="shared" si="1"/>
        <v>309.06823027718548</v>
      </c>
      <c r="P32" s="9"/>
    </row>
    <row r="33" spans="1:119">
      <c r="A33" s="12"/>
      <c r="B33" s="23">
        <v>344.9</v>
      </c>
      <c r="C33" s="19" t="s">
        <v>80</v>
      </c>
      <c r="D33" s="43">
        <v>1263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1263</v>
      </c>
      <c r="O33" s="44">
        <f t="shared" si="1"/>
        <v>0.89765458422174838</v>
      </c>
      <c r="P33" s="9"/>
    </row>
    <row r="34" spans="1:119" ht="15.75">
      <c r="A34" s="27" t="s">
        <v>3</v>
      </c>
      <c r="B34" s="28"/>
      <c r="C34" s="29"/>
      <c r="D34" s="30">
        <f t="shared" ref="D34:M34" si="9">SUM(D35:D38)</f>
        <v>13884</v>
      </c>
      <c r="E34" s="30">
        <f t="shared" si="9"/>
        <v>0</v>
      </c>
      <c r="F34" s="30">
        <f t="shared" si="9"/>
        <v>0</v>
      </c>
      <c r="G34" s="30">
        <f t="shared" si="9"/>
        <v>0</v>
      </c>
      <c r="H34" s="30">
        <f t="shared" si="9"/>
        <v>0</v>
      </c>
      <c r="I34" s="30">
        <f t="shared" si="9"/>
        <v>77404</v>
      </c>
      <c r="J34" s="30">
        <f t="shared" si="9"/>
        <v>0</v>
      </c>
      <c r="K34" s="30">
        <f t="shared" si="9"/>
        <v>0</v>
      </c>
      <c r="L34" s="30">
        <f t="shared" si="9"/>
        <v>0</v>
      </c>
      <c r="M34" s="30">
        <f t="shared" si="9"/>
        <v>0</v>
      </c>
      <c r="N34" s="30">
        <f t="shared" si="8"/>
        <v>91288</v>
      </c>
      <c r="O34" s="42">
        <f t="shared" si="1"/>
        <v>64.881307746979388</v>
      </c>
      <c r="P34" s="10"/>
    </row>
    <row r="35" spans="1:119">
      <c r="A35" s="12"/>
      <c r="B35" s="23">
        <v>361.1</v>
      </c>
      <c r="C35" s="19" t="s">
        <v>45</v>
      </c>
      <c r="D35" s="43">
        <v>6254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6254</v>
      </c>
      <c r="O35" s="44">
        <f t="shared" si="1"/>
        <v>4.4449182658137882</v>
      </c>
      <c r="P35" s="9"/>
    </row>
    <row r="36" spans="1:119">
      <c r="A36" s="12"/>
      <c r="B36" s="23">
        <v>362</v>
      </c>
      <c r="C36" s="19" t="s">
        <v>46</v>
      </c>
      <c r="D36" s="43">
        <v>6750</v>
      </c>
      <c r="E36" s="43">
        <v>0</v>
      </c>
      <c r="F36" s="43">
        <v>0</v>
      </c>
      <c r="G36" s="43">
        <v>0</v>
      </c>
      <c r="H36" s="43">
        <v>0</v>
      </c>
      <c r="I36" s="43">
        <v>26036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32786</v>
      </c>
      <c r="O36" s="44">
        <f t="shared" si="1"/>
        <v>23.302061122956644</v>
      </c>
      <c r="P36" s="9"/>
    </row>
    <row r="37" spans="1:119">
      <c r="A37" s="12"/>
      <c r="B37" s="23">
        <v>366</v>
      </c>
      <c r="C37" s="19" t="s">
        <v>48</v>
      </c>
      <c r="D37" s="43">
        <v>46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46</v>
      </c>
      <c r="O37" s="44">
        <f t="shared" si="1"/>
        <v>3.2693674484719264E-2</v>
      </c>
      <c r="P37" s="9"/>
    </row>
    <row r="38" spans="1:119">
      <c r="A38" s="12"/>
      <c r="B38" s="23">
        <v>369.9</v>
      </c>
      <c r="C38" s="19" t="s">
        <v>49</v>
      </c>
      <c r="D38" s="43">
        <v>834</v>
      </c>
      <c r="E38" s="43">
        <v>0</v>
      </c>
      <c r="F38" s="43">
        <v>0</v>
      </c>
      <c r="G38" s="43">
        <v>0</v>
      </c>
      <c r="H38" s="43">
        <v>0</v>
      </c>
      <c r="I38" s="43">
        <v>51368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52202</v>
      </c>
      <c r="O38" s="44">
        <f t="shared" si="1"/>
        <v>37.101634683724235</v>
      </c>
      <c r="P38" s="9"/>
    </row>
    <row r="39" spans="1:119" ht="15.75">
      <c r="A39" s="27" t="s">
        <v>35</v>
      </c>
      <c r="B39" s="28"/>
      <c r="C39" s="29"/>
      <c r="D39" s="30">
        <f t="shared" ref="D39:M39" si="10">SUM(D40:D40)</f>
        <v>1541989</v>
      </c>
      <c r="E39" s="30">
        <f t="shared" si="10"/>
        <v>0</v>
      </c>
      <c r="F39" s="30">
        <f t="shared" si="10"/>
        <v>0</v>
      </c>
      <c r="G39" s="30">
        <f t="shared" si="10"/>
        <v>0</v>
      </c>
      <c r="H39" s="30">
        <f t="shared" si="10"/>
        <v>0</v>
      </c>
      <c r="I39" s="30">
        <f t="shared" si="10"/>
        <v>1269781</v>
      </c>
      <c r="J39" s="30">
        <f t="shared" si="10"/>
        <v>0</v>
      </c>
      <c r="K39" s="30">
        <f t="shared" si="10"/>
        <v>0</v>
      </c>
      <c r="L39" s="30">
        <f t="shared" si="10"/>
        <v>0</v>
      </c>
      <c r="M39" s="30">
        <f t="shared" si="10"/>
        <v>0</v>
      </c>
      <c r="N39" s="30">
        <f t="shared" si="8"/>
        <v>2811770</v>
      </c>
      <c r="O39" s="42">
        <f t="shared" si="1"/>
        <v>1998.4150675195451</v>
      </c>
      <c r="P39" s="9"/>
    </row>
    <row r="40" spans="1:119" ht="15.75" thickBot="1">
      <c r="A40" s="12"/>
      <c r="B40" s="23">
        <v>381</v>
      </c>
      <c r="C40" s="19" t="s">
        <v>50</v>
      </c>
      <c r="D40" s="43">
        <v>1541989</v>
      </c>
      <c r="E40" s="43">
        <v>0</v>
      </c>
      <c r="F40" s="43">
        <v>0</v>
      </c>
      <c r="G40" s="43">
        <v>0</v>
      </c>
      <c r="H40" s="43">
        <v>0</v>
      </c>
      <c r="I40" s="43">
        <v>1269781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2811770</v>
      </c>
      <c r="O40" s="44">
        <f t="shared" si="1"/>
        <v>1998.4150675195451</v>
      </c>
      <c r="P40" s="9"/>
    </row>
    <row r="41" spans="1:119" ht="16.5" thickBot="1">
      <c r="A41" s="13" t="s">
        <v>43</v>
      </c>
      <c r="B41" s="21"/>
      <c r="C41" s="20"/>
      <c r="D41" s="14">
        <f>SUM(D5,D14,D19,D28,D34,D39)</f>
        <v>2412188</v>
      </c>
      <c r="E41" s="14">
        <f t="shared" ref="E41:M41" si="11">SUM(E5,E14,E19,E28,E34,E39)</f>
        <v>0</v>
      </c>
      <c r="F41" s="14">
        <f t="shared" si="11"/>
        <v>0</v>
      </c>
      <c r="G41" s="14">
        <f t="shared" si="11"/>
        <v>0</v>
      </c>
      <c r="H41" s="14">
        <f t="shared" si="11"/>
        <v>0</v>
      </c>
      <c r="I41" s="14">
        <f t="shared" si="11"/>
        <v>2818422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8"/>
        <v>5230610</v>
      </c>
      <c r="O41" s="36">
        <f t="shared" si="1"/>
        <v>3717.5621890547263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19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115" t="s">
        <v>101</v>
      </c>
      <c r="M43" s="115"/>
      <c r="N43" s="115"/>
      <c r="O43" s="40">
        <v>1407</v>
      </c>
    </row>
    <row r="44" spans="1:119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119" ht="15.75" customHeight="1" thickBot="1">
      <c r="A45" s="117" t="s">
        <v>64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447420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447420</v>
      </c>
      <c r="O5" s="31">
        <f t="shared" ref="O5:O39" si="1">(N5/O$41)</f>
        <v>321.42241379310343</v>
      </c>
      <c r="P5" s="6"/>
    </row>
    <row r="6" spans="1:133">
      <c r="A6" s="12"/>
      <c r="B6" s="23">
        <v>311</v>
      </c>
      <c r="C6" s="19" t="s">
        <v>2</v>
      </c>
      <c r="D6" s="43">
        <v>127232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127232</v>
      </c>
      <c r="O6" s="44">
        <f t="shared" si="1"/>
        <v>91.402298850574709</v>
      </c>
      <c r="P6" s="9"/>
    </row>
    <row r="7" spans="1:133">
      <c r="A7" s="12"/>
      <c r="B7" s="23">
        <v>312.41000000000003</v>
      </c>
      <c r="C7" s="19" t="s">
        <v>11</v>
      </c>
      <c r="D7" s="43">
        <v>57028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57028</v>
      </c>
      <c r="O7" s="44">
        <f t="shared" si="1"/>
        <v>40.968390804597703</v>
      </c>
      <c r="P7" s="9"/>
    </row>
    <row r="8" spans="1:133">
      <c r="A8" s="12"/>
      <c r="B8" s="23">
        <v>312.60000000000002</v>
      </c>
      <c r="C8" s="19" t="s">
        <v>12</v>
      </c>
      <c r="D8" s="43">
        <v>90580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90580</v>
      </c>
      <c r="O8" s="44">
        <f t="shared" si="1"/>
        <v>65.071839080459768</v>
      </c>
      <c r="P8" s="9"/>
    </row>
    <row r="9" spans="1:133">
      <c r="A9" s="12"/>
      <c r="B9" s="23">
        <v>314.10000000000002</v>
      </c>
      <c r="C9" s="19" t="s">
        <v>13</v>
      </c>
      <c r="D9" s="43">
        <v>104379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104379</v>
      </c>
      <c r="O9" s="44">
        <f t="shared" si="1"/>
        <v>74.984913793103445</v>
      </c>
      <c r="P9" s="9"/>
    </row>
    <row r="10" spans="1:133">
      <c r="A10" s="12"/>
      <c r="B10" s="23">
        <v>314.3</v>
      </c>
      <c r="C10" s="19" t="s">
        <v>14</v>
      </c>
      <c r="D10" s="43">
        <v>9346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9346</v>
      </c>
      <c r="O10" s="44">
        <f t="shared" si="1"/>
        <v>6.7140804597701154</v>
      </c>
      <c r="P10" s="9"/>
    </row>
    <row r="11" spans="1:133">
      <c r="A11" s="12"/>
      <c r="B11" s="23">
        <v>314.8</v>
      </c>
      <c r="C11" s="19" t="s">
        <v>16</v>
      </c>
      <c r="D11" s="43">
        <v>2828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2828</v>
      </c>
      <c r="O11" s="44">
        <f t="shared" si="1"/>
        <v>2.0316091954022988</v>
      </c>
      <c r="P11" s="9"/>
    </row>
    <row r="12" spans="1:133">
      <c r="A12" s="12"/>
      <c r="B12" s="23">
        <v>315</v>
      </c>
      <c r="C12" s="19" t="s">
        <v>74</v>
      </c>
      <c r="D12" s="43">
        <v>56027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56027</v>
      </c>
      <c r="O12" s="44">
        <f t="shared" si="1"/>
        <v>40.2492816091954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SUM(D14:D17)</f>
        <v>125063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4546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6" si="4">SUM(D13:M13)</f>
        <v>129609</v>
      </c>
      <c r="O13" s="42">
        <f t="shared" si="1"/>
        <v>93.109913793103445</v>
      </c>
      <c r="P13" s="10"/>
    </row>
    <row r="14" spans="1:133">
      <c r="A14" s="12"/>
      <c r="B14" s="23">
        <v>322</v>
      </c>
      <c r="C14" s="19" t="s">
        <v>0</v>
      </c>
      <c r="D14" s="43">
        <v>2893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2893</v>
      </c>
      <c r="O14" s="44">
        <f t="shared" si="1"/>
        <v>2.0783045977011496</v>
      </c>
      <c r="P14" s="9"/>
    </row>
    <row r="15" spans="1:133">
      <c r="A15" s="12"/>
      <c r="B15" s="23">
        <v>323.10000000000002</v>
      </c>
      <c r="C15" s="19" t="s">
        <v>18</v>
      </c>
      <c r="D15" s="43">
        <v>119129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119129</v>
      </c>
      <c r="O15" s="44">
        <f t="shared" si="1"/>
        <v>85.581178160919535</v>
      </c>
      <c r="P15" s="9"/>
    </row>
    <row r="16" spans="1:133">
      <c r="A16" s="12"/>
      <c r="B16" s="23">
        <v>324.22000000000003</v>
      </c>
      <c r="C16" s="19" t="s">
        <v>19</v>
      </c>
      <c r="D16" s="43">
        <v>37</v>
      </c>
      <c r="E16" s="43">
        <v>0</v>
      </c>
      <c r="F16" s="43">
        <v>0</v>
      </c>
      <c r="G16" s="43">
        <v>0</v>
      </c>
      <c r="H16" s="43">
        <v>0</v>
      </c>
      <c r="I16" s="43">
        <v>4546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4583</v>
      </c>
      <c r="O16" s="44">
        <f t="shared" si="1"/>
        <v>3.2923850574712645</v>
      </c>
      <c r="P16" s="9"/>
    </row>
    <row r="17" spans="1:16">
      <c r="A17" s="12"/>
      <c r="B17" s="23">
        <v>329</v>
      </c>
      <c r="C17" s="19" t="s">
        <v>67</v>
      </c>
      <c r="D17" s="43">
        <v>3004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3004</v>
      </c>
      <c r="O17" s="44">
        <f t="shared" si="1"/>
        <v>2.1580459770114944</v>
      </c>
      <c r="P17" s="9"/>
    </row>
    <row r="18" spans="1:16" ht="15.75">
      <c r="A18" s="27" t="s">
        <v>21</v>
      </c>
      <c r="B18" s="28"/>
      <c r="C18" s="29"/>
      <c r="D18" s="30">
        <f t="shared" ref="D18:M18" si="5">SUM(D19:D25)</f>
        <v>241055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241055</v>
      </c>
      <c r="O18" s="42">
        <f t="shared" si="1"/>
        <v>173.17169540229884</v>
      </c>
      <c r="P18" s="10"/>
    </row>
    <row r="19" spans="1:16">
      <c r="A19" s="12"/>
      <c r="B19" s="23">
        <v>331.2</v>
      </c>
      <c r="C19" s="19" t="s">
        <v>20</v>
      </c>
      <c r="D19" s="43">
        <v>14468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14468</v>
      </c>
      <c r="O19" s="44">
        <f t="shared" si="1"/>
        <v>10.39367816091954</v>
      </c>
      <c r="P19" s="9"/>
    </row>
    <row r="20" spans="1:16">
      <c r="A20" s="12"/>
      <c r="B20" s="23">
        <v>335.12</v>
      </c>
      <c r="C20" s="19" t="s">
        <v>75</v>
      </c>
      <c r="D20" s="43">
        <v>60361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60361</v>
      </c>
      <c r="O20" s="44">
        <f t="shared" si="1"/>
        <v>43.362787356321839</v>
      </c>
      <c r="P20" s="9"/>
    </row>
    <row r="21" spans="1:16">
      <c r="A21" s="12"/>
      <c r="B21" s="23">
        <v>335.14</v>
      </c>
      <c r="C21" s="19" t="s">
        <v>76</v>
      </c>
      <c r="D21" s="43">
        <v>1004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1004</v>
      </c>
      <c r="O21" s="44">
        <f t="shared" si="1"/>
        <v>0.72126436781609193</v>
      </c>
      <c r="P21" s="9"/>
    </row>
    <row r="22" spans="1:16">
      <c r="A22" s="12"/>
      <c r="B22" s="23">
        <v>335.15</v>
      </c>
      <c r="C22" s="19" t="s">
        <v>77</v>
      </c>
      <c r="D22" s="43">
        <v>391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391</v>
      </c>
      <c r="O22" s="44">
        <f t="shared" si="1"/>
        <v>0.28089080459770116</v>
      </c>
      <c r="P22" s="9"/>
    </row>
    <row r="23" spans="1:16">
      <c r="A23" s="12"/>
      <c r="B23" s="23">
        <v>335.18</v>
      </c>
      <c r="C23" s="19" t="s">
        <v>78</v>
      </c>
      <c r="D23" s="43">
        <v>144555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144555</v>
      </c>
      <c r="O23" s="44">
        <f t="shared" si="1"/>
        <v>103.84698275862068</v>
      </c>
      <c r="P23" s="9"/>
    </row>
    <row r="24" spans="1:16">
      <c r="A24" s="12"/>
      <c r="B24" s="23">
        <v>335.49</v>
      </c>
      <c r="C24" s="19" t="s">
        <v>27</v>
      </c>
      <c r="D24" s="43">
        <v>15376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15376</v>
      </c>
      <c r="O24" s="44">
        <f t="shared" si="1"/>
        <v>11.045977011494253</v>
      </c>
      <c r="P24" s="9"/>
    </row>
    <row r="25" spans="1:16">
      <c r="A25" s="12"/>
      <c r="B25" s="23">
        <v>338</v>
      </c>
      <c r="C25" s="19" t="s">
        <v>29</v>
      </c>
      <c r="D25" s="43">
        <v>4900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4900</v>
      </c>
      <c r="O25" s="44">
        <f t="shared" si="1"/>
        <v>3.5201149425287355</v>
      </c>
      <c r="P25" s="9"/>
    </row>
    <row r="26" spans="1:16" ht="15.75">
      <c r="A26" s="27" t="s">
        <v>34</v>
      </c>
      <c r="B26" s="28"/>
      <c r="C26" s="29"/>
      <c r="D26" s="30">
        <f t="shared" ref="D26:M26" si="6">SUM(D27:D32)</f>
        <v>767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694073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4"/>
        <v>694840</v>
      </c>
      <c r="O26" s="42">
        <f t="shared" si="1"/>
        <v>499.16666666666669</v>
      </c>
      <c r="P26" s="10"/>
    </row>
    <row r="27" spans="1:16">
      <c r="A27" s="12"/>
      <c r="B27" s="23">
        <v>342.2</v>
      </c>
      <c r="C27" s="19" t="s">
        <v>38</v>
      </c>
      <c r="D27" s="43">
        <v>136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ref="N27:N32" si="7">SUM(D27:M27)</f>
        <v>136</v>
      </c>
      <c r="O27" s="44">
        <f t="shared" si="1"/>
        <v>9.7701149425287362E-2</v>
      </c>
      <c r="P27" s="9"/>
    </row>
    <row r="28" spans="1:16">
      <c r="A28" s="12"/>
      <c r="B28" s="23">
        <v>343.3</v>
      </c>
      <c r="C28" s="19" t="s">
        <v>39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254343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254343</v>
      </c>
      <c r="O28" s="44">
        <f t="shared" si="1"/>
        <v>182.71767241379311</v>
      </c>
      <c r="P28" s="9"/>
    </row>
    <row r="29" spans="1:16">
      <c r="A29" s="12"/>
      <c r="B29" s="23">
        <v>343.4</v>
      </c>
      <c r="C29" s="19" t="s">
        <v>40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148070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148070</v>
      </c>
      <c r="O29" s="44">
        <f t="shared" si="1"/>
        <v>106.37212643678161</v>
      </c>
      <c r="P29" s="9"/>
    </row>
    <row r="30" spans="1:16">
      <c r="A30" s="12"/>
      <c r="B30" s="23">
        <v>343.5</v>
      </c>
      <c r="C30" s="19" t="s">
        <v>41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291660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291660</v>
      </c>
      <c r="O30" s="44">
        <f t="shared" si="1"/>
        <v>209.52586206896552</v>
      </c>
      <c r="P30" s="9"/>
    </row>
    <row r="31" spans="1:16">
      <c r="A31" s="12"/>
      <c r="B31" s="23">
        <v>343.9</v>
      </c>
      <c r="C31" s="19" t="s">
        <v>97</v>
      </c>
      <c r="D31" s="43">
        <v>86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86</v>
      </c>
      <c r="O31" s="44">
        <f t="shared" si="1"/>
        <v>6.17816091954023E-2</v>
      </c>
      <c r="P31" s="9"/>
    </row>
    <row r="32" spans="1:16">
      <c r="A32" s="12"/>
      <c r="B32" s="23">
        <v>344.9</v>
      </c>
      <c r="C32" s="19" t="s">
        <v>80</v>
      </c>
      <c r="D32" s="43">
        <v>545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545</v>
      </c>
      <c r="O32" s="44">
        <f t="shared" si="1"/>
        <v>0.39152298850574713</v>
      </c>
      <c r="P32" s="9"/>
    </row>
    <row r="33" spans="1:119" ht="15.75">
      <c r="A33" s="27" t="s">
        <v>3</v>
      </c>
      <c r="B33" s="28"/>
      <c r="C33" s="29"/>
      <c r="D33" s="30">
        <f t="shared" ref="D33:M33" si="8">SUM(D34:D36)</f>
        <v>33486</v>
      </c>
      <c r="E33" s="30">
        <f t="shared" si="8"/>
        <v>0</v>
      </c>
      <c r="F33" s="30">
        <f t="shared" si="8"/>
        <v>0</v>
      </c>
      <c r="G33" s="30">
        <f t="shared" si="8"/>
        <v>0</v>
      </c>
      <c r="H33" s="30">
        <f t="shared" si="8"/>
        <v>0</v>
      </c>
      <c r="I33" s="30">
        <f t="shared" si="8"/>
        <v>89058</v>
      </c>
      <c r="J33" s="30">
        <f t="shared" si="8"/>
        <v>0</v>
      </c>
      <c r="K33" s="30">
        <f t="shared" si="8"/>
        <v>0</v>
      </c>
      <c r="L33" s="30">
        <f t="shared" si="8"/>
        <v>0</v>
      </c>
      <c r="M33" s="30">
        <f t="shared" si="8"/>
        <v>0</v>
      </c>
      <c r="N33" s="30">
        <f t="shared" ref="N33:N39" si="9">SUM(D33:M33)</f>
        <v>122544</v>
      </c>
      <c r="O33" s="42">
        <f t="shared" si="1"/>
        <v>88.034482758620683</v>
      </c>
      <c r="P33" s="10"/>
    </row>
    <row r="34" spans="1:119">
      <c r="A34" s="12"/>
      <c r="B34" s="23">
        <v>361.1</v>
      </c>
      <c r="C34" s="19" t="s">
        <v>45</v>
      </c>
      <c r="D34" s="43">
        <v>2366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9"/>
        <v>2366</v>
      </c>
      <c r="O34" s="44">
        <f t="shared" si="1"/>
        <v>1.6997126436781609</v>
      </c>
      <c r="P34" s="9"/>
    </row>
    <row r="35" spans="1:119">
      <c r="A35" s="12"/>
      <c r="B35" s="23">
        <v>362</v>
      </c>
      <c r="C35" s="19" t="s">
        <v>46</v>
      </c>
      <c r="D35" s="43">
        <v>9626</v>
      </c>
      <c r="E35" s="43">
        <v>0</v>
      </c>
      <c r="F35" s="43">
        <v>0</v>
      </c>
      <c r="G35" s="43">
        <v>0</v>
      </c>
      <c r="H35" s="43">
        <v>0</v>
      </c>
      <c r="I35" s="43">
        <v>25840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35466</v>
      </c>
      <c r="O35" s="44">
        <f t="shared" si="1"/>
        <v>25.478448275862068</v>
      </c>
      <c r="P35" s="9"/>
    </row>
    <row r="36" spans="1:119">
      <c r="A36" s="12"/>
      <c r="B36" s="23">
        <v>369.9</v>
      </c>
      <c r="C36" s="19" t="s">
        <v>49</v>
      </c>
      <c r="D36" s="43">
        <v>21494</v>
      </c>
      <c r="E36" s="43">
        <v>0</v>
      </c>
      <c r="F36" s="43">
        <v>0</v>
      </c>
      <c r="G36" s="43">
        <v>0</v>
      </c>
      <c r="H36" s="43">
        <v>0</v>
      </c>
      <c r="I36" s="43">
        <v>63218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84712</v>
      </c>
      <c r="O36" s="44">
        <f t="shared" si="1"/>
        <v>60.856321839080458</v>
      </c>
      <c r="P36" s="9"/>
    </row>
    <row r="37" spans="1:119" ht="15.75">
      <c r="A37" s="27" t="s">
        <v>35</v>
      </c>
      <c r="B37" s="28"/>
      <c r="C37" s="29"/>
      <c r="D37" s="30">
        <f t="shared" ref="D37:M37" si="10">SUM(D38:D38)</f>
        <v>748411</v>
      </c>
      <c r="E37" s="30">
        <f t="shared" si="10"/>
        <v>0</v>
      </c>
      <c r="F37" s="30">
        <f t="shared" si="10"/>
        <v>0</v>
      </c>
      <c r="G37" s="30">
        <f t="shared" si="10"/>
        <v>0</v>
      </c>
      <c r="H37" s="30">
        <f t="shared" si="10"/>
        <v>0</v>
      </c>
      <c r="I37" s="30">
        <f t="shared" si="10"/>
        <v>529090</v>
      </c>
      <c r="J37" s="30">
        <f t="shared" si="10"/>
        <v>0</v>
      </c>
      <c r="K37" s="30">
        <f t="shared" si="10"/>
        <v>0</v>
      </c>
      <c r="L37" s="30">
        <f t="shared" si="10"/>
        <v>0</v>
      </c>
      <c r="M37" s="30">
        <f t="shared" si="10"/>
        <v>0</v>
      </c>
      <c r="N37" s="30">
        <f t="shared" si="9"/>
        <v>1277501</v>
      </c>
      <c r="O37" s="42">
        <f t="shared" si="1"/>
        <v>917.74497126436779</v>
      </c>
      <c r="P37" s="9"/>
    </row>
    <row r="38" spans="1:119" ht="15.75" thickBot="1">
      <c r="A38" s="12"/>
      <c r="B38" s="23">
        <v>381</v>
      </c>
      <c r="C38" s="19" t="s">
        <v>50</v>
      </c>
      <c r="D38" s="43">
        <v>748411</v>
      </c>
      <c r="E38" s="43">
        <v>0</v>
      </c>
      <c r="F38" s="43">
        <v>0</v>
      </c>
      <c r="G38" s="43">
        <v>0</v>
      </c>
      <c r="H38" s="43">
        <v>0</v>
      </c>
      <c r="I38" s="43">
        <v>529090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1277501</v>
      </c>
      <c r="O38" s="44">
        <f t="shared" si="1"/>
        <v>917.74497126436779</v>
      </c>
      <c r="P38" s="9"/>
    </row>
    <row r="39" spans="1:119" ht="16.5" thickBot="1">
      <c r="A39" s="13" t="s">
        <v>43</v>
      </c>
      <c r="B39" s="21"/>
      <c r="C39" s="20"/>
      <c r="D39" s="14">
        <f>SUM(D5,D13,D18,D26,D33,D37)</f>
        <v>1596202</v>
      </c>
      <c r="E39" s="14">
        <f t="shared" ref="E39:M39" si="11">SUM(E5,E13,E18,E26,E33,E37)</f>
        <v>0</v>
      </c>
      <c r="F39" s="14">
        <f t="shared" si="11"/>
        <v>0</v>
      </c>
      <c r="G39" s="14">
        <f t="shared" si="11"/>
        <v>0</v>
      </c>
      <c r="H39" s="14">
        <f t="shared" si="11"/>
        <v>0</v>
      </c>
      <c r="I39" s="14">
        <f t="shared" si="11"/>
        <v>1316767</v>
      </c>
      <c r="J39" s="14">
        <f t="shared" si="11"/>
        <v>0</v>
      </c>
      <c r="K39" s="14">
        <f t="shared" si="11"/>
        <v>0</v>
      </c>
      <c r="L39" s="14">
        <f t="shared" si="11"/>
        <v>0</v>
      </c>
      <c r="M39" s="14">
        <f t="shared" si="11"/>
        <v>0</v>
      </c>
      <c r="N39" s="14">
        <f t="shared" si="9"/>
        <v>2912969</v>
      </c>
      <c r="O39" s="36">
        <f t="shared" si="1"/>
        <v>2092.6501436781609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8"/>
    </row>
    <row r="41" spans="1:119">
      <c r="A41" s="37"/>
      <c r="B41" s="38"/>
      <c r="C41" s="38"/>
      <c r="D41" s="39"/>
      <c r="E41" s="39"/>
      <c r="F41" s="39"/>
      <c r="G41" s="39"/>
      <c r="H41" s="39"/>
      <c r="I41" s="39"/>
      <c r="J41" s="39"/>
      <c r="K41" s="39"/>
      <c r="L41" s="115" t="s">
        <v>98</v>
      </c>
      <c r="M41" s="115"/>
      <c r="N41" s="115"/>
      <c r="O41" s="40">
        <v>1392</v>
      </c>
    </row>
    <row r="42" spans="1:119">
      <c r="A42" s="116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</row>
    <row r="43" spans="1:119" ht="15.75" customHeight="1" thickBot="1">
      <c r="A43" s="117" t="s">
        <v>64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51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4"/>
      <c r="N3" s="35"/>
      <c r="O3" s="128" t="s">
        <v>56</v>
      </c>
      <c r="P3" s="11"/>
      <c r="Q3"/>
    </row>
    <row r="4" spans="1:133" ht="32.25" customHeight="1" thickBot="1">
      <c r="A4" s="107"/>
      <c r="B4" s="108"/>
      <c r="C4" s="109"/>
      <c r="D4" s="32" t="s">
        <v>4</v>
      </c>
      <c r="E4" s="32" t="s">
        <v>52</v>
      </c>
      <c r="F4" s="32" t="s">
        <v>53</v>
      </c>
      <c r="G4" s="32" t="s">
        <v>54</v>
      </c>
      <c r="H4" s="32" t="s">
        <v>5</v>
      </c>
      <c r="I4" s="32" t="s">
        <v>6</v>
      </c>
      <c r="J4" s="33" t="s">
        <v>55</v>
      </c>
      <c r="K4" s="33" t="s">
        <v>7</v>
      </c>
      <c r="L4" s="33" t="s">
        <v>8</v>
      </c>
      <c r="M4" s="33" t="s">
        <v>9</v>
      </c>
      <c r="N4" s="33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441141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441141</v>
      </c>
      <c r="O5" s="31">
        <f t="shared" ref="O5:O41" si="1">(N5/O$43)</f>
        <v>318.51335740072204</v>
      </c>
      <c r="P5" s="6"/>
    </row>
    <row r="6" spans="1:133">
      <c r="A6" s="12"/>
      <c r="B6" s="23">
        <v>311</v>
      </c>
      <c r="C6" s="19" t="s">
        <v>2</v>
      </c>
      <c r="D6" s="43">
        <v>126085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126085</v>
      </c>
      <c r="O6" s="44">
        <f t="shared" si="1"/>
        <v>91.036101083032491</v>
      </c>
      <c r="P6" s="9"/>
    </row>
    <row r="7" spans="1:133">
      <c r="A7" s="12"/>
      <c r="B7" s="23">
        <v>312.41000000000003</v>
      </c>
      <c r="C7" s="19" t="s">
        <v>11</v>
      </c>
      <c r="D7" s="43">
        <v>54663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54663</v>
      </c>
      <c r="O7" s="44">
        <f t="shared" si="1"/>
        <v>39.467870036101083</v>
      </c>
      <c r="P7" s="9"/>
    </row>
    <row r="8" spans="1:133">
      <c r="A8" s="12"/>
      <c r="B8" s="23">
        <v>312.60000000000002</v>
      </c>
      <c r="C8" s="19" t="s">
        <v>12</v>
      </c>
      <c r="D8" s="43">
        <v>87510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87510</v>
      </c>
      <c r="O8" s="44">
        <f t="shared" si="1"/>
        <v>63.184115523465707</v>
      </c>
      <c r="P8" s="9"/>
    </row>
    <row r="9" spans="1:133">
      <c r="A9" s="12"/>
      <c r="B9" s="23">
        <v>314.10000000000002</v>
      </c>
      <c r="C9" s="19" t="s">
        <v>13</v>
      </c>
      <c r="D9" s="43">
        <v>102753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102753</v>
      </c>
      <c r="O9" s="44">
        <f t="shared" si="1"/>
        <v>74.189891696750905</v>
      </c>
      <c r="P9" s="9"/>
    </row>
    <row r="10" spans="1:133">
      <c r="A10" s="12"/>
      <c r="B10" s="23">
        <v>314.3</v>
      </c>
      <c r="C10" s="19" t="s">
        <v>14</v>
      </c>
      <c r="D10" s="43">
        <v>9754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9754</v>
      </c>
      <c r="O10" s="44">
        <f t="shared" si="1"/>
        <v>7.0425992779783391</v>
      </c>
      <c r="P10" s="9"/>
    </row>
    <row r="11" spans="1:133">
      <c r="A11" s="12"/>
      <c r="B11" s="23">
        <v>314.8</v>
      </c>
      <c r="C11" s="19" t="s">
        <v>16</v>
      </c>
      <c r="D11" s="43">
        <v>2904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2904</v>
      </c>
      <c r="O11" s="44">
        <f t="shared" si="1"/>
        <v>2.0967509025270759</v>
      </c>
      <c r="P11" s="9"/>
    </row>
    <row r="12" spans="1:133">
      <c r="A12" s="12"/>
      <c r="B12" s="23">
        <v>315</v>
      </c>
      <c r="C12" s="19" t="s">
        <v>74</v>
      </c>
      <c r="D12" s="43">
        <v>57472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57472</v>
      </c>
      <c r="O12" s="44">
        <f t="shared" si="1"/>
        <v>41.496028880866426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SUM(D14:D17)</f>
        <v>128780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1455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7" si="4">SUM(D13:M13)</f>
        <v>130235</v>
      </c>
      <c r="O13" s="42">
        <f t="shared" si="1"/>
        <v>94.032490974729242</v>
      </c>
      <c r="P13" s="10"/>
    </row>
    <row r="14" spans="1:133">
      <c r="A14" s="12"/>
      <c r="B14" s="23">
        <v>322</v>
      </c>
      <c r="C14" s="19" t="s">
        <v>0</v>
      </c>
      <c r="D14" s="43">
        <v>1820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1820</v>
      </c>
      <c r="O14" s="44">
        <f t="shared" si="1"/>
        <v>1.3140794223826715</v>
      </c>
      <c r="P14" s="9"/>
    </row>
    <row r="15" spans="1:133">
      <c r="A15" s="12"/>
      <c r="B15" s="23">
        <v>323.10000000000002</v>
      </c>
      <c r="C15" s="19" t="s">
        <v>18</v>
      </c>
      <c r="D15" s="43">
        <v>121621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121621</v>
      </c>
      <c r="O15" s="44">
        <f t="shared" si="1"/>
        <v>87.812996389891694</v>
      </c>
      <c r="P15" s="9"/>
    </row>
    <row r="16" spans="1:133">
      <c r="A16" s="12"/>
      <c r="B16" s="23">
        <v>324.20999999999998</v>
      </c>
      <c r="C16" s="19" t="s">
        <v>60</v>
      </c>
      <c r="D16" s="43">
        <v>17</v>
      </c>
      <c r="E16" s="43">
        <v>0</v>
      </c>
      <c r="F16" s="43">
        <v>0</v>
      </c>
      <c r="G16" s="43">
        <v>0</v>
      </c>
      <c r="H16" s="43">
        <v>0</v>
      </c>
      <c r="I16" s="43">
        <v>1455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1472</v>
      </c>
      <c r="O16" s="44">
        <f t="shared" si="1"/>
        <v>1.0628158844765343</v>
      </c>
      <c r="P16" s="9"/>
    </row>
    <row r="17" spans="1:16">
      <c r="A17" s="12"/>
      <c r="B17" s="23">
        <v>329</v>
      </c>
      <c r="C17" s="19" t="s">
        <v>67</v>
      </c>
      <c r="D17" s="43">
        <v>5322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5322</v>
      </c>
      <c r="O17" s="44">
        <f t="shared" si="1"/>
        <v>3.8425992779783393</v>
      </c>
      <c r="P17" s="9"/>
    </row>
    <row r="18" spans="1:16" ht="15.75">
      <c r="A18" s="27" t="s">
        <v>21</v>
      </c>
      <c r="B18" s="28"/>
      <c r="C18" s="29"/>
      <c r="D18" s="30">
        <f t="shared" ref="D18:M18" si="5">SUM(D19:D26)</f>
        <v>792614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122103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914717</v>
      </c>
      <c r="O18" s="42">
        <f t="shared" si="1"/>
        <v>660.44548736462093</v>
      </c>
      <c r="P18" s="10"/>
    </row>
    <row r="19" spans="1:16">
      <c r="A19" s="12"/>
      <c r="B19" s="23">
        <v>331.2</v>
      </c>
      <c r="C19" s="19" t="s">
        <v>20</v>
      </c>
      <c r="D19" s="43">
        <v>320955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320955</v>
      </c>
      <c r="O19" s="44">
        <f t="shared" si="1"/>
        <v>231.73646209386283</v>
      </c>
      <c r="P19" s="9"/>
    </row>
    <row r="20" spans="1:16">
      <c r="A20" s="12"/>
      <c r="B20" s="23">
        <v>331.31</v>
      </c>
      <c r="C20" s="19" t="s">
        <v>93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122103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122103</v>
      </c>
      <c r="O20" s="44">
        <f t="shared" si="1"/>
        <v>88.161010830324912</v>
      </c>
      <c r="P20" s="9"/>
    </row>
    <row r="21" spans="1:16">
      <c r="A21" s="12"/>
      <c r="B21" s="23">
        <v>334.2</v>
      </c>
      <c r="C21" s="19" t="s">
        <v>94</v>
      </c>
      <c r="D21" s="43">
        <v>254876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254876</v>
      </c>
      <c r="O21" s="44">
        <f t="shared" si="1"/>
        <v>184.02599277978339</v>
      </c>
      <c r="P21" s="9"/>
    </row>
    <row r="22" spans="1:16">
      <c r="A22" s="12"/>
      <c r="B22" s="23">
        <v>335.12</v>
      </c>
      <c r="C22" s="19" t="s">
        <v>75</v>
      </c>
      <c r="D22" s="43">
        <v>59332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59332</v>
      </c>
      <c r="O22" s="44">
        <f t="shared" si="1"/>
        <v>42.838989169675088</v>
      </c>
      <c r="P22" s="9"/>
    </row>
    <row r="23" spans="1:16">
      <c r="A23" s="12"/>
      <c r="B23" s="23">
        <v>335.14</v>
      </c>
      <c r="C23" s="19" t="s">
        <v>76</v>
      </c>
      <c r="D23" s="43">
        <v>1025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1025</v>
      </c>
      <c r="O23" s="44">
        <f t="shared" si="1"/>
        <v>0.74007220216606495</v>
      </c>
      <c r="P23" s="9"/>
    </row>
    <row r="24" spans="1:16">
      <c r="A24" s="12"/>
      <c r="B24" s="23">
        <v>335.15</v>
      </c>
      <c r="C24" s="19" t="s">
        <v>77</v>
      </c>
      <c r="D24" s="43">
        <v>391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391</v>
      </c>
      <c r="O24" s="44">
        <f t="shared" si="1"/>
        <v>0.28231046931407944</v>
      </c>
      <c r="P24" s="9"/>
    </row>
    <row r="25" spans="1:16">
      <c r="A25" s="12"/>
      <c r="B25" s="23">
        <v>335.18</v>
      </c>
      <c r="C25" s="19" t="s">
        <v>78</v>
      </c>
      <c r="D25" s="43">
        <v>141107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141107</v>
      </c>
      <c r="O25" s="44">
        <f t="shared" si="1"/>
        <v>101.88231046931408</v>
      </c>
      <c r="P25" s="9"/>
    </row>
    <row r="26" spans="1:16">
      <c r="A26" s="12"/>
      <c r="B26" s="23">
        <v>335.49</v>
      </c>
      <c r="C26" s="19" t="s">
        <v>27</v>
      </c>
      <c r="D26" s="43">
        <v>14928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14928</v>
      </c>
      <c r="O26" s="44">
        <f t="shared" si="1"/>
        <v>10.778339350180506</v>
      </c>
      <c r="P26" s="9"/>
    </row>
    <row r="27" spans="1:16" ht="15.75">
      <c r="A27" s="27" t="s">
        <v>34</v>
      </c>
      <c r="B27" s="28"/>
      <c r="C27" s="29"/>
      <c r="D27" s="30">
        <f t="shared" ref="D27:M27" si="6">SUM(D28:D33)</f>
        <v>811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609980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4"/>
        <v>610791</v>
      </c>
      <c r="O27" s="42">
        <f t="shared" si="1"/>
        <v>441.00433212996387</v>
      </c>
      <c r="P27" s="10"/>
    </row>
    <row r="28" spans="1:16">
      <c r="A28" s="12"/>
      <c r="B28" s="23">
        <v>341.2</v>
      </c>
      <c r="C28" s="19" t="s">
        <v>79</v>
      </c>
      <c r="D28" s="43">
        <v>225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3" si="7">SUM(D28:M28)</f>
        <v>225</v>
      </c>
      <c r="O28" s="44">
        <f t="shared" si="1"/>
        <v>0.16245487364620939</v>
      </c>
      <c r="P28" s="9"/>
    </row>
    <row r="29" spans="1:16">
      <c r="A29" s="12"/>
      <c r="B29" s="23">
        <v>342.2</v>
      </c>
      <c r="C29" s="19" t="s">
        <v>38</v>
      </c>
      <c r="D29" s="43">
        <v>148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148</v>
      </c>
      <c r="O29" s="44">
        <f t="shared" si="1"/>
        <v>0.10685920577617329</v>
      </c>
      <c r="P29" s="9"/>
    </row>
    <row r="30" spans="1:16">
      <c r="A30" s="12"/>
      <c r="B30" s="23">
        <v>343.3</v>
      </c>
      <c r="C30" s="19" t="s">
        <v>39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219174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219174</v>
      </c>
      <c r="O30" s="44">
        <f t="shared" si="1"/>
        <v>158.24837545126354</v>
      </c>
      <c r="P30" s="9"/>
    </row>
    <row r="31" spans="1:16">
      <c r="A31" s="12"/>
      <c r="B31" s="23">
        <v>343.4</v>
      </c>
      <c r="C31" s="19" t="s">
        <v>40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143383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143383</v>
      </c>
      <c r="O31" s="44">
        <f t="shared" si="1"/>
        <v>103.52563176895306</v>
      </c>
      <c r="P31" s="9"/>
    </row>
    <row r="32" spans="1:16">
      <c r="A32" s="12"/>
      <c r="B32" s="23">
        <v>343.5</v>
      </c>
      <c r="C32" s="19" t="s">
        <v>41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247423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247423</v>
      </c>
      <c r="O32" s="44">
        <f t="shared" si="1"/>
        <v>178.64476534296028</v>
      </c>
      <c r="P32" s="9"/>
    </row>
    <row r="33" spans="1:119">
      <c r="A33" s="12"/>
      <c r="B33" s="23">
        <v>344.9</v>
      </c>
      <c r="C33" s="19" t="s">
        <v>80</v>
      </c>
      <c r="D33" s="43">
        <v>438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438</v>
      </c>
      <c r="O33" s="44">
        <f t="shared" si="1"/>
        <v>0.31624548736462094</v>
      </c>
      <c r="P33" s="9"/>
    </row>
    <row r="34" spans="1:119" ht="15.75">
      <c r="A34" s="27" t="s">
        <v>3</v>
      </c>
      <c r="B34" s="28"/>
      <c r="C34" s="29"/>
      <c r="D34" s="30">
        <f t="shared" ref="D34:M34" si="8">SUM(D35:D38)</f>
        <v>18067</v>
      </c>
      <c r="E34" s="30">
        <f t="shared" si="8"/>
        <v>0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72029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ref="N34:N41" si="9">SUM(D34:M34)</f>
        <v>90096</v>
      </c>
      <c r="O34" s="42">
        <f t="shared" si="1"/>
        <v>65.051263537906138</v>
      </c>
      <c r="P34" s="10"/>
    </row>
    <row r="35" spans="1:119">
      <c r="A35" s="12"/>
      <c r="B35" s="23">
        <v>361.1</v>
      </c>
      <c r="C35" s="19" t="s">
        <v>45</v>
      </c>
      <c r="D35" s="43">
        <v>564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564</v>
      </c>
      <c r="O35" s="44">
        <f t="shared" si="1"/>
        <v>0.40722021660649821</v>
      </c>
      <c r="P35" s="9"/>
    </row>
    <row r="36" spans="1:119">
      <c r="A36" s="12"/>
      <c r="B36" s="23">
        <v>362</v>
      </c>
      <c r="C36" s="19" t="s">
        <v>46</v>
      </c>
      <c r="D36" s="43">
        <v>6000</v>
      </c>
      <c r="E36" s="43">
        <v>0</v>
      </c>
      <c r="F36" s="43">
        <v>0</v>
      </c>
      <c r="G36" s="43">
        <v>0</v>
      </c>
      <c r="H36" s="43">
        <v>0</v>
      </c>
      <c r="I36" s="43">
        <v>19006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25006</v>
      </c>
      <c r="O36" s="44">
        <f t="shared" si="1"/>
        <v>18.054873646209387</v>
      </c>
      <c r="P36" s="9"/>
    </row>
    <row r="37" spans="1:119">
      <c r="A37" s="12"/>
      <c r="B37" s="23">
        <v>366</v>
      </c>
      <c r="C37" s="19" t="s">
        <v>48</v>
      </c>
      <c r="D37" s="43">
        <v>2000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2000</v>
      </c>
      <c r="O37" s="44">
        <f t="shared" si="1"/>
        <v>1.4440433212996391</v>
      </c>
      <c r="P37" s="9"/>
    </row>
    <row r="38" spans="1:119">
      <c r="A38" s="12"/>
      <c r="B38" s="23">
        <v>369.9</v>
      </c>
      <c r="C38" s="19" t="s">
        <v>49</v>
      </c>
      <c r="D38" s="43">
        <v>9503</v>
      </c>
      <c r="E38" s="43">
        <v>0</v>
      </c>
      <c r="F38" s="43">
        <v>0</v>
      </c>
      <c r="G38" s="43">
        <v>0</v>
      </c>
      <c r="H38" s="43">
        <v>0</v>
      </c>
      <c r="I38" s="43">
        <v>53023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62526</v>
      </c>
      <c r="O38" s="44">
        <f t="shared" si="1"/>
        <v>45.145126353790616</v>
      </c>
      <c r="P38" s="9"/>
    </row>
    <row r="39" spans="1:119" ht="15.75">
      <c r="A39" s="27" t="s">
        <v>35</v>
      </c>
      <c r="B39" s="28"/>
      <c r="C39" s="29"/>
      <c r="D39" s="30">
        <f t="shared" ref="D39:M39" si="10">SUM(D40:D40)</f>
        <v>1491922</v>
      </c>
      <c r="E39" s="30">
        <f t="shared" si="10"/>
        <v>0</v>
      </c>
      <c r="F39" s="30">
        <f t="shared" si="10"/>
        <v>0</v>
      </c>
      <c r="G39" s="30">
        <f t="shared" si="10"/>
        <v>174693</v>
      </c>
      <c r="H39" s="30">
        <f t="shared" si="10"/>
        <v>0</v>
      </c>
      <c r="I39" s="30">
        <f t="shared" si="10"/>
        <v>912425</v>
      </c>
      <c r="J39" s="30">
        <f t="shared" si="10"/>
        <v>0</v>
      </c>
      <c r="K39" s="30">
        <f t="shared" si="10"/>
        <v>0</v>
      </c>
      <c r="L39" s="30">
        <f t="shared" si="10"/>
        <v>0</v>
      </c>
      <c r="M39" s="30">
        <f t="shared" si="10"/>
        <v>0</v>
      </c>
      <c r="N39" s="30">
        <f t="shared" si="9"/>
        <v>2579040</v>
      </c>
      <c r="O39" s="42">
        <f t="shared" si="1"/>
        <v>1862.1227436823106</v>
      </c>
      <c r="P39" s="9"/>
    </row>
    <row r="40" spans="1:119" ht="15.75" thickBot="1">
      <c r="A40" s="12"/>
      <c r="B40" s="23">
        <v>381</v>
      </c>
      <c r="C40" s="19" t="s">
        <v>50</v>
      </c>
      <c r="D40" s="43">
        <v>1491922</v>
      </c>
      <c r="E40" s="43">
        <v>0</v>
      </c>
      <c r="F40" s="43">
        <v>0</v>
      </c>
      <c r="G40" s="43">
        <v>174693</v>
      </c>
      <c r="H40" s="43">
        <v>0</v>
      </c>
      <c r="I40" s="43">
        <v>912425</v>
      </c>
      <c r="J40" s="43">
        <v>0</v>
      </c>
      <c r="K40" s="43">
        <v>0</v>
      </c>
      <c r="L40" s="43">
        <v>0</v>
      </c>
      <c r="M40" s="43">
        <v>0</v>
      </c>
      <c r="N40" s="43">
        <f t="shared" si="9"/>
        <v>2579040</v>
      </c>
      <c r="O40" s="44">
        <f t="shared" si="1"/>
        <v>1862.1227436823106</v>
      </c>
      <c r="P40" s="9"/>
    </row>
    <row r="41" spans="1:119" ht="16.5" thickBot="1">
      <c r="A41" s="13" t="s">
        <v>43</v>
      </c>
      <c r="B41" s="21"/>
      <c r="C41" s="20"/>
      <c r="D41" s="14">
        <f>SUM(D5,D13,D18,D27,D34,D39)</f>
        <v>2873335</v>
      </c>
      <c r="E41" s="14">
        <f t="shared" ref="E41:M41" si="11">SUM(E5,E13,E18,E27,E34,E39)</f>
        <v>0</v>
      </c>
      <c r="F41" s="14">
        <f t="shared" si="11"/>
        <v>0</v>
      </c>
      <c r="G41" s="14">
        <f t="shared" si="11"/>
        <v>174693</v>
      </c>
      <c r="H41" s="14">
        <f t="shared" si="11"/>
        <v>0</v>
      </c>
      <c r="I41" s="14">
        <f t="shared" si="11"/>
        <v>1717992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9"/>
        <v>4766020</v>
      </c>
      <c r="O41" s="36">
        <f t="shared" si="1"/>
        <v>3441.1696750902529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19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115" t="s">
        <v>95</v>
      </c>
      <c r="M43" s="115"/>
      <c r="N43" s="115"/>
      <c r="O43" s="40">
        <v>1385</v>
      </c>
    </row>
    <row r="44" spans="1:119">
      <c r="A44" s="116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119" ht="15.75" customHeight="1" thickBot="1">
      <c r="A45" s="117" t="s">
        <v>64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2024-10-11T20:03:00Z</cp:lastPrinted>
  <dcterms:created xsi:type="dcterms:W3CDTF">2000-08-31T21:26:31Z</dcterms:created>
  <dcterms:modified xsi:type="dcterms:W3CDTF">2024-10-11T20:03:06Z</dcterms:modified>
</cp:coreProperties>
</file>