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97" documentId="11_49C3214283BFDFEEF087C360A4EE79E205D062BA" xr6:coauthVersionLast="47" xr6:coauthVersionMax="47" xr10:uidLastSave="{24943B92-90D1-4AE7-895A-A68C31872936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'2008'!$A$1:$O$56</definedName>
    <definedName name="_xlnm.Print_Area" localSheetId="14">'2009'!$A$1:$O$59</definedName>
    <definedName name="_xlnm.Print_Area" localSheetId="13">'2010'!$A$1:$O$61</definedName>
    <definedName name="_xlnm.Print_Area" localSheetId="12">'2011'!$A$1:$O$58</definedName>
    <definedName name="_xlnm.Print_Area" localSheetId="11">'2012'!$A$1:$O$75</definedName>
    <definedName name="_xlnm.Print_Area" localSheetId="10">'2013'!$A$1:$O$66</definedName>
    <definedName name="_xlnm.Print_Area" localSheetId="9">'2014'!$A$1:$O$65</definedName>
    <definedName name="_xlnm.Print_Area" localSheetId="8">'2015'!$A$1:$O$62</definedName>
    <definedName name="_xlnm.Print_Area" localSheetId="7">'2016'!$A$1:$O$63</definedName>
    <definedName name="_xlnm.Print_Area" localSheetId="6">'2017'!$A$1:$O$62</definedName>
    <definedName name="_xlnm.Print_Area" localSheetId="5">'2018'!$A$1:$O$63</definedName>
    <definedName name="_xlnm.Print_Area" localSheetId="4">'2019'!$A$1:$O$62</definedName>
    <definedName name="_xlnm.Print_Area" localSheetId="3">'2020'!$A$1:$O$60</definedName>
    <definedName name="_xlnm.Print_Area" localSheetId="2">'2021'!$A$1:$P$57</definedName>
    <definedName name="_xlnm.Print_Area" localSheetId="1">'2022'!$A$1:$P$59</definedName>
    <definedName name="_xlnm.Print_Area" localSheetId="0">'2023'!$A$1:$P$63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8" i="48" l="1"/>
  <c r="P58" i="48" s="1"/>
  <c r="O57" i="48"/>
  <c r="P57" i="48" s="1"/>
  <c r="N56" i="48"/>
  <c r="M56" i="48"/>
  <c r="L56" i="48"/>
  <c r="K56" i="48"/>
  <c r="J56" i="48"/>
  <c r="I56" i="48"/>
  <c r="H56" i="48"/>
  <c r="G56" i="48"/>
  <c r="F56" i="48"/>
  <c r="E56" i="48"/>
  <c r="D56" i="48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N47" i="48"/>
  <c r="M47" i="48"/>
  <c r="L47" i="48"/>
  <c r="K47" i="48"/>
  <c r="J47" i="48"/>
  <c r="I47" i="48"/>
  <c r="H47" i="48"/>
  <c r="G47" i="48"/>
  <c r="F47" i="48"/>
  <c r="E47" i="48"/>
  <c r="D47" i="48"/>
  <c r="O46" i="48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4" i="47"/>
  <c r="P54" i="47" s="1"/>
  <c r="N53" i="47"/>
  <c r="M53" i="47"/>
  <c r="L53" i="47"/>
  <c r="K53" i="47"/>
  <c r="J53" i="47"/>
  <c r="I53" i="47"/>
  <c r="H53" i="47"/>
  <c r="G53" i="47"/>
  <c r="F53" i="47"/>
  <c r="E53" i="47"/>
  <c r="D53" i="47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6" i="48" l="1"/>
  <c r="P56" i="48" s="1"/>
  <c r="O47" i="48"/>
  <c r="P47" i="48" s="1"/>
  <c r="O43" i="48"/>
  <c r="P43" i="48" s="1"/>
  <c r="O35" i="48"/>
  <c r="P35" i="48" s="1"/>
  <c r="H59" i="48"/>
  <c r="I59" i="48"/>
  <c r="F59" i="48"/>
  <c r="M59" i="48"/>
  <c r="L59" i="48"/>
  <c r="N59" i="48"/>
  <c r="O15" i="48"/>
  <c r="P15" i="48" s="1"/>
  <c r="O5" i="48"/>
  <c r="P5" i="48" s="1"/>
  <c r="J59" i="48"/>
  <c r="K59" i="48"/>
  <c r="O21" i="48"/>
  <c r="P21" i="48" s="1"/>
  <c r="D59" i="48"/>
  <c r="E59" i="48"/>
  <c r="G59" i="48"/>
  <c r="N55" i="47"/>
  <c r="O53" i="47"/>
  <c r="P53" i="47" s="1"/>
  <c r="O46" i="47"/>
  <c r="P46" i="47" s="1"/>
  <c r="J55" i="47"/>
  <c r="O44" i="47"/>
  <c r="P44" i="47" s="1"/>
  <c r="O35" i="47"/>
  <c r="P35" i="47" s="1"/>
  <c r="M55" i="47"/>
  <c r="O21" i="47"/>
  <c r="P21" i="47" s="1"/>
  <c r="G55" i="47"/>
  <c r="K55" i="47"/>
  <c r="L55" i="47"/>
  <c r="D55" i="47"/>
  <c r="O15" i="47"/>
  <c r="P15" i="47" s="1"/>
  <c r="H55" i="47"/>
  <c r="I55" i="47"/>
  <c r="E55" i="47"/>
  <c r="F55" i="47"/>
  <c r="O5" i="47"/>
  <c r="P5" i="47" s="1"/>
  <c r="N19" i="45"/>
  <c r="O19" i="45" s="1"/>
  <c r="O52" i="46"/>
  <c r="P52" i="46" s="1"/>
  <c r="N51" i="46"/>
  <c r="M51" i="46"/>
  <c r="L51" i="46"/>
  <c r="K51" i="46"/>
  <c r="J51" i="46"/>
  <c r="I51" i="46"/>
  <c r="H51" i="46"/>
  <c r="G51" i="46"/>
  <c r="F51" i="46"/>
  <c r="E51" i="46"/>
  <c r="D51" i="46"/>
  <c r="O50" i="46"/>
  <c r="P50" i="46" s="1"/>
  <c r="O49" i="46"/>
  <c r="P49" i="46"/>
  <c r="O48" i="46"/>
  <c r="P48" i="46"/>
  <c r="O47" i="46"/>
  <c r="P47" i="46"/>
  <c r="O46" i="46"/>
  <c r="P46" i="46" s="1"/>
  <c r="O45" i="46"/>
  <c r="P45" i="46" s="1"/>
  <c r="O44" i="46"/>
  <c r="P44" i="46" s="1"/>
  <c r="N43" i="46"/>
  <c r="M43" i="46"/>
  <c r="L43" i="46"/>
  <c r="K43" i="46"/>
  <c r="J43" i="46"/>
  <c r="I43" i="46"/>
  <c r="H43" i="46"/>
  <c r="G43" i="46"/>
  <c r="F43" i="46"/>
  <c r="E43" i="46"/>
  <c r="D43" i="46"/>
  <c r="O42" i="46"/>
  <c r="P42" i="46"/>
  <c r="N41" i="46"/>
  <c r="M41" i="46"/>
  <c r="L41" i="46"/>
  <c r="K41" i="46"/>
  <c r="J41" i="46"/>
  <c r="I41" i="46"/>
  <c r="O41" i="46" s="1"/>
  <c r="P41" i="46" s="1"/>
  <c r="H41" i="46"/>
  <c r="G41" i="46"/>
  <c r="F41" i="46"/>
  <c r="E41" i="46"/>
  <c r="D41" i="46"/>
  <c r="O40" i="46"/>
  <c r="P40" i="46"/>
  <c r="O39" i="46"/>
  <c r="P39" i="46"/>
  <c r="O38" i="46"/>
  <c r="P38" i="46"/>
  <c r="O37" i="46"/>
  <c r="P37" i="46" s="1"/>
  <c r="O36" i="46"/>
  <c r="P36" i="46" s="1"/>
  <c r="O35" i="46"/>
  <c r="P35" i="46" s="1"/>
  <c r="O34" i="46"/>
  <c r="P34" i="46"/>
  <c r="O33" i="46"/>
  <c r="P33" i="46"/>
  <c r="N32" i="46"/>
  <c r="M32" i="46"/>
  <c r="L32" i="46"/>
  <c r="K32" i="46"/>
  <c r="J32" i="46"/>
  <c r="I32" i="46"/>
  <c r="H32" i="46"/>
  <c r="G32" i="46"/>
  <c r="F32" i="46"/>
  <c r="E32" i="46"/>
  <c r="D32" i="46"/>
  <c r="O32" i="46" s="1"/>
  <c r="P32" i="46" s="1"/>
  <c r="O31" i="46"/>
  <c r="P31" i="46"/>
  <c r="O30" i="46"/>
  <c r="P30" i="46"/>
  <c r="O29" i="46"/>
  <c r="P29" i="46"/>
  <c r="O28" i="46"/>
  <c r="P28" i="46" s="1"/>
  <c r="O27" i="46"/>
  <c r="P27" i="46"/>
  <c r="O26" i="46"/>
  <c r="P26" i="46"/>
  <c r="O25" i="46"/>
  <c r="P25" i="46"/>
  <c r="O24" i="46"/>
  <c r="P24" i="46" s="1"/>
  <c r="O23" i="46"/>
  <c r="P23" i="46"/>
  <c r="O22" i="46"/>
  <c r="P22" i="46" s="1"/>
  <c r="N21" i="46"/>
  <c r="M21" i="46"/>
  <c r="L21" i="46"/>
  <c r="K21" i="46"/>
  <c r="J21" i="46"/>
  <c r="I21" i="46"/>
  <c r="H21" i="46"/>
  <c r="G21" i="46"/>
  <c r="F21" i="46"/>
  <c r="E21" i="46"/>
  <c r="D21" i="46"/>
  <c r="O20" i="46"/>
  <c r="P20" i="46"/>
  <c r="O19" i="46"/>
  <c r="P19" i="46"/>
  <c r="O18" i="46"/>
  <c r="P18" i="46" s="1"/>
  <c r="O17" i="46"/>
  <c r="P17" i="46"/>
  <c r="O16" i="46"/>
  <c r="P16" i="46" s="1"/>
  <c r="N15" i="46"/>
  <c r="M15" i="46"/>
  <c r="L15" i="46"/>
  <c r="K15" i="46"/>
  <c r="J15" i="46"/>
  <c r="I15" i="46"/>
  <c r="H15" i="46"/>
  <c r="G15" i="46"/>
  <c r="F15" i="46"/>
  <c r="F53" i="46" s="1"/>
  <c r="E15" i="46"/>
  <c r="E53" i="46" s="1"/>
  <c r="D15" i="46"/>
  <c r="D53" i="46" s="1"/>
  <c r="O14" i="46"/>
  <c r="P14" i="46"/>
  <c r="O13" i="46"/>
  <c r="P13" i="46" s="1"/>
  <c r="O12" i="46"/>
  <c r="P12" i="46"/>
  <c r="O11" i="46"/>
  <c r="P11" i="46"/>
  <c r="O10" i="46"/>
  <c r="P10" i="46"/>
  <c r="O9" i="46"/>
  <c r="P9" i="46"/>
  <c r="O8" i="46"/>
  <c r="P8" i="46"/>
  <c r="O7" i="46"/>
  <c r="P7" i="46" s="1"/>
  <c r="O6" i="46"/>
  <c r="P6" i="46"/>
  <c r="N5" i="46"/>
  <c r="N53" i="46" s="1"/>
  <c r="M5" i="46"/>
  <c r="M53" i="46" s="1"/>
  <c r="L5" i="46"/>
  <c r="L53" i="46" s="1"/>
  <c r="K5" i="46"/>
  <c r="K53" i="46" s="1"/>
  <c r="J5" i="46"/>
  <c r="I5" i="46"/>
  <c r="H5" i="46"/>
  <c r="G5" i="46"/>
  <c r="F5" i="46"/>
  <c r="E5" i="46"/>
  <c r="D5" i="46"/>
  <c r="N55" i="45"/>
  <c r="O55" i="45"/>
  <c r="M54" i="45"/>
  <c r="L54" i="45"/>
  <c r="K54" i="45"/>
  <c r="J54" i="45"/>
  <c r="I54" i="45"/>
  <c r="H54" i="45"/>
  <c r="G54" i="45"/>
  <c r="F54" i="45"/>
  <c r="E54" i="45"/>
  <c r="D54" i="45"/>
  <c r="N53" i="45"/>
  <c r="O53" i="45"/>
  <c r="N52" i="45"/>
  <c r="O52" i="45" s="1"/>
  <c r="N51" i="45"/>
  <c r="O51" i="45"/>
  <c r="N50" i="45"/>
  <c r="O50" i="45" s="1"/>
  <c r="N49" i="45"/>
  <c r="O49" i="45" s="1"/>
  <c r="N48" i="45"/>
  <c r="O48" i="45" s="1"/>
  <c r="N47" i="45"/>
  <c r="O47" i="45" s="1"/>
  <c r="N46" i="45"/>
  <c r="O46" i="45"/>
  <c r="M45" i="45"/>
  <c r="L45" i="45"/>
  <c r="K45" i="45"/>
  <c r="J45" i="45"/>
  <c r="I45" i="45"/>
  <c r="H45" i="45"/>
  <c r="G45" i="45"/>
  <c r="F45" i="45"/>
  <c r="E45" i="45"/>
  <c r="D45" i="45"/>
  <c r="N45" i="45" s="1"/>
  <c r="O45" i="45" s="1"/>
  <c r="N44" i="45"/>
  <c r="O44" i="45"/>
  <c r="N43" i="45"/>
  <c r="O43" i="45" s="1"/>
  <c r="M42" i="45"/>
  <c r="L42" i="45"/>
  <c r="K42" i="45"/>
  <c r="N42" i="45" s="1"/>
  <c r="O42" i="45" s="1"/>
  <c r="J42" i="45"/>
  <c r="I42" i="45"/>
  <c r="H42" i="45"/>
  <c r="G42" i="45"/>
  <c r="F42" i="45"/>
  <c r="E42" i="45"/>
  <c r="D42" i="45"/>
  <c r="N41" i="45"/>
  <c r="O41" i="45"/>
  <c r="N40" i="45"/>
  <c r="O40" i="45" s="1"/>
  <c r="N39" i="45"/>
  <c r="O39" i="45" s="1"/>
  <c r="N38" i="45"/>
  <c r="O38" i="45" s="1"/>
  <c r="N37" i="45"/>
  <c r="O37" i="45" s="1"/>
  <c r="N36" i="45"/>
  <c r="O36" i="45"/>
  <c r="N35" i="45"/>
  <c r="O35" i="45"/>
  <c r="N34" i="45"/>
  <c r="O34" i="45" s="1"/>
  <c r="N33" i="45"/>
  <c r="O33" i="45" s="1"/>
  <c r="M32" i="45"/>
  <c r="L32" i="45"/>
  <c r="L56" i="45" s="1"/>
  <c r="K32" i="45"/>
  <c r="J32" i="45"/>
  <c r="I32" i="45"/>
  <c r="H32" i="45"/>
  <c r="G32" i="45"/>
  <c r="F32" i="45"/>
  <c r="E32" i="45"/>
  <c r="D32" i="45"/>
  <c r="N31" i="45"/>
  <c r="O31" i="45" s="1"/>
  <c r="N30" i="45"/>
  <c r="O30" i="45" s="1"/>
  <c r="N29" i="45"/>
  <c r="O29" i="45" s="1"/>
  <c r="N28" i="45"/>
  <c r="O28" i="45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/>
  <c r="M21" i="45"/>
  <c r="L21" i="45"/>
  <c r="K21" i="45"/>
  <c r="J21" i="45"/>
  <c r="I21" i="45"/>
  <c r="H21" i="45"/>
  <c r="G21" i="45"/>
  <c r="F21" i="45"/>
  <c r="E21" i="45"/>
  <c r="D21" i="45"/>
  <c r="N21" i="45" s="1"/>
  <c r="O21" i="45" s="1"/>
  <c r="N20" i="45"/>
  <c r="O20" i="45"/>
  <c r="N18" i="45"/>
  <c r="O18" i="45" s="1"/>
  <c r="N17" i="45"/>
  <c r="O17" i="45"/>
  <c r="M16" i="45"/>
  <c r="L16" i="45"/>
  <c r="K16" i="45"/>
  <c r="J16" i="45"/>
  <c r="I16" i="45"/>
  <c r="H16" i="45"/>
  <c r="G16" i="45"/>
  <c r="F16" i="45"/>
  <c r="E16" i="45"/>
  <c r="D16" i="45"/>
  <c r="N16" i="45" s="1"/>
  <c r="O16" i="45" s="1"/>
  <c r="N15" i="45"/>
  <c r="O15" i="45" s="1"/>
  <c r="N14" i="45"/>
  <c r="O14" i="45" s="1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H56" i="45" s="1"/>
  <c r="G5" i="45"/>
  <c r="F5" i="45"/>
  <c r="F56" i="45" s="1"/>
  <c r="E5" i="45"/>
  <c r="E56" i="45" s="1"/>
  <c r="D5" i="45"/>
  <c r="D56" i="45" s="1"/>
  <c r="N57" i="44"/>
  <c r="O57" i="44"/>
  <c r="N56" i="44"/>
  <c r="O56" i="44" s="1"/>
  <c r="N55" i="44"/>
  <c r="O55" i="44"/>
  <c r="N54" i="44"/>
  <c r="O54" i="44" s="1"/>
  <c r="M53" i="44"/>
  <c r="L53" i="44"/>
  <c r="K53" i="44"/>
  <c r="J53" i="44"/>
  <c r="I53" i="44"/>
  <c r="H53" i="44"/>
  <c r="G53" i="44"/>
  <c r="F53" i="44"/>
  <c r="E53" i="44"/>
  <c r="D53" i="44"/>
  <c r="N53" i="44" s="1"/>
  <c r="O53" i="44" s="1"/>
  <c r="N52" i="44"/>
  <c r="O52" i="44"/>
  <c r="N51" i="44"/>
  <c r="O51" i="44" s="1"/>
  <c r="N50" i="44"/>
  <c r="O50" i="44"/>
  <c r="N49" i="44"/>
  <c r="O49" i="44" s="1"/>
  <c r="N48" i="44"/>
  <c r="O48" i="44"/>
  <c r="M47" i="44"/>
  <c r="L47" i="44"/>
  <c r="K47" i="44"/>
  <c r="J47" i="44"/>
  <c r="I47" i="44"/>
  <c r="H47" i="44"/>
  <c r="G47" i="44"/>
  <c r="F47" i="44"/>
  <c r="E47" i="44"/>
  <c r="D47" i="44"/>
  <c r="N47" i="44" s="1"/>
  <c r="O47" i="44" s="1"/>
  <c r="N46" i="44"/>
  <c r="O46" i="44"/>
  <c r="N45" i="44"/>
  <c r="O45" i="44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3" i="44" s="1"/>
  <c r="O43" i="44" s="1"/>
  <c r="N42" i="44"/>
  <c r="O42" i="44" s="1"/>
  <c r="N41" i="44"/>
  <c r="O41" i="44" s="1"/>
  <c r="N40" i="44"/>
  <c r="O40" i="44"/>
  <c r="N39" i="44"/>
  <c r="O39" i="44"/>
  <c r="N38" i="44"/>
  <c r="O38" i="44"/>
  <c r="N37" i="44"/>
  <c r="O37" i="44"/>
  <c r="N36" i="44"/>
  <c r="O36" i="44" s="1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N32" i="44"/>
  <c r="O32" i="44"/>
  <c r="N31" i="44"/>
  <c r="O31" i="44" s="1"/>
  <c r="N30" i="44"/>
  <c r="O30" i="44"/>
  <c r="N29" i="44"/>
  <c r="O29" i="44"/>
  <c r="N28" i="44"/>
  <c r="O28" i="44"/>
  <c r="N27" i="44"/>
  <c r="O27" i="44" s="1"/>
  <c r="N26" i="44"/>
  <c r="O26" i="44"/>
  <c r="N25" i="44"/>
  <c r="O25" i="44"/>
  <c r="N24" i="44"/>
  <c r="O24" i="44"/>
  <c r="N23" i="44"/>
  <c r="O23" i="44"/>
  <c r="M22" i="44"/>
  <c r="L22" i="44"/>
  <c r="K22" i="44"/>
  <c r="J22" i="44"/>
  <c r="J58" i="44" s="1"/>
  <c r="I22" i="44"/>
  <c r="H22" i="44"/>
  <c r="G22" i="44"/>
  <c r="F22" i="44"/>
  <c r="F58" i="44" s="1"/>
  <c r="E22" i="44"/>
  <c r="D22" i="44"/>
  <c r="N21" i="44"/>
  <c r="O21" i="44"/>
  <c r="N20" i="44"/>
  <c r="O20" i="44"/>
  <c r="N19" i="44"/>
  <c r="O19" i="44" s="1"/>
  <c r="N18" i="44"/>
  <c r="O18" i="44" s="1"/>
  <c r="N17" i="44"/>
  <c r="O17" i="44"/>
  <c r="M16" i="44"/>
  <c r="L16" i="44"/>
  <c r="K16" i="44"/>
  <c r="J16" i="44"/>
  <c r="I16" i="44"/>
  <c r="H16" i="44"/>
  <c r="G16" i="44"/>
  <c r="F16" i="44"/>
  <c r="E16" i="44"/>
  <c r="E58" i="44" s="1"/>
  <c r="D16" i="44"/>
  <c r="D58" i="44" s="1"/>
  <c r="N15" i="44"/>
  <c r="O15" i="44"/>
  <c r="N14" i="44"/>
  <c r="O14" i="44" s="1"/>
  <c r="N13" i="44"/>
  <c r="O13" i="44"/>
  <c r="N12" i="44"/>
  <c r="O12" i="44" s="1"/>
  <c r="N11" i="44"/>
  <c r="O11" i="44" s="1"/>
  <c r="N10" i="44"/>
  <c r="O10" i="44"/>
  <c r="N9" i="44"/>
  <c r="O9" i="44"/>
  <c r="N8" i="44"/>
  <c r="O8" i="44"/>
  <c r="N7" i="44"/>
  <c r="O7" i="44"/>
  <c r="N6" i="44"/>
  <c r="O6" i="44"/>
  <c r="M5" i="44"/>
  <c r="M58" i="44" s="1"/>
  <c r="L5" i="44"/>
  <c r="K5" i="44"/>
  <c r="J5" i="44"/>
  <c r="I5" i="44"/>
  <c r="H5" i="44"/>
  <c r="G5" i="44"/>
  <c r="G58" i="44" s="1"/>
  <c r="F5" i="44"/>
  <c r="E5" i="44"/>
  <c r="D5" i="44"/>
  <c r="N58" i="43"/>
  <c r="O58" i="43"/>
  <c r="N57" i="43"/>
  <c r="O57" i="43" s="1"/>
  <c r="N56" i="43"/>
  <c r="O56" i="43"/>
  <c r="M55" i="43"/>
  <c r="L55" i="43"/>
  <c r="K55" i="43"/>
  <c r="J55" i="43"/>
  <c r="I55" i="43"/>
  <c r="H55" i="43"/>
  <c r="G55" i="43"/>
  <c r="F55" i="43"/>
  <c r="E55" i="43"/>
  <c r="D55" i="43"/>
  <c r="N54" i="43"/>
  <c r="O54" i="43"/>
  <c r="N53" i="43"/>
  <c r="O53" i="43" s="1"/>
  <c r="N52" i="43"/>
  <c r="O52" i="43"/>
  <c r="N51" i="43"/>
  <c r="O51" i="43" s="1"/>
  <c r="N50" i="43"/>
  <c r="O50" i="43"/>
  <c r="M49" i="43"/>
  <c r="L49" i="43"/>
  <c r="K49" i="43"/>
  <c r="J49" i="43"/>
  <c r="I49" i="43"/>
  <c r="H49" i="43"/>
  <c r="G49" i="43"/>
  <c r="F49" i="43"/>
  <c r="E49" i="43"/>
  <c r="D49" i="43"/>
  <c r="N48" i="43"/>
  <c r="O48" i="43"/>
  <c r="N47" i="43"/>
  <c r="O47" i="43" s="1"/>
  <c r="N46" i="43"/>
  <c r="O46" i="43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/>
  <c r="N42" i="43"/>
  <c r="O42" i="43"/>
  <c r="N41" i="43"/>
  <c r="O41" i="43"/>
  <c r="N40" i="43"/>
  <c r="O40" i="43"/>
  <c r="N39" i="43"/>
  <c r="O39" i="43" s="1"/>
  <c r="N38" i="43"/>
  <c r="O38" i="43" s="1"/>
  <c r="N37" i="43"/>
  <c r="O37" i="43"/>
  <c r="M36" i="43"/>
  <c r="L36" i="43"/>
  <c r="K36" i="43"/>
  <c r="J36" i="43"/>
  <c r="I36" i="43"/>
  <c r="H36" i="43"/>
  <c r="N36" i="43" s="1"/>
  <c r="O36" i="43" s="1"/>
  <c r="G36" i="43"/>
  <c r="F36" i="43"/>
  <c r="E36" i="43"/>
  <c r="D36" i="43"/>
  <c r="N35" i="43"/>
  <c r="O35" i="43"/>
  <c r="N34" i="43"/>
  <c r="O34" i="43" s="1"/>
  <c r="N33" i="43"/>
  <c r="O33" i="43"/>
  <c r="N32" i="43"/>
  <c r="O32" i="43" s="1"/>
  <c r="N31" i="43"/>
  <c r="O31" i="43" s="1"/>
  <c r="N30" i="43"/>
  <c r="O30" i="43"/>
  <c r="N29" i="43"/>
  <c r="O29" i="43" s="1"/>
  <c r="N28" i="43"/>
  <c r="O28" i="43"/>
  <c r="N27" i="43"/>
  <c r="O27" i="43"/>
  <c r="N26" i="43"/>
  <c r="O26" i="43"/>
  <c r="N25" i="43"/>
  <c r="O25" i="43" s="1"/>
  <c r="N24" i="43"/>
  <c r="O24" i="43"/>
  <c r="M23" i="43"/>
  <c r="L23" i="43"/>
  <c r="K23" i="43"/>
  <c r="J23" i="43"/>
  <c r="I23" i="43"/>
  <c r="H23" i="43"/>
  <c r="G23" i="43"/>
  <c r="F23" i="43"/>
  <c r="E23" i="43"/>
  <c r="D23" i="43"/>
  <c r="N23" i="43" s="1"/>
  <c r="O23" i="43" s="1"/>
  <c r="N22" i="43"/>
  <c r="O22" i="43"/>
  <c r="N21" i="43"/>
  <c r="O21" i="43"/>
  <c r="N20" i="43"/>
  <c r="O20" i="43" s="1"/>
  <c r="N19" i="43"/>
  <c r="O19" i="43"/>
  <c r="N18" i="43"/>
  <c r="O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6" i="43" s="1"/>
  <c r="O16" i="43" s="1"/>
  <c r="N15" i="43"/>
  <c r="O15" i="43" s="1"/>
  <c r="N14" i="43"/>
  <c r="O14" i="43"/>
  <c r="N13" i="43"/>
  <c r="O13" i="43" s="1"/>
  <c r="N12" i="43"/>
  <c r="O12" i="43"/>
  <c r="N11" i="43"/>
  <c r="O11" i="43"/>
  <c r="N10" i="43"/>
  <c r="O10" i="43"/>
  <c r="N9" i="43"/>
  <c r="O9" i="43" s="1"/>
  <c r="N8" i="43"/>
  <c r="O8" i="43"/>
  <c r="N7" i="43"/>
  <c r="O7" i="43" s="1"/>
  <c r="N6" i="43"/>
  <c r="O6" i="43"/>
  <c r="M5" i="43"/>
  <c r="M59" i="43" s="1"/>
  <c r="L5" i="43"/>
  <c r="K5" i="43"/>
  <c r="J5" i="43"/>
  <c r="J59" i="43" s="1"/>
  <c r="I5" i="43"/>
  <c r="I59" i="43" s="1"/>
  <c r="H5" i="43"/>
  <c r="G5" i="43"/>
  <c r="F5" i="43"/>
  <c r="E5" i="43"/>
  <c r="D5" i="43"/>
  <c r="N57" i="42"/>
  <c r="O57" i="42"/>
  <c r="M56" i="42"/>
  <c r="L56" i="42"/>
  <c r="K56" i="42"/>
  <c r="J56" i="42"/>
  <c r="I56" i="42"/>
  <c r="H56" i="42"/>
  <c r="G56" i="42"/>
  <c r="F56" i="42"/>
  <c r="E56" i="42"/>
  <c r="D56" i="42"/>
  <c r="N55" i="42"/>
  <c r="O55" i="42"/>
  <c r="N54" i="42"/>
  <c r="O54" i="42" s="1"/>
  <c r="N53" i="42"/>
  <c r="O53" i="42" s="1"/>
  <c r="N52" i="42"/>
  <c r="O52" i="42" s="1"/>
  <c r="N51" i="42"/>
  <c r="O51" i="42" s="1"/>
  <c r="N50" i="42"/>
  <c r="O50" i="42"/>
  <c r="N49" i="42"/>
  <c r="O49" i="42" s="1"/>
  <c r="M48" i="42"/>
  <c r="L48" i="42"/>
  <c r="K48" i="42"/>
  <c r="J48" i="42"/>
  <c r="I48" i="42"/>
  <c r="H48" i="42"/>
  <c r="G48" i="42"/>
  <c r="F48" i="42"/>
  <c r="E48" i="42"/>
  <c r="E58" i="42" s="1"/>
  <c r="D48" i="42"/>
  <c r="D58" i="42" s="1"/>
  <c r="N47" i="42"/>
  <c r="O47" i="42"/>
  <c r="N46" i="42"/>
  <c r="O46" i="42" s="1"/>
  <c r="N45" i="42"/>
  <c r="O45" i="42"/>
  <c r="M44" i="42"/>
  <c r="L44" i="42"/>
  <c r="K44" i="42"/>
  <c r="J44" i="42"/>
  <c r="I44" i="42"/>
  <c r="H44" i="42"/>
  <c r="G44" i="42"/>
  <c r="F44" i="42"/>
  <c r="E44" i="42"/>
  <c r="D44" i="42"/>
  <c r="N43" i="42"/>
  <c r="O43" i="42"/>
  <c r="N42" i="42"/>
  <c r="O42" i="42" s="1"/>
  <c r="N41" i="42"/>
  <c r="O41" i="42"/>
  <c r="N40" i="42"/>
  <c r="O40" i="42"/>
  <c r="N39" i="42"/>
  <c r="O39" i="42"/>
  <c r="N38" i="42"/>
  <c r="O38" i="42" s="1"/>
  <c r="N37" i="42"/>
  <c r="O37" i="42"/>
  <c r="M36" i="42"/>
  <c r="L36" i="42"/>
  <c r="K36" i="42"/>
  <c r="J36" i="42"/>
  <c r="I36" i="42"/>
  <c r="H36" i="42"/>
  <c r="G36" i="42"/>
  <c r="F36" i="42"/>
  <c r="E36" i="42"/>
  <c r="D36" i="42"/>
  <c r="N36" i="42" s="1"/>
  <c r="O36" i="42" s="1"/>
  <c r="N35" i="42"/>
  <c r="O35" i="42"/>
  <c r="N34" i="42"/>
  <c r="O34" i="42" s="1"/>
  <c r="N33" i="42"/>
  <c r="O33" i="42"/>
  <c r="N32" i="42"/>
  <c r="O32" i="42"/>
  <c r="N31" i="42"/>
  <c r="O31" i="42" s="1"/>
  <c r="N30" i="42"/>
  <c r="O30" i="42" s="1"/>
  <c r="N29" i="42"/>
  <c r="O29" i="42"/>
  <c r="N28" i="42"/>
  <c r="O28" i="42" s="1"/>
  <c r="N27" i="42"/>
  <c r="O27" i="42"/>
  <c r="N26" i="42"/>
  <c r="O26" i="42" s="1"/>
  <c r="N25" i="42"/>
  <c r="O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 s="1"/>
  <c r="N20" i="42"/>
  <c r="O20" i="42" s="1"/>
  <c r="N19" i="42"/>
  <c r="O19" i="42"/>
  <c r="N18" i="42"/>
  <c r="O18" i="42" s="1"/>
  <c r="N17" i="42"/>
  <c r="O17" i="42" s="1"/>
  <c r="M16" i="42"/>
  <c r="L16" i="42"/>
  <c r="K16" i="42"/>
  <c r="J16" i="42"/>
  <c r="I16" i="42"/>
  <c r="H16" i="42"/>
  <c r="G16" i="42"/>
  <c r="G58" i="42" s="1"/>
  <c r="F16" i="42"/>
  <c r="F58" i="42" s="1"/>
  <c r="E16" i="42"/>
  <c r="D16" i="42"/>
  <c r="N15" i="42"/>
  <c r="O15" i="42" s="1"/>
  <c r="N14" i="42"/>
  <c r="O14" i="42" s="1"/>
  <c r="N13" i="42"/>
  <c r="O13" i="42" s="1"/>
  <c r="N12" i="42"/>
  <c r="O12" i="42" s="1"/>
  <c r="N11" i="42"/>
  <c r="O11" i="42"/>
  <c r="N10" i="42"/>
  <c r="O10" i="42"/>
  <c r="N9" i="42"/>
  <c r="O9" i="42"/>
  <c r="N8" i="42"/>
  <c r="O8" i="42" s="1"/>
  <c r="N7" i="42"/>
  <c r="O7" i="42" s="1"/>
  <c r="N6" i="42"/>
  <c r="O6" i="42" s="1"/>
  <c r="M5" i="42"/>
  <c r="M58" i="42" s="1"/>
  <c r="L5" i="42"/>
  <c r="L58" i="42" s="1"/>
  <c r="K5" i="42"/>
  <c r="K58" i="42" s="1"/>
  <c r="J5" i="42"/>
  <c r="I5" i="42"/>
  <c r="H5" i="42"/>
  <c r="G5" i="42"/>
  <c r="F5" i="42"/>
  <c r="E5" i="42"/>
  <c r="D5" i="42"/>
  <c r="N5" i="42" s="1"/>
  <c r="O5" i="42" s="1"/>
  <c r="N58" i="41"/>
  <c r="O58" i="41" s="1"/>
  <c r="M57" i="41"/>
  <c r="L57" i="41"/>
  <c r="K57" i="41"/>
  <c r="J57" i="41"/>
  <c r="I57" i="41"/>
  <c r="H57" i="41"/>
  <c r="G57" i="41"/>
  <c r="F57" i="41"/>
  <c r="E57" i="41"/>
  <c r="D57" i="41"/>
  <c r="N56" i="41"/>
  <c r="O56" i="41" s="1"/>
  <c r="N55" i="41"/>
  <c r="O55" i="41"/>
  <c r="N54" i="41"/>
  <c r="O54" i="41" s="1"/>
  <c r="N53" i="41"/>
  <c r="O53" i="41"/>
  <c r="N52" i="41"/>
  <c r="O52" i="41" s="1"/>
  <c r="N51" i="41"/>
  <c r="O51" i="41" s="1"/>
  <c r="N50" i="41"/>
  <c r="O50" i="41" s="1"/>
  <c r="M49" i="41"/>
  <c r="L49" i="41"/>
  <c r="K49" i="41"/>
  <c r="J49" i="41"/>
  <c r="I49" i="41"/>
  <c r="H49" i="41"/>
  <c r="G49" i="41"/>
  <c r="F49" i="41"/>
  <c r="E49" i="41"/>
  <c r="D49" i="41"/>
  <c r="N48" i="41"/>
  <c r="O48" i="41" s="1"/>
  <c r="N47" i="41"/>
  <c r="O47" i="41"/>
  <c r="N46" i="41"/>
  <c r="O46" i="41" s="1"/>
  <c r="M45" i="41"/>
  <c r="L45" i="41"/>
  <c r="K45" i="41"/>
  <c r="J45" i="41"/>
  <c r="I45" i="41"/>
  <c r="H45" i="41"/>
  <c r="G45" i="41"/>
  <c r="F45" i="41"/>
  <c r="E45" i="41"/>
  <c r="D45" i="41"/>
  <c r="N44" i="41"/>
  <c r="O44" i="41"/>
  <c r="N43" i="41"/>
  <c r="O43" i="41"/>
  <c r="N42" i="41"/>
  <c r="O42" i="41" s="1"/>
  <c r="N41" i="41"/>
  <c r="O41" i="41" s="1"/>
  <c r="N40" i="41"/>
  <c r="O40" i="41" s="1"/>
  <c r="N39" i="41"/>
  <c r="O39" i="41"/>
  <c r="N38" i="41"/>
  <c r="O38" i="41"/>
  <c r="N37" i="41"/>
  <c r="O37" i="41" s="1"/>
  <c r="M36" i="41"/>
  <c r="L36" i="41"/>
  <c r="K36" i="41"/>
  <c r="J36" i="41"/>
  <c r="I36" i="41"/>
  <c r="H36" i="41"/>
  <c r="G36" i="41"/>
  <c r="F36" i="41"/>
  <c r="E36" i="41"/>
  <c r="D36" i="41"/>
  <c r="N35" i="41"/>
  <c r="O35" i="41"/>
  <c r="N34" i="41"/>
  <c r="O34" i="41" s="1"/>
  <c r="N33" i="41"/>
  <c r="O33" i="41" s="1"/>
  <c r="N32" i="41"/>
  <c r="O32" i="41" s="1"/>
  <c r="N31" i="41"/>
  <c r="O31" i="41" s="1"/>
  <c r="N30" i="41"/>
  <c r="O30" i="41"/>
  <c r="N29" i="41"/>
  <c r="O29" i="41"/>
  <c r="N28" i="41"/>
  <c r="O28" i="41" s="1"/>
  <c r="N27" i="41"/>
  <c r="O27" i="41" s="1"/>
  <c r="N26" i="41"/>
  <c r="O26" i="41" s="1"/>
  <c r="N25" i="41"/>
  <c r="O25" i="41"/>
  <c r="N24" i="41"/>
  <c r="O24" i="41" s="1"/>
  <c r="N23" i="41"/>
  <c r="O23" i="41"/>
  <c r="M22" i="41"/>
  <c r="L22" i="41"/>
  <c r="K22" i="41"/>
  <c r="J22" i="41"/>
  <c r="I22" i="41"/>
  <c r="H22" i="41"/>
  <c r="H59" i="41" s="1"/>
  <c r="G22" i="41"/>
  <c r="F22" i="41"/>
  <c r="E22" i="41"/>
  <c r="D22" i="41"/>
  <c r="N21" i="41"/>
  <c r="O21" i="41"/>
  <c r="N20" i="41"/>
  <c r="O20" i="41" s="1"/>
  <c r="N19" i="41"/>
  <c r="O19" i="41" s="1"/>
  <c r="N18" i="41"/>
  <c r="O18" i="41" s="1"/>
  <c r="N17" i="41"/>
  <c r="O17" i="41"/>
  <c r="M16" i="41"/>
  <c r="L16" i="41"/>
  <c r="K16" i="41"/>
  <c r="J16" i="41"/>
  <c r="I16" i="41"/>
  <c r="I59" i="41" s="1"/>
  <c r="H16" i="41"/>
  <c r="G16" i="41"/>
  <c r="G59" i="41" s="1"/>
  <c r="F16" i="41"/>
  <c r="E16" i="41"/>
  <c r="N16" i="41" s="1"/>
  <c r="O16" i="41" s="1"/>
  <c r="D16" i="41"/>
  <c r="N15" i="41"/>
  <c r="O15" i="41"/>
  <c r="N14" i="41"/>
  <c r="O14" i="41" s="1"/>
  <c r="N13" i="41"/>
  <c r="O13" i="41"/>
  <c r="N12" i="41"/>
  <c r="O12" i="41" s="1"/>
  <c r="N11" i="41"/>
  <c r="O11" i="41" s="1"/>
  <c r="N10" i="41"/>
  <c r="O10" i="41" s="1"/>
  <c r="N9" i="41"/>
  <c r="O9" i="41"/>
  <c r="N8" i="41"/>
  <c r="O8" i="41"/>
  <c r="N7" i="41"/>
  <c r="O7" i="41"/>
  <c r="N6" i="41"/>
  <c r="O6" i="41" s="1"/>
  <c r="M5" i="41"/>
  <c r="L5" i="41"/>
  <c r="L59" i="41" s="1"/>
  <c r="K5" i="41"/>
  <c r="J5" i="41"/>
  <c r="I5" i="41"/>
  <c r="H5" i="41"/>
  <c r="G5" i="41"/>
  <c r="F5" i="41"/>
  <c r="E5" i="41"/>
  <c r="D5" i="41"/>
  <c r="N57" i="40"/>
  <c r="O57" i="40" s="1"/>
  <c r="N56" i="40"/>
  <c r="O56" i="40" s="1"/>
  <c r="M55" i="40"/>
  <c r="L55" i="40"/>
  <c r="K55" i="40"/>
  <c r="J55" i="40"/>
  <c r="I55" i="40"/>
  <c r="H55" i="40"/>
  <c r="G55" i="40"/>
  <c r="F55" i="40"/>
  <c r="E55" i="40"/>
  <c r="D55" i="40"/>
  <c r="N55" i="40" s="1"/>
  <c r="O55" i="40" s="1"/>
  <c r="N54" i="40"/>
  <c r="O54" i="40" s="1"/>
  <c r="N53" i="40"/>
  <c r="O53" i="40" s="1"/>
  <c r="N52" i="40"/>
  <c r="O52" i="40"/>
  <c r="N51" i="40"/>
  <c r="O51" i="40" s="1"/>
  <c r="N50" i="40"/>
  <c r="O50" i="40"/>
  <c r="N49" i="40"/>
  <c r="O49" i="40" s="1"/>
  <c r="N48" i="40"/>
  <c r="O48" i="40" s="1"/>
  <c r="M47" i="40"/>
  <c r="L47" i="40"/>
  <c r="K47" i="40"/>
  <c r="J47" i="40"/>
  <c r="I47" i="40"/>
  <c r="H47" i="40"/>
  <c r="G47" i="40"/>
  <c r="F47" i="40"/>
  <c r="E47" i="40"/>
  <c r="D47" i="40"/>
  <c r="N47" i="40" s="1"/>
  <c r="O47" i="40" s="1"/>
  <c r="N46" i="40"/>
  <c r="O46" i="40" s="1"/>
  <c r="N45" i="40"/>
  <c r="O45" i="40" s="1"/>
  <c r="N44" i="40"/>
  <c r="O44" i="40" s="1"/>
  <c r="M43" i="40"/>
  <c r="L43" i="40"/>
  <c r="K43" i="40"/>
  <c r="J43" i="40"/>
  <c r="I43" i="40"/>
  <c r="H43" i="40"/>
  <c r="G43" i="40"/>
  <c r="F43" i="40"/>
  <c r="E43" i="40"/>
  <c r="D43" i="40"/>
  <c r="N42" i="40"/>
  <c r="O42" i="40"/>
  <c r="N41" i="40"/>
  <c r="O41" i="40" s="1"/>
  <c r="N40" i="40"/>
  <c r="O40" i="40"/>
  <c r="N39" i="40"/>
  <c r="O39" i="40" s="1"/>
  <c r="N38" i="40"/>
  <c r="O38" i="40"/>
  <c r="N37" i="40"/>
  <c r="O37" i="40" s="1"/>
  <c r="N36" i="40"/>
  <c r="O36" i="40"/>
  <c r="M35" i="40"/>
  <c r="L35" i="40"/>
  <c r="K35" i="40"/>
  <c r="J35" i="40"/>
  <c r="I35" i="40"/>
  <c r="H35" i="40"/>
  <c r="G35" i="40"/>
  <c r="F35" i="40"/>
  <c r="E35" i="40"/>
  <c r="D35" i="40"/>
  <c r="N34" i="40"/>
  <c r="O34" i="40"/>
  <c r="N33" i="40"/>
  <c r="O33" i="40"/>
  <c r="N32" i="40"/>
  <c r="O32" i="40"/>
  <c r="N31" i="40"/>
  <c r="O31" i="40" s="1"/>
  <c r="N30" i="40"/>
  <c r="O30" i="40" s="1"/>
  <c r="N29" i="40"/>
  <c r="O29" i="40" s="1"/>
  <c r="N28" i="40"/>
  <c r="O28" i="40" s="1"/>
  <c r="N27" i="40"/>
  <c r="O27" i="40"/>
  <c r="N26" i="40"/>
  <c r="O26" i="40" s="1"/>
  <c r="N25" i="40"/>
  <c r="O25" i="40" s="1"/>
  <c r="N24" i="40"/>
  <c r="O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/>
  <c r="N19" i="40"/>
  <c r="O19" i="40"/>
  <c r="N18" i="40"/>
  <c r="O18" i="40"/>
  <c r="N17" i="40"/>
  <c r="O17" i="40" s="1"/>
  <c r="M16" i="40"/>
  <c r="L16" i="40"/>
  <c r="K16" i="40"/>
  <c r="J16" i="40"/>
  <c r="I16" i="40"/>
  <c r="H16" i="40"/>
  <c r="H58" i="40" s="1"/>
  <c r="G16" i="40"/>
  <c r="F16" i="40"/>
  <c r="E16" i="40"/>
  <c r="E58" i="40" s="1"/>
  <c r="D16" i="40"/>
  <c r="N16" i="40" s="1"/>
  <c r="O16" i="40" s="1"/>
  <c r="N15" i="40"/>
  <c r="O15" i="40" s="1"/>
  <c r="N14" i="40"/>
  <c r="O14" i="40"/>
  <c r="N13" i="40"/>
  <c r="O13" i="40" s="1"/>
  <c r="N12" i="40"/>
  <c r="O12" i="40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60" i="39"/>
  <c r="O60" i="39"/>
  <c r="N59" i="39"/>
  <c r="O59" i="39" s="1"/>
  <c r="M58" i="39"/>
  <c r="L58" i="39"/>
  <c r="K58" i="39"/>
  <c r="J58" i="39"/>
  <c r="I58" i="39"/>
  <c r="H58" i="39"/>
  <c r="G58" i="39"/>
  <c r="F58" i="39"/>
  <c r="E58" i="39"/>
  <c r="D58" i="39"/>
  <c r="N58" i="39" s="1"/>
  <c r="O58" i="39" s="1"/>
  <c r="N57" i="39"/>
  <c r="O57" i="39" s="1"/>
  <c r="N56" i="39"/>
  <c r="O56" i="39" s="1"/>
  <c r="N55" i="39"/>
  <c r="O55" i="39" s="1"/>
  <c r="N54" i="39"/>
  <c r="O54" i="39"/>
  <c r="N53" i="39"/>
  <c r="O53" i="39" s="1"/>
  <c r="N52" i="39"/>
  <c r="O52" i="39" s="1"/>
  <c r="N51" i="39"/>
  <c r="O51" i="39"/>
  <c r="N50" i="39"/>
  <c r="O50" i="39"/>
  <c r="M49" i="39"/>
  <c r="L49" i="39"/>
  <c r="K49" i="39"/>
  <c r="J49" i="39"/>
  <c r="I49" i="39"/>
  <c r="H49" i="39"/>
  <c r="G49" i="39"/>
  <c r="F49" i="39"/>
  <c r="F61" i="39" s="1"/>
  <c r="E49" i="39"/>
  <c r="D49" i="39"/>
  <c r="N48" i="39"/>
  <c r="O48" i="39"/>
  <c r="N47" i="39"/>
  <c r="O47" i="39" s="1"/>
  <c r="N46" i="39"/>
  <c r="O46" i="39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M37" i="39"/>
  <c r="L37" i="39"/>
  <c r="K37" i="39"/>
  <c r="J37" i="39"/>
  <c r="I37" i="39"/>
  <c r="H37" i="39"/>
  <c r="G37" i="39"/>
  <c r="F37" i="39"/>
  <c r="E37" i="39"/>
  <c r="D37" i="39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/>
  <c r="N27" i="39"/>
  <c r="O27" i="39" s="1"/>
  <c r="N26" i="39"/>
  <c r="O26" i="39" s="1"/>
  <c r="N25" i="39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 s="1"/>
  <c r="N13" i="39"/>
  <c r="O13" i="39" s="1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/>
  <c r="M5" i="39"/>
  <c r="M61" i="39" s="1"/>
  <c r="L5" i="39"/>
  <c r="K5" i="39"/>
  <c r="J5" i="39"/>
  <c r="I5" i="39"/>
  <c r="H5" i="39"/>
  <c r="G5" i="39"/>
  <c r="F5" i="39"/>
  <c r="E5" i="39"/>
  <c r="D5" i="39"/>
  <c r="N61" i="38"/>
  <c r="O61" i="38" s="1"/>
  <c r="N60" i="38"/>
  <c r="O60" i="38" s="1"/>
  <c r="N59" i="38"/>
  <c r="O59" i="38" s="1"/>
  <c r="N58" i="38"/>
  <c r="O58" i="38" s="1"/>
  <c r="M57" i="38"/>
  <c r="L57" i="38"/>
  <c r="K57" i="38"/>
  <c r="J57" i="38"/>
  <c r="I57" i="38"/>
  <c r="H57" i="38"/>
  <c r="G57" i="38"/>
  <c r="F57" i="38"/>
  <c r="E57" i="38"/>
  <c r="D57" i="38"/>
  <c r="N56" i="38"/>
  <c r="O56" i="38" s="1"/>
  <c r="N55" i="38"/>
  <c r="O55" i="38" s="1"/>
  <c r="N54" i="38"/>
  <c r="O54" i="38"/>
  <c r="N53" i="38"/>
  <c r="O53" i="38" s="1"/>
  <c r="N52" i="38"/>
  <c r="O52" i="38" s="1"/>
  <c r="N51" i="38"/>
  <c r="O51" i="38" s="1"/>
  <c r="N50" i="38"/>
  <c r="O50" i="38" s="1"/>
  <c r="M49" i="38"/>
  <c r="L49" i="38"/>
  <c r="K49" i="38"/>
  <c r="J49" i="38"/>
  <c r="I49" i="38"/>
  <c r="H49" i="38"/>
  <c r="G49" i="38"/>
  <c r="F49" i="38"/>
  <c r="E49" i="38"/>
  <c r="D49" i="38"/>
  <c r="N48" i="38"/>
  <c r="O48" i="38" s="1"/>
  <c r="N47" i="38"/>
  <c r="O47" i="38" s="1"/>
  <c r="N46" i="38"/>
  <c r="O46" i="38" s="1"/>
  <c r="M45" i="38"/>
  <c r="L45" i="38"/>
  <c r="K45" i="38"/>
  <c r="J45" i="38"/>
  <c r="I45" i="38"/>
  <c r="H45" i="38"/>
  <c r="G45" i="38"/>
  <c r="F45" i="38"/>
  <c r="E45" i="38"/>
  <c r="N45" i="38" s="1"/>
  <c r="O45" i="38" s="1"/>
  <c r="D45" i="38"/>
  <c r="N44" i="38"/>
  <c r="O44" i="38" s="1"/>
  <c r="N43" i="38"/>
  <c r="O43" i="38" s="1"/>
  <c r="N42" i="38"/>
  <c r="O42" i="38" s="1"/>
  <c r="N41" i="38"/>
  <c r="O41" i="38" s="1"/>
  <c r="N40" i="38"/>
  <c r="O40" i="38" s="1"/>
  <c r="N39" i="38"/>
  <c r="O39" i="38" s="1"/>
  <c r="N38" i="38"/>
  <c r="O38" i="38"/>
  <c r="N37" i="38"/>
  <c r="O37" i="38" s="1"/>
  <c r="M36" i="38"/>
  <c r="L36" i="38"/>
  <c r="K36" i="38"/>
  <c r="J36" i="38"/>
  <c r="I36" i="38"/>
  <c r="H36" i="38"/>
  <c r="G36" i="38"/>
  <c r="G62" i="38" s="1"/>
  <c r="F36" i="38"/>
  <c r="E36" i="38"/>
  <c r="D36" i="38"/>
  <c r="N35" i="38"/>
  <c r="O35" i="38"/>
  <c r="N34" i="38"/>
  <c r="O34" i="38" s="1"/>
  <c r="N33" i="38"/>
  <c r="O33" i="38"/>
  <c r="N32" i="38"/>
  <c r="O32" i="38" s="1"/>
  <c r="N31" i="38"/>
  <c r="O31" i="38" s="1"/>
  <c r="N30" i="38"/>
  <c r="O30" i="38" s="1"/>
  <c r="N29" i="38"/>
  <c r="O29" i="38"/>
  <c r="N28" i="38"/>
  <c r="O28" i="38" s="1"/>
  <c r="N27" i="38"/>
  <c r="O27" i="38"/>
  <c r="N26" i="38"/>
  <c r="O26" i="38" s="1"/>
  <c r="N25" i="38"/>
  <c r="O25" i="38"/>
  <c r="N24" i="38"/>
  <c r="O24" i="38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/>
  <c r="N20" i="38"/>
  <c r="O20" i="38" s="1"/>
  <c r="N19" i="38"/>
  <c r="O19" i="38"/>
  <c r="N18" i="38"/>
  <c r="O18" i="38" s="1"/>
  <c r="N17" i="38"/>
  <c r="O17" i="38"/>
  <c r="M16" i="38"/>
  <c r="L16" i="38"/>
  <c r="K16" i="38"/>
  <c r="J16" i="38"/>
  <c r="I16" i="38"/>
  <c r="H16" i="38"/>
  <c r="G16" i="38"/>
  <c r="F16" i="38"/>
  <c r="E16" i="38"/>
  <c r="D16" i="38"/>
  <c r="N15" i="38"/>
  <c r="O15" i="38"/>
  <c r="N14" i="38"/>
  <c r="O14" i="38" s="1"/>
  <c r="N13" i="38"/>
  <c r="O13" i="38"/>
  <c r="N12" i="38"/>
  <c r="O12" i="38" s="1"/>
  <c r="N11" i="38"/>
  <c r="O11" i="38"/>
  <c r="N10" i="38"/>
  <c r="O10" i="38" s="1"/>
  <c r="N9" i="38"/>
  <c r="O9" i="38"/>
  <c r="N8" i="38"/>
  <c r="O8" i="38"/>
  <c r="N7" i="38"/>
  <c r="O7" i="38"/>
  <c r="N6" i="38"/>
  <c r="O6" i="38" s="1"/>
  <c r="M5" i="38"/>
  <c r="L5" i="38"/>
  <c r="K5" i="38"/>
  <c r="J5" i="38"/>
  <c r="I5" i="38"/>
  <c r="H5" i="38"/>
  <c r="H62" i="38" s="1"/>
  <c r="G5" i="38"/>
  <c r="F5" i="38"/>
  <c r="E5" i="38"/>
  <c r="D5" i="38"/>
  <c r="N51" i="37"/>
  <c r="O51" i="37" s="1"/>
  <c r="N50" i="37"/>
  <c r="O50" i="37" s="1"/>
  <c r="M49" i="37"/>
  <c r="L49" i="37"/>
  <c r="K49" i="37"/>
  <c r="J49" i="37"/>
  <c r="I49" i="37"/>
  <c r="H49" i="37"/>
  <c r="G49" i="37"/>
  <c r="F49" i="37"/>
  <c r="E49" i="37"/>
  <c r="N49" i="37" s="1"/>
  <c r="O49" i="37" s="1"/>
  <c r="D49" i="37"/>
  <c r="N48" i="37"/>
  <c r="O48" i="37" s="1"/>
  <c r="N47" i="37"/>
  <c r="O47" i="37" s="1"/>
  <c r="N46" i="37"/>
  <c r="O46" i="37" s="1"/>
  <c r="N45" i="37"/>
  <c r="O45" i="37" s="1"/>
  <c r="N44" i="37"/>
  <c r="O44" i="37" s="1"/>
  <c r="N43" i="37"/>
  <c r="O43" i="37" s="1"/>
  <c r="M42" i="37"/>
  <c r="L42" i="37"/>
  <c r="K42" i="37"/>
  <c r="K52" i="37" s="1"/>
  <c r="J42" i="37"/>
  <c r="I42" i="37"/>
  <c r="H42" i="37"/>
  <c r="G42" i="37"/>
  <c r="F42" i="37"/>
  <c r="E42" i="37"/>
  <c r="D42" i="37"/>
  <c r="N41" i="37"/>
  <c r="O41" i="37"/>
  <c r="M40" i="37"/>
  <c r="L40" i="37"/>
  <c r="K40" i="37"/>
  <c r="J40" i="37"/>
  <c r="I40" i="37"/>
  <c r="H40" i="37"/>
  <c r="G40" i="37"/>
  <c r="F40" i="37"/>
  <c r="E40" i="37"/>
  <c r="D40" i="37"/>
  <c r="N39" i="37"/>
  <c r="O39" i="37"/>
  <c r="N38" i="37"/>
  <c r="O38" i="37" s="1"/>
  <c r="N37" i="37"/>
  <c r="O37" i="37" s="1"/>
  <c r="N36" i="37"/>
  <c r="O36" i="37" s="1"/>
  <c r="N35" i="37"/>
  <c r="O35" i="37"/>
  <c r="N34" i="37"/>
  <c r="O34" i="37"/>
  <c r="N33" i="37"/>
  <c r="O33" i="37" s="1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N29" i="37"/>
  <c r="O29" i="37" s="1"/>
  <c r="N28" i="37"/>
  <c r="O28" i="37" s="1"/>
  <c r="N27" i="37"/>
  <c r="O27" i="37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/>
  <c r="N20" i="37"/>
  <c r="O20" i="37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 s="1"/>
  <c r="N12" i="37"/>
  <c r="O12" i="37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J52" i="37" s="1"/>
  <c r="I5" i="37"/>
  <c r="H5" i="37"/>
  <c r="G5" i="37"/>
  <c r="F5" i="37"/>
  <c r="E5" i="37"/>
  <c r="D5" i="37"/>
  <c r="N70" i="36"/>
  <c r="O70" i="36" s="1"/>
  <c r="N69" i="36"/>
  <c r="O69" i="36" s="1"/>
  <c r="N68" i="36"/>
  <c r="O68" i="36" s="1"/>
  <c r="N67" i="36"/>
  <c r="O67" i="36" s="1"/>
  <c r="M66" i="36"/>
  <c r="L66" i="36"/>
  <c r="K66" i="36"/>
  <c r="J66" i="36"/>
  <c r="I66" i="36"/>
  <c r="H66" i="36"/>
  <c r="G66" i="36"/>
  <c r="F66" i="36"/>
  <c r="E66" i="36"/>
  <c r="D66" i="36"/>
  <c r="N65" i="36"/>
  <c r="O65" i="36" s="1"/>
  <c r="N64" i="36"/>
  <c r="O64" i="36" s="1"/>
  <c r="N63" i="36"/>
  <c r="O63" i="36" s="1"/>
  <c r="N62" i="36"/>
  <c r="O62" i="36" s="1"/>
  <c r="N61" i="36"/>
  <c r="O61" i="36" s="1"/>
  <c r="N60" i="36"/>
  <c r="O60" i="36" s="1"/>
  <c r="N59" i="36"/>
  <c r="O59" i="36" s="1"/>
  <c r="N58" i="36"/>
  <c r="O58" i="36" s="1"/>
  <c r="N57" i="36"/>
  <c r="O57" i="36"/>
  <c r="N56" i="36"/>
  <c r="O56" i="36" s="1"/>
  <c r="M55" i="36"/>
  <c r="L55" i="36"/>
  <c r="K55" i="36"/>
  <c r="J55" i="36"/>
  <c r="I55" i="36"/>
  <c r="H55" i="36"/>
  <c r="G55" i="36"/>
  <c r="F55" i="36"/>
  <c r="E55" i="36"/>
  <c r="D55" i="36"/>
  <c r="N55" i="36" s="1"/>
  <c r="O55" i="36" s="1"/>
  <c r="N54" i="36"/>
  <c r="O54" i="36" s="1"/>
  <c r="N53" i="36"/>
  <c r="O53" i="36" s="1"/>
  <c r="N52" i="36"/>
  <c r="O52" i="36" s="1"/>
  <c r="N51" i="36"/>
  <c r="O51" i="36" s="1"/>
  <c r="M50" i="36"/>
  <c r="L50" i="36"/>
  <c r="K50" i="36"/>
  <c r="J50" i="36"/>
  <c r="I50" i="36"/>
  <c r="H50" i="36"/>
  <c r="G50" i="36"/>
  <c r="F50" i="36"/>
  <c r="E50" i="36"/>
  <c r="D50" i="36"/>
  <c r="N49" i="36"/>
  <c r="O49" i="36" s="1"/>
  <c r="N48" i="36"/>
  <c r="O48" i="36" s="1"/>
  <c r="N47" i="36"/>
  <c r="O47" i="36" s="1"/>
  <c r="N46" i="36"/>
  <c r="O46" i="36" s="1"/>
  <c r="N45" i="36"/>
  <c r="O45" i="36" s="1"/>
  <c r="N44" i="36"/>
  <c r="O44" i="36" s="1"/>
  <c r="N43" i="36"/>
  <c r="O43" i="36" s="1"/>
  <c r="N42" i="36"/>
  <c r="O42" i="36"/>
  <c r="N41" i="36"/>
  <c r="O41" i="36" s="1"/>
  <c r="M40" i="36"/>
  <c r="L40" i="36"/>
  <c r="K40" i="36"/>
  <c r="J40" i="36"/>
  <c r="I40" i="36"/>
  <c r="H40" i="36"/>
  <c r="G40" i="36"/>
  <c r="F40" i="36"/>
  <c r="E40" i="36"/>
  <c r="D40" i="36"/>
  <c r="N39" i="36"/>
  <c r="O39" i="36" s="1"/>
  <c r="N38" i="36"/>
  <c r="O38" i="36"/>
  <c r="N37" i="36"/>
  <c r="O37" i="36"/>
  <c r="N36" i="36"/>
  <c r="O36" i="36" s="1"/>
  <c r="N35" i="36"/>
  <c r="O35" i="36"/>
  <c r="N34" i="36"/>
  <c r="O34" i="36" s="1"/>
  <c r="N33" i="36"/>
  <c r="O33" i="36" s="1"/>
  <c r="N32" i="36"/>
  <c r="O32" i="36"/>
  <c r="N31" i="36"/>
  <c r="O31" i="36"/>
  <c r="N30" i="36"/>
  <c r="O30" i="36" s="1"/>
  <c r="N29" i="36"/>
  <c r="O29" i="36"/>
  <c r="N28" i="36"/>
  <c r="O28" i="36"/>
  <c r="N27" i="36"/>
  <c r="O27" i="36" s="1"/>
  <c r="N26" i="36"/>
  <c r="O26" i="36" s="1"/>
  <c r="N25" i="36"/>
  <c r="O25" i="36"/>
  <c r="N24" i="36"/>
  <c r="O24" i="36" s="1"/>
  <c r="N23" i="36"/>
  <c r="O23" i="36"/>
  <c r="M22" i="36"/>
  <c r="L22" i="36"/>
  <c r="K22" i="36"/>
  <c r="J22" i="36"/>
  <c r="I22" i="36"/>
  <c r="H22" i="36"/>
  <c r="G22" i="36"/>
  <c r="F22" i="36"/>
  <c r="E22" i="36"/>
  <c r="D22" i="36"/>
  <c r="N21" i="36"/>
  <c r="O21" i="36"/>
  <c r="N20" i="36"/>
  <c r="O20" i="36" s="1"/>
  <c r="N19" i="36"/>
  <c r="O19" i="36" s="1"/>
  <c r="N18" i="36"/>
  <c r="O18" i="36"/>
  <c r="N17" i="36"/>
  <c r="O17" i="36" s="1"/>
  <c r="M16" i="36"/>
  <c r="L16" i="36"/>
  <c r="K16" i="36"/>
  <c r="J16" i="36"/>
  <c r="I16" i="36"/>
  <c r="H16" i="36"/>
  <c r="G16" i="36"/>
  <c r="G71" i="36" s="1"/>
  <c r="F16" i="36"/>
  <c r="F71" i="36" s="1"/>
  <c r="E16" i="36"/>
  <c r="D16" i="36"/>
  <c r="N15" i="36"/>
  <c r="O15" i="36" s="1"/>
  <c r="N14" i="36"/>
  <c r="O14" i="36"/>
  <c r="N13" i="36"/>
  <c r="O13" i="36"/>
  <c r="N12" i="36"/>
  <c r="O12" i="36" s="1"/>
  <c r="N11" i="36"/>
  <c r="O11" i="36" s="1"/>
  <c r="N10" i="36"/>
  <c r="O10" i="36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I71" i="36" s="1"/>
  <c r="H5" i="36"/>
  <c r="G5" i="36"/>
  <c r="F5" i="36"/>
  <c r="E5" i="36"/>
  <c r="D5" i="36"/>
  <c r="N53" i="35"/>
  <c r="O53" i="35" s="1"/>
  <c r="N52" i="35"/>
  <c r="O52" i="35"/>
  <c r="M51" i="35"/>
  <c r="L51" i="35"/>
  <c r="K51" i="35"/>
  <c r="J51" i="35"/>
  <c r="I51" i="35"/>
  <c r="H51" i="35"/>
  <c r="G51" i="35"/>
  <c r="F51" i="35"/>
  <c r="E51" i="35"/>
  <c r="D51" i="35"/>
  <c r="N50" i="35"/>
  <c r="O50" i="35" s="1"/>
  <c r="N49" i="35"/>
  <c r="O49" i="35"/>
  <c r="N48" i="35"/>
  <c r="O48" i="35"/>
  <c r="N47" i="35"/>
  <c r="O47" i="35" s="1"/>
  <c r="N46" i="35"/>
  <c r="O46" i="35" s="1"/>
  <c r="N45" i="35"/>
  <c r="O45" i="35"/>
  <c r="N44" i="35"/>
  <c r="O44" i="35" s="1"/>
  <c r="M43" i="35"/>
  <c r="L43" i="35"/>
  <c r="K43" i="35"/>
  <c r="J43" i="35"/>
  <c r="I43" i="35"/>
  <c r="H43" i="35"/>
  <c r="G43" i="35"/>
  <c r="F43" i="35"/>
  <c r="E43" i="35"/>
  <c r="D43" i="35"/>
  <c r="N42" i="35"/>
  <c r="O42" i="35"/>
  <c r="M41" i="35"/>
  <c r="L41" i="35"/>
  <c r="K41" i="35"/>
  <c r="J41" i="35"/>
  <c r="I41" i="35"/>
  <c r="H41" i="35"/>
  <c r="G41" i="35"/>
  <c r="F41" i="35"/>
  <c r="E41" i="35"/>
  <c r="D41" i="35"/>
  <c r="N40" i="35"/>
  <c r="O40" i="35"/>
  <c r="N39" i="35"/>
  <c r="O39" i="35" s="1"/>
  <c r="N38" i="35"/>
  <c r="O38" i="35" s="1"/>
  <c r="N37" i="35"/>
  <c r="O37" i="35"/>
  <c r="N36" i="35"/>
  <c r="O36" i="35" s="1"/>
  <c r="N35" i="35"/>
  <c r="O35" i="35" s="1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2" i="35" s="1"/>
  <c r="O32" i="35" s="1"/>
  <c r="N31" i="35"/>
  <c r="O31" i="35" s="1"/>
  <c r="N30" i="35"/>
  <c r="O30" i="35"/>
  <c r="N29" i="35"/>
  <c r="O29" i="35" s="1"/>
  <c r="N28" i="35"/>
  <c r="O28" i="35"/>
  <c r="N27" i="35"/>
  <c r="O27" i="35"/>
  <c r="N26" i="35"/>
  <c r="O26" i="35" s="1"/>
  <c r="N25" i="35"/>
  <c r="O25" i="35" s="1"/>
  <c r="N24" i="35"/>
  <c r="O24" i="35"/>
  <c r="N23" i="35"/>
  <c r="O23" i="35" s="1"/>
  <c r="N22" i="35"/>
  <c r="O22" i="35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 s="1"/>
  <c r="N18" i="35"/>
  <c r="O18" i="35" s="1"/>
  <c r="N17" i="35"/>
  <c r="O17" i="35"/>
  <c r="M16" i="35"/>
  <c r="L16" i="35"/>
  <c r="K16" i="35"/>
  <c r="J16" i="35"/>
  <c r="I16" i="35"/>
  <c r="H16" i="35"/>
  <c r="G16" i="35"/>
  <c r="F16" i="35"/>
  <c r="E16" i="35"/>
  <c r="D16" i="35"/>
  <c r="N15" i="35"/>
  <c r="O15" i="35"/>
  <c r="N14" i="35"/>
  <c r="O14" i="35"/>
  <c r="N13" i="35"/>
  <c r="O13" i="35" s="1"/>
  <c r="N12" i="35"/>
  <c r="O12" i="35" s="1"/>
  <c r="N11" i="35"/>
  <c r="O11" i="35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I54" i="35"/>
  <c r="H5" i="35"/>
  <c r="G5" i="35"/>
  <c r="G54" i="35" s="1"/>
  <c r="F5" i="35"/>
  <c r="E5" i="35"/>
  <c r="D5" i="35"/>
  <c r="N56" i="34"/>
  <c r="O56" i="34"/>
  <c r="M55" i="34"/>
  <c r="L55" i="34"/>
  <c r="K55" i="34"/>
  <c r="J55" i="34"/>
  <c r="I55" i="34"/>
  <c r="H55" i="34"/>
  <c r="G55" i="34"/>
  <c r="F55" i="34"/>
  <c r="E55" i="34"/>
  <c r="D55" i="34"/>
  <c r="N54" i="34"/>
  <c r="O54" i="34" s="1"/>
  <c r="N53" i="34"/>
  <c r="O53" i="34" s="1"/>
  <c r="N52" i="34"/>
  <c r="O52" i="34" s="1"/>
  <c r="N51" i="34"/>
  <c r="O51" i="34" s="1"/>
  <c r="N50" i="34"/>
  <c r="O50" i="34" s="1"/>
  <c r="N49" i="34"/>
  <c r="O49" i="34" s="1"/>
  <c r="N48" i="34"/>
  <c r="O48" i="34" s="1"/>
  <c r="N47" i="34"/>
  <c r="O47" i="34" s="1"/>
  <c r="N46" i="34"/>
  <c r="O46" i="34" s="1"/>
  <c r="M45" i="34"/>
  <c r="L45" i="34"/>
  <c r="K45" i="34"/>
  <c r="J45" i="34"/>
  <c r="I45" i="34"/>
  <c r="H45" i="34"/>
  <c r="G45" i="34"/>
  <c r="F45" i="34"/>
  <c r="E45" i="34"/>
  <c r="D45" i="34"/>
  <c r="N45" i="34" s="1"/>
  <c r="O45" i="34" s="1"/>
  <c r="N44" i="34"/>
  <c r="O44" i="34" s="1"/>
  <c r="M43" i="34"/>
  <c r="L43" i="34"/>
  <c r="K43" i="34"/>
  <c r="J43" i="34"/>
  <c r="I43" i="34"/>
  <c r="I57" i="34" s="1"/>
  <c r="H43" i="34"/>
  <c r="G43" i="34"/>
  <c r="F43" i="34"/>
  <c r="E43" i="34"/>
  <c r="D43" i="34"/>
  <c r="N42" i="34"/>
  <c r="O42" i="34" s="1"/>
  <c r="N41" i="34"/>
  <c r="O41" i="34"/>
  <c r="N40" i="34"/>
  <c r="O40" i="34" s="1"/>
  <c r="N39" i="34"/>
  <c r="O39" i="34" s="1"/>
  <c r="N38" i="34"/>
  <c r="O38" i="34" s="1"/>
  <c r="N37" i="34"/>
  <c r="O37" i="34" s="1"/>
  <c r="N36" i="34"/>
  <c r="O36" i="34" s="1"/>
  <c r="N35" i="34"/>
  <c r="O35" i="34"/>
  <c r="M34" i="34"/>
  <c r="L34" i="34"/>
  <c r="K34" i="34"/>
  <c r="J34" i="34"/>
  <c r="I34" i="34"/>
  <c r="H34" i="34"/>
  <c r="N34" i="34" s="1"/>
  <c r="O34" i="34" s="1"/>
  <c r="G34" i="34"/>
  <c r="F34" i="34"/>
  <c r="E34" i="34"/>
  <c r="D34" i="34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/>
  <c r="N27" i="34"/>
  <c r="O27" i="34" s="1"/>
  <c r="N26" i="34"/>
  <c r="O26" i="34" s="1"/>
  <c r="N25" i="34"/>
  <c r="O25" i="34" s="1"/>
  <c r="N24" i="34"/>
  <c r="O24" i="34" s="1"/>
  <c r="N23" i="34"/>
  <c r="O23" i="34" s="1"/>
  <c r="N22" i="34"/>
  <c r="O22" i="34"/>
  <c r="N21" i="34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 s="1"/>
  <c r="N16" i="34"/>
  <c r="O16" i="34" s="1"/>
  <c r="N15" i="34"/>
  <c r="O15" i="34" s="1"/>
  <c r="M14" i="34"/>
  <c r="L14" i="34"/>
  <c r="L57" i="34" s="1"/>
  <c r="K14" i="34"/>
  <c r="J14" i="34"/>
  <c r="I14" i="34"/>
  <c r="H14" i="34"/>
  <c r="G14" i="34"/>
  <c r="F14" i="34"/>
  <c r="E14" i="34"/>
  <c r="E57" i="34" s="1"/>
  <c r="D14" i="34"/>
  <c r="N13" i="34"/>
  <c r="O13" i="34" s="1"/>
  <c r="N12" i="34"/>
  <c r="O12" i="34"/>
  <c r="N11" i="34"/>
  <c r="O11" i="34" s="1"/>
  <c r="N10" i="34"/>
  <c r="O10" i="34"/>
  <c r="N9" i="34"/>
  <c r="O9" i="34"/>
  <c r="N8" i="34"/>
  <c r="O8" i="34" s="1"/>
  <c r="N7" i="34"/>
  <c r="O7" i="34"/>
  <c r="N6" i="34"/>
  <c r="O6" i="34"/>
  <c r="M5" i="34"/>
  <c r="L5" i="34"/>
  <c r="K5" i="34"/>
  <c r="J5" i="34"/>
  <c r="I5" i="34"/>
  <c r="H5" i="34"/>
  <c r="G5" i="34"/>
  <c r="G57" i="34" s="1"/>
  <c r="F5" i="34"/>
  <c r="E5" i="34"/>
  <c r="D5" i="34"/>
  <c r="N41" i="33"/>
  <c r="O41" i="33" s="1"/>
  <c r="N35" i="33"/>
  <c r="O35" i="33" s="1"/>
  <c r="N36" i="33"/>
  <c r="O36" i="33"/>
  <c r="N37" i="33"/>
  <c r="O37" i="33"/>
  <c r="N38" i="33"/>
  <c r="O38" i="33" s="1"/>
  <c r="N39" i="33"/>
  <c r="O39" i="33"/>
  <c r="N40" i="33"/>
  <c r="O40" i="33"/>
  <c r="N21" i="33"/>
  <c r="O21" i="33" s="1"/>
  <c r="N22" i="33"/>
  <c r="O22" i="33"/>
  <c r="N23" i="33"/>
  <c r="O23" i="33"/>
  <c r="N24" i="33"/>
  <c r="O24" i="33" s="1"/>
  <c r="N25" i="33"/>
  <c r="O25" i="33"/>
  <c r="N26" i="33"/>
  <c r="O26" i="33" s="1"/>
  <c r="N27" i="33"/>
  <c r="O27" i="33" s="1"/>
  <c r="N28" i="33"/>
  <c r="O28" i="33"/>
  <c r="N29" i="33"/>
  <c r="O29" i="33"/>
  <c r="N30" i="33"/>
  <c r="O30" i="33" s="1"/>
  <c r="N31" i="33"/>
  <c r="O31" i="33"/>
  <c r="N32" i="33"/>
  <c r="O32" i="33"/>
  <c r="E33" i="33"/>
  <c r="F33" i="33"/>
  <c r="G33" i="33"/>
  <c r="H33" i="33"/>
  <c r="I33" i="33"/>
  <c r="J33" i="33"/>
  <c r="K33" i="33"/>
  <c r="L33" i="33"/>
  <c r="M33" i="33"/>
  <c r="D33" i="33"/>
  <c r="E19" i="33"/>
  <c r="F19" i="33"/>
  <c r="G19" i="33"/>
  <c r="H19" i="33"/>
  <c r="I19" i="33"/>
  <c r="J19" i="33"/>
  <c r="K19" i="33"/>
  <c r="L19" i="33"/>
  <c r="M19" i="33"/>
  <c r="D19" i="33"/>
  <c r="E14" i="33"/>
  <c r="F14" i="33"/>
  <c r="G14" i="33"/>
  <c r="H14" i="33"/>
  <c r="I14" i="33"/>
  <c r="J14" i="33"/>
  <c r="K14" i="33"/>
  <c r="L14" i="33"/>
  <c r="M14" i="33"/>
  <c r="M55" i="33" s="1"/>
  <c r="D14" i="33"/>
  <c r="E5" i="33"/>
  <c r="F5" i="33"/>
  <c r="G5" i="33"/>
  <c r="G55" i="33" s="1"/>
  <c r="H5" i="33"/>
  <c r="I5" i="33"/>
  <c r="J5" i="33"/>
  <c r="K5" i="33"/>
  <c r="K55" i="33" s="1"/>
  <c r="L5" i="33"/>
  <c r="M5" i="33"/>
  <c r="D5" i="33"/>
  <c r="E53" i="33"/>
  <c r="F53" i="33"/>
  <c r="G53" i="33"/>
  <c r="H53" i="33"/>
  <c r="I53" i="33"/>
  <c r="J53" i="33"/>
  <c r="K53" i="33"/>
  <c r="L53" i="33"/>
  <c r="M53" i="33"/>
  <c r="D53" i="33"/>
  <c r="N54" i="33"/>
  <c r="O54" i="33"/>
  <c r="N46" i="33"/>
  <c r="O46" i="33" s="1"/>
  <c r="N47" i="33"/>
  <c r="O47" i="33"/>
  <c r="N48" i="33"/>
  <c r="O48" i="33" s="1"/>
  <c r="N49" i="33"/>
  <c r="O49" i="33" s="1"/>
  <c r="N50" i="33"/>
  <c r="O50" i="33" s="1"/>
  <c r="N51" i="33"/>
  <c r="N52" i="33"/>
  <c r="O52" i="33"/>
  <c r="N45" i="33"/>
  <c r="O45" i="33" s="1"/>
  <c r="E44" i="33"/>
  <c r="F44" i="33"/>
  <c r="G44" i="33"/>
  <c r="H44" i="33"/>
  <c r="I44" i="33"/>
  <c r="J44" i="33"/>
  <c r="K44" i="33"/>
  <c r="L44" i="33"/>
  <c r="M44" i="33"/>
  <c r="D44" i="33"/>
  <c r="E42" i="33"/>
  <c r="E55" i="33" s="1"/>
  <c r="F42" i="33"/>
  <c r="G42" i="33"/>
  <c r="H42" i="33"/>
  <c r="I42" i="33"/>
  <c r="J42" i="33"/>
  <c r="K42" i="33"/>
  <c r="L42" i="33"/>
  <c r="M42" i="33"/>
  <c r="D42" i="33"/>
  <c r="D55" i="33" s="1"/>
  <c r="N43" i="33"/>
  <c r="O43" i="33" s="1"/>
  <c r="N34" i="33"/>
  <c r="O34" i="33"/>
  <c r="O51" i="33"/>
  <c r="N15" i="33"/>
  <c r="O15" i="33" s="1"/>
  <c r="N16" i="33"/>
  <c r="O16" i="33" s="1"/>
  <c r="N17" i="33"/>
  <c r="O17" i="33"/>
  <c r="N18" i="33"/>
  <c r="O18" i="33" s="1"/>
  <c r="N7" i="33"/>
  <c r="O7" i="33"/>
  <c r="N8" i="33"/>
  <c r="O8" i="33" s="1"/>
  <c r="N9" i="33"/>
  <c r="O9" i="33" s="1"/>
  <c r="N10" i="33"/>
  <c r="O10" i="33" s="1"/>
  <c r="N11" i="33"/>
  <c r="O11" i="33"/>
  <c r="N12" i="33"/>
  <c r="O12" i="33" s="1"/>
  <c r="N13" i="33"/>
  <c r="O13" i="33"/>
  <c r="N6" i="33"/>
  <c r="O6" i="33" s="1"/>
  <c r="N20" i="33"/>
  <c r="O20" i="33" s="1"/>
  <c r="K62" i="38"/>
  <c r="L61" i="39"/>
  <c r="N49" i="41"/>
  <c r="O49" i="41" s="1"/>
  <c r="N22" i="41"/>
  <c r="O22" i="41" s="1"/>
  <c r="G59" i="43"/>
  <c r="E59" i="43"/>
  <c r="N49" i="43"/>
  <c r="O49" i="43" s="1"/>
  <c r="K58" i="44"/>
  <c r="O51" i="46"/>
  <c r="P51" i="46" s="1"/>
  <c r="O43" i="46"/>
  <c r="P43" i="46"/>
  <c r="O59" i="48" l="1"/>
  <c r="P59" i="48" s="1"/>
  <c r="I53" i="46"/>
  <c r="F58" i="40"/>
  <c r="N55" i="43"/>
  <c r="O55" i="43" s="1"/>
  <c r="D58" i="40"/>
  <c r="J54" i="35"/>
  <c r="M71" i="36"/>
  <c r="F52" i="37"/>
  <c r="F62" i="38"/>
  <c r="N36" i="41"/>
  <c r="O36" i="41" s="1"/>
  <c r="N56" i="42"/>
  <c r="O56" i="42" s="1"/>
  <c r="N32" i="45"/>
  <c r="O32" i="45" s="1"/>
  <c r="H53" i="46"/>
  <c r="N5" i="45"/>
  <c r="O5" i="45" s="1"/>
  <c r="K71" i="36"/>
  <c r="G52" i="37"/>
  <c r="E59" i="41"/>
  <c r="K56" i="45"/>
  <c r="N14" i="33"/>
  <c r="O14" i="33" s="1"/>
  <c r="L54" i="35"/>
  <c r="E54" i="35"/>
  <c r="L71" i="36"/>
  <c r="I58" i="40"/>
  <c r="M59" i="41"/>
  <c r="N54" i="45"/>
  <c r="O54" i="45" s="1"/>
  <c r="G61" i="39"/>
  <c r="K61" i="39"/>
  <c r="N45" i="41"/>
  <c r="O45" i="41" s="1"/>
  <c r="H58" i="42"/>
  <c r="N45" i="43"/>
  <c r="O45" i="43" s="1"/>
  <c r="M56" i="45"/>
  <c r="J56" i="45"/>
  <c r="H59" i="43"/>
  <c r="N5" i="35"/>
  <c r="O5" i="35" s="1"/>
  <c r="E62" i="38"/>
  <c r="E61" i="39"/>
  <c r="K58" i="40"/>
  <c r="N16" i="36"/>
  <c r="O16" i="36" s="1"/>
  <c r="F54" i="35"/>
  <c r="H52" i="37"/>
  <c r="N5" i="38"/>
  <c r="O5" i="38" s="1"/>
  <c r="N22" i="38"/>
  <c r="O22" i="38" s="1"/>
  <c r="F57" i="34"/>
  <c r="M54" i="35"/>
  <c r="I52" i="37"/>
  <c r="J59" i="41"/>
  <c r="N16" i="35"/>
  <c r="O16" i="35" s="1"/>
  <c r="K59" i="41"/>
  <c r="N44" i="42"/>
  <c r="O44" i="42" s="1"/>
  <c r="K59" i="43"/>
  <c r="N37" i="39"/>
  <c r="O37" i="39" s="1"/>
  <c r="I58" i="42"/>
  <c r="G53" i="46"/>
  <c r="O53" i="46" s="1"/>
  <c r="P53" i="46" s="1"/>
  <c r="N5" i="34"/>
  <c r="O5" i="34" s="1"/>
  <c r="N40" i="36"/>
  <c r="O40" i="36" s="1"/>
  <c r="E71" i="36"/>
  <c r="N66" i="36"/>
  <c r="O66" i="36" s="1"/>
  <c r="N57" i="38"/>
  <c r="O57" i="38" s="1"/>
  <c r="H58" i="44"/>
  <c r="N35" i="40"/>
  <c r="O35" i="40" s="1"/>
  <c r="I58" i="44"/>
  <c r="N34" i="44"/>
  <c r="O34" i="44" s="1"/>
  <c r="L55" i="33"/>
  <c r="D59" i="43"/>
  <c r="J53" i="46"/>
  <c r="N33" i="33"/>
  <c r="O33" i="33" s="1"/>
  <c r="N50" i="36"/>
  <c r="O50" i="36" s="1"/>
  <c r="N49" i="38"/>
  <c r="O49" i="38" s="1"/>
  <c r="N18" i="37"/>
  <c r="O18" i="37" s="1"/>
  <c r="N23" i="42"/>
  <c r="O23" i="42" s="1"/>
  <c r="N5" i="43"/>
  <c r="O5" i="43" s="1"/>
  <c r="J71" i="36"/>
  <c r="G58" i="40"/>
  <c r="H54" i="35"/>
  <c r="L52" i="37"/>
  <c r="N5" i="36"/>
  <c r="O5" i="36" s="1"/>
  <c r="H71" i="36"/>
  <c r="E52" i="37"/>
  <c r="N49" i="39"/>
  <c r="O49" i="39" s="1"/>
  <c r="O55" i="47"/>
  <c r="P55" i="47" s="1"/>
  <c r="N16" i="42"/>
  <c r="O16" i="42" s="1"/>
  <c r="O15" i="46"/>
  <c r="P15" i="46" s="1"/>
  <c r="N22" i="36"/>
  <c r="O22" i="36" s="1"/>
  <c r="D71" i="36"/>
  <c r="O21" i="46"/>
  <c r="P21" i="46" s="1"/>
  <c r="F59" i="43"/>
  <c r="L59" i="43"/>
  <c r="I61" i="39"/>
  <c r="N22" i="40"/>
  <c r="O22" i="40" s="1"/>
  <c r="J58" i="40"/>
  <c r="J58" i="42"/>
  <c r="N58" i="42" s="1"/>
  <c r="O58" i="42" s="1"/>
  <c r="L58" i="44"/>
  <c r="D61" i="39"/>
  <c r="N5" i="41"/>
  <c r="O5" i="41" s="1"/>
  <c r="F59" i="41"/>
  <c r="N53" i="33"/>
  <c r="O53" i="33" s="1"/>
  <c r="D52" i="37"/>
  <c r="N40" i="37"/>
  <c r="O40" i="37" s="1"/>
  <c r="N42" i="37"/>
  <c r="O42" i="37" s="1"/>
  <c r="N36" i="38"/>
  <c r="O36" i="38" s="1"/>
  <c r="N57" i="41"/>
  <c r="O57" i="41" s="1"/>
  <c r="M57" i="34"/>
  <c r="H61" i="39"/>
  <c r="D57" i="34"/>
  <c r="N55" i="34"/>
  <c r="O55" i="34" s="1"/>
  <c r="N48" i="42"/>
  <c r="O48" i="42" s="1"/>
  <c r="N51" i="35"/>
  <c r="O51" i="35" s="1"/>
  <c r="N5" i="37"/>
  <c r="O5" i="37" s="1"/>
  <c r="N31" i="37"/>
  <c r="O31" i="37" s="1"/>
  <c r="O5" i="46"/>
  <c r="P5" i="46" s="1"/>
  <c r="N5" i="44"/>
  <c r="O5" i="44" s="1"/>
  <c r="I62" i="38"/>
  <c r="J55" i="33"/>
  <c r="H57" i="34"/>
  <c r="N19" i="34"/>
  <c r="O19" i="34" s="1"/>
  <c r="N43" i="34"/>
  <c r="O43" i="34" s="1"/>
  <c r="D59" i="41"/>
  <c r="I55" i="33"/>
  <c r="G56" i="45"/>
  <c r="N56" i="45" s="1"/>
  <c r="O56" i="45" s="1"/>
  <c r="N16" i="39"/>
  <c r="O16" i="39" s="1"/>
  <c r="N5" i="33"/>
  <c r="O5" i="33" s="1"/>
  <c r="H55" i="33"/>
  <c r="M62" i="38"/>
  <c r="J62" i="38"/>
  <c r="J61" i="39"/>
  <c r="N22" i="44"/>
  <c r="O22" i="44" s="1"/>
  <c r="N44" i="33"/>
  <c r="O44" i="33" s="1"/>
  <c r="M52" i="37"/>
  <c r="I56" i="45"/>
  <c r="N16" i="44"/>
  <c r="O16" i="44" s="1"/>
  <c r="J57" i="34"/>
  <c r="N21" i="35"/>
  <c r="O21" i="35" s="1"/>
  <c r="D54" i="35"/>
  <c r="N41" i="35"/>
  <c r="O41" i="35" s="1"/>
  <c r="N43" i="35"/>
  <c r="O43" i="35" s="1"/>
  <c r="N45" i="39"/>
  <c r="O45" i="39" s="1"/>
  <c r="N5" i="40"/>
  <c r="O5" i="40" s="1"/>
  <c r="L58" i="40"/>
  <c r="N58" i="40" s="1"/>
  <c r="O58" i="40" s="1"/>
  <c r="N43" i="40"/>
  <c r="O43" i="40" s="1"/>
  <c r="N42" i="33"/>
  <c r="O42" i="33" s="1"/>
  <c r="F55" i="33"/>
  <c r="N19" i="33"/>
  <c r="O19" i="33" s="1"/>
  <c r="K57" i="34"/>
  <c r="N14" i="34"/>
  <c r="O14" i="34" s="1"/>
  <c r="K54" i="35"/>
  <c r="D62" i="38"/>
  <c r="N16" i="38"/>
  <c r="O16" i="38" s="1"/>
  <c r="L62" i="38"/>
  <c r="N5" i="39"/>
  <c r="O5" i="39" s="1"/>
  <c r="M58" i="40"/>
  <c r="N52" i="37" l="1"/>
  <c r="O52" i="37" s="1"/>
  <c r="N58" i="44"/>
  <c r="O58" i="44" s="1"/>
  <c r="N71" i="36"/>
  <c r="O71" i="36" s="1"/>
  <c r="N59" i="43"/>
  <c r="O59" i="43" s="1"/>
  <c r="N54" i="35"/>
  <c r="O54" i="35" s="1"/>
  <c r="N61" i="39"/>
  <c r="O61" i="39" s="1"/>
  <c r="N57" i="34"/>
  <c r="O57" i="34" s="1"/>
  <c r="N62" i="38"/>
  <c r="O62" i="38" s="1"/>
  <c r="N55" i="33"/>
  <c r="O55" i="33" s="1"/>
  <c r="N59" i="41"/>
  <c r="O59" i="41" s="1"/>
</calcChain>
</file>

<file path=xl/sharedStrings.xml><?xml version="1.0" encoding="utf-8"?>
<sst xmlns="http://schemas.openxmlformats.org/spreadsheetml/2006/main" count="1186" uniqueCount="186">
  <si>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</si>
  <si>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</si>
  <si>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</si>
  <si>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</si>
  <si>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</si>
  <si>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</si>
  <si>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</si>
  <si>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</si>
  <si>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</si>
  <si>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</si>
  <si>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</si>
  <si>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</si>
  <si>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</si>
  <si>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</si>
  <si>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</si>
  <si>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</si>
  <si>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</si>
  <si>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</si>
  <si>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</si>
  <si>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Impact Fees - Commercial - Physical Environment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</si>
  <si>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</si>
  <si>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</si>
  <si>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</si>
  <si>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</si>
  <si>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Transportation - Airport Development</t>
  </si>
  <si>
    <t>Federal Grant - Transportation - Other Transportation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</si>
  <si>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</si>
  <si>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</si>
  <si>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</si>
  <si>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</si>
  <si>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</si>
  <si>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Economic Environment</t>
  </si>
  <si>
    <t>State Shared Revenues - Other</t>
  </si>
  <si>
    <t>Grants from Other Local Units - Public Safety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</si>
  <si>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</si>
  <si>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</si>
  <si>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</si>
  <si>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</si>
  <si>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</si>
  <si>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</si>
  <si>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</si>
  <si>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</si>
  <si>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</si>
  <si>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Public Safety - Law Enforcement Services</t>
  </si>
  <si>
    <t>Public Safety - Fire Protection</t>
  </si>
  <si>
    <t>Public Safety - Other Public Safety Charges and Fees</t>
  </si>
  <si>
    <t>Physical Environment - Garbage / Solid Waste</t>
  </si>
  <si>
    <t>Physical Environment - Water / Sewer Combination Utility</t>
  </si>
  <si>
    <t>Transportation (User Fees) - Airports</t>
  </si>
  <si>
    <t>Culture / Recreation - Other Culture / Recreation Charges</t>
  </si>
  <si>
    <t>Total - All Account Codes</t>
  </si>
  <si>
    <t>Local Fiscal Year Ended September 30, 2009</t>
  </si>
  <si>
    <t>Judgments and Fines - Other Court-Ordered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</si>
  <si>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</si>
  <si>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</si>
  <si>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</si>
  <si>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</si>
  <si>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</si>
  <si>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</si>
  <si>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</si>
  <si>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</si>
  <si>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</si>
  <si>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</si>
  <si>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</si>
  <si>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</si>
  <si>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</si>
  <si>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</si>
  <si>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</si>
  <si>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</si>
  <si>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Avon Park Revenues Reported by Account Code and Fund Type</t>
  </si>
  <si>
    <t>Local Fiscal Year Ended September 30, 2010</t>
  </si>
  <si>
    <t>Federal Grant - Other Federal Grants</t>
  </si>
  <si>
    <t>State Grant - Economic Environment</t>
  </si>
  <si>
    <t>State Shared Revenues - Transportation - Other Transportation</t>
  </si>
  <si>
    <t>Interest and Other Earnings - Gain or Loss on Sale of Investments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</si>
  <si>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</si>
  <si>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</si>
  <si>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</si>
  <si>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Fire Insurance Premium Tax for Firefighters' Pension</t>
  </si>
  <si>
    <t>Casualty Insurance Premium Tax for Police Officers' Retirement</t>
  </si>
  <si>
    <t>State Grant - Public Safety</t>
  </si>
  <si>
    <t>State Grant - Physical Environment - Other Physical Environment</t>
  </si>
  <si>
    <t>State Shared Revenues - General Gov't - Other General Government</t>
  </si>
  <si>
    <t>Court-Ordered Judgments and Fines - As Decided by County Court Criminal</t>
  </si>
  <si>
    <t>Proprietary Non-Operating Sources - Capital Contributions from Other Public Source</t>
  </si>
  <si>
    <t>2011 Municipal Population:</t>
  </si>
  <si>
    <t>Local Fiscal Year Ended September 30, 2012</t>
  </si>
  <si>
    <t>Building Permits</t>
  </si>
  <si>
    <t>Special Assessments - Charges for Public Services</t>
  </si>
  <si>
    <t>Federal Grant - Physical Environment - Sewer / Wastewater</t>
  </si>
  <si>
    <t>Federal Grant - Economic Environment</t>
  </si>
  <si>
    <t>State Grant - Transportation - Airport Development</t>
  </si>
  <si>
    <t>State Shared Revenues - Public Safety - Firefighter Supplemental Compensation</t>
  </si>
  <si>
    <t>State Shared Revenues - Transportation - Airport Development</t>
  </si>
  <si>
    <t>Payments from Other Local Units in Lieu of Taxes</t>
  </si>
  <si>
    <t>General Gov't (Not Court-Related) - Other General Gov't Charges and Fees</t>
  </si>
  <si>
    <t>Physical Environment - Water Utility</t>
  </si>
  <si>
    <t>Physical Environment - Sewer / Wastewater Utility</t>
  </si>
  <si>
    <t>Transportation (User Fees) - Other Transportation Charges</t>
  </si>
  <si>
    <t>Culture / Recreation - Parks and Recreation</t>
  </si>
  <si>
    <t>Court-Ordered Judgments and Fines - As Decided by Circuit Court Criminal</t>
  </si>
  <si>
    <t>Court-Ordered Judgments and Fines - As Decided by County Court Civil</t>
  </si>
  <si>
    <t>Court-Ordered Judgments and Fines - As Decided by Traffic Court</t>
  </si>
  <si>
    <t>Interest and Other Earnings - Dividends</t>
  </si>
  <si>
    <t>Proprietary Non-Operating Sources - Capital Contributions from Private Source</t>
  </si>
  <si>
    <t>Proprietary Non-Operating Sources - Other Non-Operating Sources</t>
  </si>
  <si>
    <t>2012 Municipal Population:</t>
  </si>
  <si>
    <t>Local Fiscal Year Ended September 30, 2008</t>
  </si>
  <si>
    <t>Permits and Franchise Fees</t>
  </si>
  <si>
    <t>Other Permits and Fees</t>
  </si>
  <si>
    <t>State Grant - Physical Environment - Stormwater Management</t>
  </si>
  <si>
    <t>Contributions from Enterprise Operations</t>
  </si>
  <si>
    <t>2008 Municipal Population:</t>
  </si>
  <si>
    <t>Local Fiscal Year Ended September 30, 2013</t>
  </si>
  <si>
    <t>Local Option Taxes</t>
  </si>
  <si>
    <t>Insurance Premium Tax for Firefighters' Pension</t>
  </si>
  <si>
    <t>Insurance Premium Tax for Police Officers' Retirement</t>
  </si>
  <si>
    <t>Communications Services Taxes (Chapter 202, F.S.)</t>
  </si>
  <si>
    <t>Local Business Tax (Chapter 205, F.S.)</t>
  </si>
  <si>
    <t>Federal Grant - Physical Environment - Water Supply System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</si>
  <si>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</si>
  <si>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</si>
  <si>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</si>
  <si>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</si>
  <si>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</si>
  <si>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Transportation - Airports</t>
  </si>
  <si>
    <t>Sales - Disposition of Fixed Assets</t>
  </si>
  <si>
    <t>Sales - Sale of Surplus Materials and Scrap</t>
  </si>
  <si>
    <t>Proceeds - Installment Purchases and Capital Lease Proceeds</t>
  </si>
  <si>
    <t>Proprietary Non-Operating - Capital Contributions from Other Public Source</t>
  </si>
  <si>
    <t>Proprietary Non-Operating - Capital Contributions from Private Source</t>
  </si>
  <si>
    <t>2013 Municipal Population:</t>
  </si>
  <si>
    <t>Local Fiscal Year Ended September 30, 2014</t>
  </si>
  <si>
    <t>Impact Fees - Residential - Physical Environment</t>
  </si>
  <si>
    <t>State Grant - Physical Environment - Sewer / Wastewater</t>
  </si>
  <si>
    <t>Other Judgments, Fines, and Forfeits</t>
  </si>
  <si>
    <t>2014 Municipal Population:</t>
  </si>
  <si>
    <t>Local Fiscal Year Ended September 30, 2015</t>
  </si>
  <si>
    <t>Grants from Other Local Units - Transportation</t>
  </si>
  <si>
    <t>2015 Municipal Population:</t>
  </si>
  <si>
    <t>Local Fiscal Year Ended September 30, 2016</t>
  </si>
  <si>
    <t>2016 Municipal Population:</t>
  </si>
  <si>
    <t>Local Fiscal Year Ended September 30, 2017</t>
  </si>
  <si>
    <t>Licenses</t>
  </si>
  <si>
    <t>State Grant - Physical Environment - Water Supply System</t>
  </si>
  <si>
    <t>State Grant - Transportation - Other Transportation</t>
  </si>
  <si>
    <t>Other Charges for Services</t>
  </si>
  <si>
    <t>2017 Municipal Population:</t>
  </si>
  <si>
    <t>Local Fiscal Year Ended September 30, 2018</t>
  </si>
  <si>
    <t>Utility Service Tax - Propane</t>
  </si>
  <si>
    <t>Proceeds of General Capital Asset Dispositions - Compensation for Loss</t>
  </si>
  <si>
    <t>Proprietary Non-Operating - Interest</t>
  </si>
  <si>
    <t>2018 Municipal Population:</t>
  </si>
  <si>
    <t>Local Fiscal Year Ended September 30, 2019</t>
  </si>
  <si>
    <t>Physical Environment - Other Physical Environment Charges</t>
  </si>
  <si>
    <t>Proceeds of General Capital Asset Dispositions - Sales</t>
  </si>
  <si>
    <t>2019 Municipal Population:</t>
  </si>
  <si>
    <t>Local Fiscal Year Ended September 30, 2020</t>
  </si>
  <si>
    <t>State Grant - General Government</t>
  </si>
  <si>
    <t>General Government - Internal Service Fund Fees and Charges</t>
  </si>
  <si>
    <t>Public Safety - Emergency Management Service Fees / Charges</t>
  </si>
  <si>
    <t>Interest and Other Earnings - Gain (Loss) on Sale of Investments</t>
  </si>
  <si>
    <t>Other Miscellaneous Revenues - Settlements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</si>
  <si>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</si>
  <si>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</si>
  <si>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</si>
  <si>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</si>
  <si>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</si>
  <si>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</si>
  <si>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</si>
  <si>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</si>
  <si>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</si>
  <si>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</si>
  <si>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</si>
  <si>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</si>
  <si>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Shared Revenue from Other Local Units</t>
  </si>
  <si>
    <t>Transportation - Other Transportation Charges</t>
  </si>
  <si>
    <t>2021 Municipal Population:</t>
  </si>
  <si>
    <t>Impact Fees - Residential - Other</t>
  </si>
  <si>
    <t>Local Fiscal Year Ended September 30, 2022</t>
  </si>
  <si>
    <t>Other General Taxes</t>
  </si>
  <si>
    <t>2022 Municipal Population:</t>
  </si>
  <si>
    <t>Local Fiscal Year Ended September 30, 2023</t>
  </si>
  <si>
    <t>Fines - Local Ordinance Violations</t>
  </si>
  <si>
    <t>Sale of Contraband Property Seized by Law Enforcement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</si>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</sst>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5D1AF-6F80-4C19-BA44-F1C7A7A7EF79}">
  <sheetPr>
    <pageSetUpPr fitToPage="1"/>
  </sheetPr>
  <dimension ref="A1:ED63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182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62</v>
      </c>
      <c r="B3" s="108"/>
      <c r="C3" s="109"/>
      <c r="D3" s="113" t="s">
        <v>35</v>
      </c>
      <c r="E3" s="114"/>
      <c r="F3" s="114"/>
      <c r="G3" s="114"/>
      <c r="H3" s="115"/>
      <c r="I3" s="113" t="s">
        <v>36</v>
      </c>
      <c r="J3" s="115"/>
      <c r="K3" s="113" t="s">
        <v>38</v>
      </c>
      <c r="L3" s="114"/>
      <c r="M3" s="115"/>
      <c r="N3" s="49"/>
      <c r="O3" s="50"/>
      <c r="P3" s="116" t="s">
        <v>165</v>
      </c>
      <c r="Q3" s="51"/>
      <c r="R3"/>
    </row>
    <row r="4" spans="1:134" ht="32.25" customHeight="1" thickBot="1">
      <c r="A4" s="110"/>
      <c r="B4" s="111"/>
      <c r="C4" s="112"/>
      <c r="D4" s="52" t="s">
        <v>3</v>
      </c>
      <c r="E4" s="52" t="s">
        <v>63</v>
      </c>
      <c r="F4" s="52" t="s">
        <v>64</v>
      </c>
      <c r="G4" s="52" t="s">
        <v>65</v>
      </c>
      <c r="H4" s="52" t="s">
        <v>4</v>
      </c>
      <c r="I4" s="52" t="s">
        <v>5</v>
      </c>
      <c r="J4" s="53" t="s">
        <v>66</v>
      </c>
      <c r="K4" s="53" t="s">
        <v>6</v>
      </c>
      <c r="L4" s="53" t="s">
        <v>7</v>
      </c>
      <c r="M4" s="53" t="s">
        <v>166</v>
      </c>
      <c r="N4" s="53" t="s">
        <v>8</v>
      </c>
      <c r="O4" s="53" t="s">
        <v>167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168</v>
      </c>
      <c r="B5" s="57"/>
      <c r="C5" s="57"/>
      <c r="D5" s="58">
        <f>SUM(D6:D14)</f>
        <v>3504289</v>
      </c>
      <c r="E5" s="58">
        <f>SUM(E6:E14)</f>
        <v>500291</v>
      </c>
      <c r="F5" s="58">
        <f>SUM(F6:F14)</f>
        <v>0</v>
      </c>
      <c r="G5" s="58">
        <f>SUM(G6:G14)</f>
        <v>0</v>
      </c>
      <c r="H5" s="58">
        <f>SUM(H6:H14)</f>
        <v>0</v>
      </c>
      <c r="I5" s="58">
        <f>SUM(I6:I14)</f>
        <v>0</v>
      </c>
      <c r="J5" s="58">
        <f>SUM(J6:J14)</f>
        <v>0</v>
      </c>
      <c r="K5" s="58">
        <f>SUM(K6:K14)</f>
        <v>0</v>
      </c>
      <c r="L5" s="58">
        <f>SUM(L6:L14)</f>
        <v>0</v>
      </c>
      <c r="M5" s="58">
        <f>SUM(M6:M14)</f>
        <v>0</v>
      </c>
      <c r="N5" s="58">
        <f>SUM(N6:N14)</f>
        <v>0</v>
      </c>
      <c r="O5" s="59">
        <f>SUM(D5:N5)</f>
        <v>4004580</v>
      </c>
      <c r="P5" s="60">
        <f>(O5/P$61)</f>
        <v>410.38942406230785</v>
      </c>
      <c r="Q5" s="61"/>
    </row>
    <row r="6" spans="1:134">
      <c r="A6" s="63"/>
      <c r="B6" s="64">
        <v>311</v>
      </c>
      <c r="C6" s="65" t="s">
        <v>1</v>
      </c>
      <c r="D6" s="66">
        <v>1639536</v>
      </c>
      <c r="E6" s="66">
        <v>500291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2139827</v>
      </c>
      <c r="P6" s="67">
        <f>(O6/P$61)</f>
        <v>219.28950604632098</v>
      </c>
      <c r="Q6" s="68"/>
    </row>
    <row r="7" spans="1:134">
      <c r="A7" s="63"/>
      <c r="B7" s="64">
        <v>312.41000000000003</v>
      </c>
      <c r="C7" s="65" t="s">
        <v>169</v>
      </c>
      <c r="D7" s="66">
        <v>410889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410889</v>
      </c>
      <c r="P7" s="67">
        <f>(O7/P$61)</f>
        <v>42.107911457265836</v>
      </c>
      <c r="Q7" s="68"/>
    </row>
    <row r="8" spans="1:134">
      <c r="A8" s="63"/>
      <c r="B8" s="64">
        <v>312.51</v>
      </c>
      <c r="C8" s="65" t="s">
        <v>115</v>
      </c>
      <c r="D8" s="66">
        <v>60750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60750</v>
      </c>
      <c r="P8" s="67">
        <f>(O8/P$61)</f>
        <v>6.2256609961057592</v>
      </c>
      <c r="Q8" s="68"/>
    </row>
    <row r="9" spans="1:134">
      <c r="A9" s="63"/>
      <c r="B9" s="64">
        <v>314.10000000000002</v>
      </c>
      <c r="C9" s="65" t="s">
        <v>11</v>
      </c>
      <c r="D9" s="66">
        <v>967177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967177</v>
      </c>
      <c r="P9" s="67">
        <f>(O9/P$61)</f>
        <v>99.116314818610377</v>
      </c>
      <c r="Q9" s="68"/>
    </row>
    <row r="10" spans="1:134">
      <c r="A10" s="63"/>
      <c r="B10" s="64">
        <v>314.3</v>
      </c>
      <c r="C10" s="65" t="s">
        <v>12</v>
      </c>
      <c r="D10" s="66">
        <v>140690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140690</v>
      </c>
      <c r="P10" s="67">
        <f>(O10/P$61)</f>
        <v>14.417913506866162</v>
      </c>
      <c r="Q10" s="68"/>
    </row>
    <row r="11" spans="1:134">
      <c r="A11" s="63"/>
      <c r="B11" s="64">
        <v>314.39999999999998</v>
      </c>
      <c r="C11" s="65" t="s">
        <v>13</v>
      </c>
      <c r="D11" s="66">
        <v>21958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21958</v>
      </c>
      <c r="P11" s="67">
        <f>(O11/P$61)</f>
        <v>2.250256200040992</v>
      </c>
      <c r="Q11" s="68"/>
    </row>
    <row r="12" spans="1:134">
      <c r="A12" s="63"/>
      <c r="B12" s="64">
        <v>315.10000000000002</v>
      </c>
      <c r="C12" s="65" t="s">
        <v>170</v>
      </c>
      <c r="D12" s="66">
        <v>224446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224446</v>
      </c>
      <c r="P12" s="67">
        <f>(O12/P$61)</f>
        <v>23.001229760196761</v>
      </c>
      <c r="Q12" s="68"/>
    </row>
    <row r="13" spans="1:134">
      <c r="A13" s="63"/>
      <c r="B13" s="64">
        <v>316</v>
      </c>
      <c r="C13" s="65" t="s">
        <v>118</v>
      </c>
      <c r="D13" s="66">
        <v>38732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38732</v>
      </c>
      <c r="P13" s="67">
        <f>(O13/P$61)</f>
        <v>3.9692559950809594</v>
      </c>
      <c r="Q13" s="68"/>
    </row>
    <row r="14" spans="1:134">
      <c r="A14" s="63"/>
      <c r="B14" s="64">
        <v>319.89999999999998</v>
      </c>
      <c r="C14" s="65" t="s">
        <v>180</v>
      </c>
      <c r="D14" s="66">
        <v>111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111</v>
      </c>
      <c r="P14" s="67">
        <f>(O14/P$61)</f>
        <v>1.1375281820045092E-2</v>
      </c>
      <c r="Q14" s="68"/>
    </row>
    <row r="15" spans="1:134" ht="15.75">
      <c r="A15" s="69" t="s">
        <v>16</v>
      </c>
      <c r="B15" s="70"/>
      <c r="C15" s="71"/>
      <c r="D15" s="72">
        <f>SUM(D16:D20)</f>
        <v>749321</v>
      </c>
      <c r="E15" s="72">
        <f>SUM(E16:E20)</f>
        <v>0</v>
      </c>
      <c r="F15" s="72">
        <f>SUM(F16:F20)</f>
        <v>0</v>
      </c>
      <c r="G15" s="72">
        <f>SUM(G16:G20)</f>
        <v>0</v>
      </c>
      <c r="H15" s="72">
        <f>SUM(H16:H20)</f>
        <v>0</v>
      </c>
      <c r="I15" s="72">
        <f>SUM(I16:I20)</f>
        <v>844857</v>
      </c>
      <c r="J15" s="72">
        <f>SUM(J16:J20)</f>
        <v>0</v>
      </c>
      <c r="K15" s="72">
        <f>SUM(K16:K20)</f>
        <v>0</v>
      </c>
      <c r="L15" s="72">
        <f>SUM(L16:L20)</f>
        <v>0</v>
      </c>
      <c r="M15" s="72">
        <f>SUM(M16:M20)</f>
        <v>0</v>
      </c>
      <c r="N15" s="72">
        <f>SUM(N16:N20)</f>
        <v>0</v>
      </c>
      <c r="O15" s="73">
        <f>SUM(D15:N15)</f>
        <v>1594178</v>
      </c>
      <c r="P15" s="74">
        <f>(O15/P$61)</f>
        <v>163.37138757942202</v>
      </c>
      <c r="Q15" s="75"/>
    </row>
    <row r="16" spans="1:134">
      <c r="A16" s="63"/>
      <c r="B16" s="64">
        <v>322.89999999999998</v>
      </c>
      <c r="C16" s="65" t="s">
        <v>171</v>
      </c>
      <c r="D16" s="66">
        <v>9600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0" si="1">SUM(D16:N16)</f>
        <v>9600</v>
      </c>
      <c r="P16" s="67">
        <f>(O16/P$61)</f>
        <v>0.98380815740930516</v>
      </c>
      <c r="Q16" s="68"/>
    </row>
    <row r="17" spans="1:17">
      <c r="A17" s="63"/>
      <c r="B17" s="64">
        <v>323.10000000000002</v>
      </c>
      <c r="C17" s="65" t="s">
        <v>17</v>
      </c>
      <c r="D17" s="66">
        <v>724076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724076</v>
      </c>
      <c r="P17" s="67">
        <f>(O17/P$61)</f>
        <v>74.20332035253125</v>
      </c>
      <c r="Q17" s="68"/>
    </row>
    <row r="18" spans="1:17">
      <c r="A18" s="63"/>
      <c r="B18" s="64">
        <v>323.39999999999998</v>
      </c>
      <c r="C18" s="65" t="s">
        <v>18</v>
      </c>
      <c r="D18" s="66">
        <v>15645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15645</v>
      </c>
      <c r="P18" s="67">
        <f>(O18/P$61)</f>
        <v>1.603299856527977</v>
      </c>
      <c r="Q18" s="68"/>
    </row>
    <row r="19" spans="1:17">
      <c r="A19" s="63"/>
      <c r="B19" s="64">
        <v>324.20999999999998</v>
      </c>
      <c r="C19" s="65" t="s">
        <v>133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742757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742757</v>
      </c>
      <c r="P19" s="67">
        <f>(O19/P$61)</f>
        <v>76.117749538839931</v>
      </c>
      <c r="Q19" s="68"/>
    </row>
    <row r="20" spans="1:17">
      <c r="A20" s="63"/>
      <c r="B20" s="64">
        <v>324.22000000000003</v>
      </c>
      <c r="C20" s="65" t="s">
        <v>19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102100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102100</v>
      </c>
      <c r="P20" s="67">
        <f>(O20/P$61)</f>
        <v>10.463209674113548</v>
      </c>
      <c r="Q20" s="68"/>
    </row>
    <row r="21" spans="1:17" ht="15.75">
      <c r="A21" s="69" t="s">
        <v>172</v>
      </c>
      <c r="B21" s="70"/>
      <c r="C21" s="71"/>
      <c r="D21" s="72">
        <f>SUM(D22:D34)</f>
        <v>4042158</v>
      </c>
      <c r="E21" s="72">
        <f>SUM(E22:E34)</f>
        <v>1677191</v>
      </c>
      <c r="F21" s="72">
        <f>SUM(F22:F34)</f>
        <v>0</v>
      </c>
      <c r="G21" s="72">
        <f>SUM(G22:G34)</f>
        <v>0</v>
      </c>
      <c r="H21" s="72">
        <f>SUM(H22:H34)</f>
        <v>0</v>
      </c>
      <c r="I21" s="72">
        <f>SUM(I22:I34)</f>
        <v>3642344</v>
      </c>
      <c r="J21" s="72">
        <f>SUM(J22:J34)</f>
        <v>0</v>
      </c>
      <c r="K21" s="72">
        <f>SUM(K22:K34)</f>
        <v>0</v>
      </c>
      <c r="L21" s="72">
        <f>SUM(L22:L34)</f>
        <v>0</v>
      </c>
      <c r="M21" s="72">
        <f>SUM(M22:M34)</f>
        <v>0</v>
      </c>
      <c r="N21" s="72">
        <f>SUM(N22:N34)</f>
        <v>0</v>
      </c>
      <c r="O21" s="73">
        <f>SUM(D21:N21)</f>
        <v>9361693</v>
      </c>
      <c r="P21" s="74">
        <f>(O21/P$61)</f>
        <v>959.38645214183236</v>
      </c>
      <c r="Q21" s="75"/>
    </row>
    <row r="22" spans="1:17">
      <c r="A22" s="63"/>
      <c r="B22" s="64">
        <v>331.1</v>
      </c>
      <c r="C22" s="65" t="s">
        <v>21</v>
      </c>
      <c r="D22" s="66">
        <v>48631</v>
      </c>
      <c r="E22" s="66">
        <v>128687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>SUM(D22:N22)</f>
        <v>177318</v>
      </c>
      <c r="P22" s="67">
        <f>(O22/P$61)</f>
        <v>18.171551547448246</v>
      </c>
      <c r="Q22" s="68"/>
    </row>
    <row r="23" spans="1:17">
      <c r="A23" s="63"/>
      <c r="B23" s="64">
        <v>331.35</v>
      </c>
      <c r="C23" s="65" t="s">
        <v>89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486686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:O32" si="2">SUM(D23:N23)</f>
        <v>486686</v>
      </c>
      <c r="P23" s="67">
        <f>(O23/P$61)</f>
        <v>49.87558926009428</v>
      </c>
      <c r="Q23" s="68"/>
    </row>
    <row r="24" spans="1:17">
      <c r="A24" s="63"/>
      <c r="B24" s="64">
        <v>331.41</v>
      </c>
      <c r="C24" s="65" t="s">
        <v>24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3153467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3153467</v>
      </c>
      <c r="P24" s="67">
        <f>(O24/P$61)</f>
        <v>323.16734986677596</v>
      </c>
      <c r="Q24" s="68"/>
    </row>
    <row r="25" spans="1:17">
      <c r="A25" s="63"/>
      <c r="B25" s="64">
        <v>331.49</v>
      </c>
      <c r="C25" s="65" t="s">
        <v>25</v>
      </c>
      <c r="D25" s="66">
        <v>2501610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2501610</v>
      </c>
      <c r="P25" s="67">
        <f>(O25/P$61)</f>
        <v>256.36503381840544</v>
      </c>
      <c r="Q25" s="68"/>
    </row>
    <row r="26" spans="1:17">
      <c r="A26" s="63"/>
      <c r="B26" s="64">
        <v>334.1</v>
      </c>
      <c r="C26" s="65" t="s">
        <v>158</v>
      </c>
      <c r="D26" s="66">
        <v>34040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34040</v>
      </c>
      <c r="P26" s="67">
        <f>(O26/P$61)</f>
        <v>3.4884197581471614</v>
      </c>
      <c r="Q26" s="68"/>
    </row>
    <row r="27" spans="1:17">
      <c r="A27" s="63"/>
      <c r="B27" s="64">
        <v>334.35</v>
      </c>
      <c r="C27" s="65" t="s">
        <v>134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2191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2191</v>
      </c>
      <c r="P27" s="67">
        <f>(O27/P$61)</f>
        <v>0.22453371592539456</v>
      </c>
      <c r="Q27" s="68"/>
    </row>
    <row r="28" spans="1:17">
      <c r="A28" s="63"/>
      <c r="B28" s="64">
        <v>335.125</v>
      </c>
      <c r="C28" s="65" t="s">
        <v>173</v>
      </c>
      <c r="D28" s="66">
        <v>592836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592836</v>
      </c>
      <c r="P28" s="67">
        <f>(O28/P$61)</f>
        <v>60.753843000614879</v>
      </c>
      <c r="Q28" s="68"/>
    </row>
    <row r="29" spans="1:17">
      <c r="A29" s="63"/>
      <c r="B29" s="64">
        <v>335.14</v>
      </c>
      <c r="C29" s="65" t="s">
        <v>121</v>
      </c>
      <c r="D29" s="66">
        <v>6722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6722</v>
      </c>
      <c r="P29" s="67">
        <f>(O29/P$61)</f>
        <v>0.68887067021930726</v>
      </c>
      <c r="Q29" s="68"/>
    </row>
    <row r="30" spans="1:17">
      <c r="A30" s="63"/>
      <c r="B30" s="64">
        <v>335.15</v>
      </c>
      <c r="C30" s="65" t="s">
        <v>122</v>
      </c>
      <c r="D30" s="66">
        <v>11800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11800</v>
      </c>
      <c r="P30" s="67">
        <f>(O30/P$61)</f>
        <v>1.209264193482271</v>
      </c>
      <c r="Q30" s="68"/>
    </row>
    <row r="31" spans="1:17">
      <c r="A31" s="63"/>
      <c r="B31" s="64">
        <v>335.18</v>
      </c>
      <c r="C31" s="65" t="s">
        <v>174</v>
      </c>
      <c r="D31" s="66">
        <v>734719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734719</v>
      </c>
      <c r="P31" s="67">
        <f>(O31/P$61)</f>
        <v>75.294015167042431</v>
      </c>
      <c r="Q31" s="68"/>
    </row>
    <row r="32" spans="1:17">
      <c r="A32" s="63"/>
      <c r="B32" s="64">
        <v>335.21</v>
      </c>
      <c r="C32" s="65" t="s">
        <v>92</v>
      </c>
      <c r="D32" s="66">
        <v>1800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1800</v>
      </c>
      <c r="P32" s="67">
        <f>(O32/P$61)</f>
        <v>0.18446402951424473</v>
      </c>
      <c r="Q32" s="68"/>
    </row>
    <row r="33" spans="1:17">
      <c r="A33" s="63"/>
      <c r="B33" s="64">
        <v>337.7</v>
      </c>
      <c r="C33" s="65" t="s">
        <v>34</v>
      </c>
      <c r="D33" s="66">
        <v>110000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ref="O33" si="3">SUM(D33:N33)</f>
        <v>110000</v>
      </c>
      <c r="P33" s="67">
        <f>(O33/P$61)</f>
        <v>11.272801803648289</v>
      </c>
      <c r="Q33" s="68"/>
    </row>
    <row r="34" spans="1:17">
      <c r="A34" s="63"/>
      <c r="B34" s="64">
        <v>338</v>
      </c>
      <c r="C34" s="65" t="s">
        <v>175</v>
      </c>
      <c r="D34" s="66">
        <v>0</v>
      </c>
      <c r="E34" s="66">
        <v>1548504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>SUM(D34:N34)</f>
        <v>1548504</v>
      </c>
      <c r="P34" s="67">
        <f>(O34/P$61)</f>
        <v>158.69071531051446</v>
      </c>
      <c r="Q34" s="68"/>
    </row>
    <row r="35" spans="1:17" ht="15.75">
      <c r="A35" s="69" t="s">
        <v>39</v>
      </c>
      <c r="B35" s="70"/>
      <c r="C35" s="71"/>
      <c r="D35" s="72">
        <f>SUM(D36:D42)</f>
        <v>823555</v>
      </c>
      <c r="E35" s="72">
        <f>SUM(E36:E42)</f>
        <v>0</v>
      </c>
      <c r="F35" s="72">
        <f>SUM(F36:F42)</f>
        <v>0</v>
      </c>
      <c r="G35" s="72">
        <f>SUM(G36:G42)</f>
        <v>0</v>
      </c>
      <c r="H35" s="72">
        <f>SUM(H36:H42)</f>
        <v>0</v>
      </c>
      <c r="I35" s="72">
        <f>SUM(I36:I42)</f>
        <v>7554738</v>
      </c>
      <c r="J35" s="72">
        <f>SUM(J36:J42)</f>
        <v>0</v>
      </c>
      <c r="K35" s="72">
        <f>SUM(K36:K42)</f>
        <v>0</v>
      </c>
      <c r="L35" s="72">
        <f>SUM(L36:L42)</f>
        <v>0</v>
      </c>
      <c r="M35" s="72">
        <f>SUM(M36:M42)</f>
        <v>0</v>
      </c>
      <c r="N35" s="72">
        <f>SUM(N36:N42)</f>
        <v>0</v>
      </c>
      <c r="O35" s="72">
        <f>SUM(D35:N35)</f>
        <v>8378293</v>
      </c>
      <c r="P35" s="74">
        <f>(O35/P$61)</f>
        <v>858.60760401721666</v>
      </c>
      <c r="Q35" s="75"/>
    </row>
    <row r="36" spans="1:17">
      <c r="A36" s="63"/>
      <c r="B36" s="64">
        <v>341.9</v>
      </c>
      <c r="C36" s="65" t="s">
        <v>124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159928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ref="O36:O42" si="4">SUM(D36:N36)</f>
        <v>159928</v>
      </c>
      <c r="P36" s="67">
        <f>(O36/P$61)</f>
        <v>16.38942406230785</v>
      </c>
      <c r="Q36" s="68"/>
    </row>
    <row r="37" spans="1:17">
      <c r="A37" s="63"/>
      <c r="B37" s="64">
        <v>342.2</v>
      </c>
      <c r="C37" s="65" t="s">
        <v>44</v>
      </c>
      <c r="D37" s="66">
        <v>703717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4"/>
        <v>703717</v>
      </c>
      <c r="P37" s="67">
        <f>(O37/P$61)</f>
        <v>72.116929698708745</v>
      </c>
      <c r="Q37" s="68"/>
    </row>
    <row r="38" spans="1:17">
      <c r="A38" s="63"/>
      <c r="B38" s="64">
        <v>343.3</v>
      </c>
      <c r="C38" s="65" t="s">
        <v>96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2986809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4"/>
        <v>2986809</v>
      </c>
      <c r="P38" s="67">
        <f>(O38/P$61)</f>
        <v>306.08823529411762</v>
      </c>
      <c r="Q38" s="68"/>
    </row>
    <row r="39" spans="1:17">
      <c r="A39" s="63"/>
      <c r="B39" s="64">
        <v>343.4</v>
      </c>
      <c r="C39" s="65" t="s">
        <v>46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1491881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4"/>
        <v>1491881</v>
      </c>
      <c r="P39" s="67">
        <f>(O39/P$61)</f>
        <v>152.8879893420783</v>
      </c>
      <c r="Q39" s="68"/>
    </row>
    <row r="40" spans="1:17">
      <c r="A40" s="63"/>
      <c r="B40" s="64">
        <v>343.5</v>
      </c>
      <c r="C40" s="65" t="s">
        <v>97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2595329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2595329</v>
      </c>
      <c r="P40" s="67">
        <f>(O40/P$61)</f>
        <v>265.96935847509735</v>
      </c>
      <c r="Q40" s="68"/>
    </row>
    <row r="41" spans="1:17">
      <c r="A41" s="63"/>
      <c r="B41" s="64">
        <v>344.1</v>
      </c>
      <c r="C41" s="65" t="s">
        <v>125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320791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4"/>
        <v>320791</v>
      </c>
      <c r="P41" s="67">
        <f>(O41/P$61)</f>
        <v>32.874666939946714</v>
      </c>
      <c r="Q41" s="68"/>
    </row>
    <row r="42" spans="1:17">
      <c r="A42" s="63"/>
      <c r="B42" s="64">
        <v>344.9</v>
      </c>
      <c r="C42" s="65" t="s">
        <v>176</v>
      </c>
      <c r="D42" s="66">
        <v>119838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4"/>
        <v>119838</v>
      </c>
      <c r="P42" s="67">
        <f>(O42/P$61)</f>
        <v>12.281000204960034</v>
      </c>
      <c r="Q42" s="68"/>
    </row>
    <row r="43" spans="1:17" ht="15.75">
      <c r="A43" s="69" t="s">
        <v>40</v>
      </c>
      <c r="B43" s="70"/>
      <c r="C43" s="71"/>
      <c r="D43" s="72">
        <f>SUM(D44:D46)</f>
        <v>164137</v>
      </c>
      <c r="E43" s="72">
        <f>SUM(E44:E46)</f>
        <v>0</v>
      </c>
      <c r="F43" s="72">
        <f>SUM(F44:F46)</f>
        <v>0</v>
      </c>
      <c r="G43" s="72">
        <f>SUM(G44:G46)</f>
        <v>0</v>
      </c>
      <c r="H43" s="72">
        <f>SUM(H44:H46)</f>
        <v>0</v>
      </c>
      <c r="I43" s="72">
        <f>SUM(I44:I46)</f>
        <v>0</v>
      </c>
      <c r="J43" s="72">
        <f>SUM(J44:J46)</f>
        <v>0</v>
      </c>
      <c r="K43" s="72">
        <f>SUM(K44:K46)</f>
        <v>0</v>
      </c>
      <c r="L43" s="72">
        <f>SUM(L44:L46)</f>
        <v>0</v>
      </c>
      <c r="M43" s="72">
        <f>SUM(M44:M46)</f>
        <v>0</v>
      </c>
      <c r="N43" s="72">
        <f>SUM(N44:N46)</f>
        <v>0</v>
      </c>
      <c r="O43" s="72">
        <f>SUM(D43:N43)</f>
        <v>164137</v>
      </c>
      <c r="P43" s="74">
        <f>(O43/P$61)</f>
        <v>16.820762451321993</v>
      </c>
      <c r="Q43" s="75"/>
    </row>
    <row r="44" spans="1:17">
      <c r="A44" s="76"/>
      <c r="B44" s="77">
        <v>351.1</v>
      </c>
      <c r="C44" s="78" t="s">
        <v>83</v>
      </c>
      <c r="D44" s="66">
        <v>23150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>SUM(D44:N44)</f>
        <v>23150</v>
      </c>
      <c r="P44" s="67">
        <f>(O44/P$61)</f>
        <v>2.3724123795859806</v>
      </c>
      <c r="Q44" s="68"/>
    </row>
    <row r="45" spans="1:17">
      <c r="A45" s="76"/>
      <c r="B45" s="77">
        <v>354</v>
      </c>
      <c r="C45" s="78" t="s">
        <v>183</v>
      </c>
      <c r="D45" s="66">
        <v>132583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ref="O45" si="5">SUM(D45:N45)</f>
        <v>132583</v>
      </c>
      <c r="P45" s="67">
        <f>(O45/P$61)</f>
        <v>13.587108013937282</v>
      </c>
      <c r="Q45" s="68"/>
    </row>
    <row r="46" spans="1:17">
      <c r="A46" s="76"/>
      <c r="B46" s="77">
        <v>358.2</v>
      </c>
      <c r="C46" s="78" t="s">
        <v>184</v>
      </c>
      <c r="D46" s="66">
        <v>8404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>SUM(D46:N46)</f>
        <v>8404</v>
      </c>
      <c r="P46" s="67">
        <f>(O46/P$61)</f>
        <v>0.8612420577987292</v>
      </c>
      <c r="Q46" s="68"/>
    </row>
    <row r="47" spans="1:17" ht="15.75">
      <c r="A47" s="69" t="s">
        <v>2</v>
      </c>
      <c r="B47" s="70"/>
      <c r="C47" s="71"/>
      <c r="D47" s="72">
        <f>SUM(D48:D55)</f>
        <v>-158449</v>
      </c>
      <c r="E47" s="72">
        <f>SUM(E48:E55)</f>
        <v>52710</v>
      </c>
      <c r="F47" s="72">
        <f>SUM(F48:F55)</f>
        <v>0</v>
      </c>
      <c r="G47" s="72">
        <f>SUM(G48:G55)</f>
        <v>0</v>
      </c>
      <c r="H47" s="72">
        <f>SUM(H48:H55)</f>
        <v>0</v>
      </c>
      <c r="I47" s="72">
        <f>SUM(I48:I55)</f>
        <v>239283</v>
      </c>
      <c r="J47" s="72">
        <f>SUM(J48:J55)</f>
        <v>0</v>
      </c>
      <c r="K47" s="72">
        <f>SUM(K48:K55)</f>
        <v>1719778</v>
      </c>
      <c r="L47" s="72">
        <f>SUM(L48:L55)</f>
        <v>0</v>
      </c>
      <c r="M47" s="72">
        <f>SUM(M48:M55)</f>
        <v>0</v>
      </c>
      <c r="N47" s="72">
        <f>SUM(N48:N55)</f>
        <v>0</v>
      </c>
      <c r="O47" s="72">
        <f>SUM(D47:N47)</f>
        <v>1853322</v>
      </c>
      <c r="P47" s="74">
        <f>(O47/P$61)</f>
        <v>189.92846894855504</v>
      </c>
      <c r="Q47" s="75"/>
    </row>
    <row r="48" spans="1:17">
      <c r="A48" s="63"/>
      <c r="B48" s="64">
        <v>361.1</v>
      </c>
      <c r="C48" s="65" t="s">
        <v>53</v>
      </c>
      <c r="D48" s="66">
        <v>92302</v>
      </c>
      <c r="E48" s="66">
        <v>52710</v>
      </c>
      <c r="F48" s="66">
        <v>0</v>
      </c>
      <c r="G48" s="66">
        <v>0</v>
      </c>
      <c r="H48" s="66">
        <v>0</v>
      </c>
      <c r="I48" s="66">
        <v>232582</v>
      </c>
      <c r="J48" s="66">
        <v>0</v>
      </c>
      <c r="K48" s="66">
        <v>157760</v>
      </c>
      <c r="L48" s="66">
        <v>0</v>
      </c>
      <c r="M48" s="66">
        <v>0</v>
      </c>
      <c r="N48" s="66">
        <v>0</v>
      </c>
      <c r="O48" s="66">
        <f>SUM(D48:N48)</f>
        <v>535354</v>
      </c>
      <c r="P48" s="67">
        <f>(O48/P$61)</f>
        <v>54.863086698093873</v>
      </c>
      <c r="Q48" s="68"/>
    </row>
    <row r="49" spans="1:120">
      <c r="A49" s="63"/>
      <c r="B49" s="64">
        <v>361.3</v>
      </c>
      <c r="C49" s="65" t="s">
        <v>54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1080745</v>
      </c>
      <c r="L49" s="66">
        <v>0</v>
      </c>
      <c r="M49" s="66">
        <v>0</v>
      </c>
      <c r="N49" s="66">
        <v>0</v>
      </c>
      <c r="O49" s="66">
        <f t="shared" ref="O49:O58" si="6">SUM(D49:N49)</f>
        <v>1080745</v>
      </c>
      <c r="P49" s="67">
        <f>(O49/P$61)</f>
        <v>110.75476532076244</v>
      </c>
      <c r="Q49" s="68"/>
    </row>
    <row r="50" spans="1:120">
      <c r="A50" s="63"/>
      <c r="B50" s="64">
        <v>361.4</v>
      </c>
      <c r="C50" s="65" t="s">
        <v>161</v>
      </c>
      <c r="D50" s="66">
        <v>-349140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6"/>
        <v>-349140</v>
      </c>
      <c r="P50" s="67">
        <f>(O50/P$61)</f>
        <v>-35.779872924779667</v>
      </c>
      <c r="Q50" s="68"/>
    </row>
    <row r="51" spans="1:120">
      <c r="A51" s="63"/>
      <c r="B51" s="64">
        <v>362</v>
      </c>
      <c r="C51" s="65" t="s">
        <v>55</v>
      </c>
      <c r="D51" s="66">
        <v>78656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6"/>
        <v>78656</v>
      </c>
      <c r="P51" s="67">
        <f>(O51/P$61)</f>
        <v>8.0606681697069078</v>
      </c>
      <c r="Q51" s="68"/>
    </row>
    <row r="52" spans="1:120">
      <c r="A52" s="63"/>
      <c r="B52" s="64">
        <v>365</v>
      </c>
      <c r="C52" s="65" t="s">
        <v>127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-27804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6"/>
        <v>-27804</v>
      </c>
      <c r="P52" s="67">
        <f>(O52/P$61)</f>
        <v>-2.8493543758966999</v>
      </c>
      <c r="Q52" s="68"/>
    </row>
    <row r="53" spans="1:120">
      <c r="A53" s="63"/>
      <c r="B53" s="64">
        <v>368</v>
      </c>
      <c r="C53" s="65" t="s">
        <v>59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481273</v>
      </c>
      <c r="L53" s="66">
        <v>0</v>
      </c>
      <c r="M53" s="66">
        <v>0</v>
      </c>
      <c r="N53" s="66">
        <v>0</v>
      </c>
      <c r="O53" s="66">
        <f t="shared" si="6"/>
        <v>481273</v>
      </c>
      <c r="P53" s="67">
        <f>(O53/P$61)</f>
        <v>49.320864931338392</v>
      </c>
      <c r="Q53" s="68"/>
    </row>
    <row r="54" spans="1:120">
      <c r="A54" s="63"/>
      <c r="B54" s="64">
        <v>369.3</v>
      </c>
      <c r="C54" s="65" t="s">
        <v>162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34505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>SUM(D54:N54)</f>
        <v>34505</v>
      </c>
      <c r="P54" s="67">
        <f>(O54/P$61)</f>
        <v>3.5360729657716745</v>
      </c>
      <c r="Q54" s="68"/>
    </row>
    <row r="55" spans="1:120">
      <c r="A55" s="63"/>
      <c r="B55" s="64">
        <v>369.9</v>
      </c>
      <c r="C55" s="65" t="s">
        <v>60</v>
      </c>
      <c r="D55" s="66">
        <v>19733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6"/>
        <v>19733</v>
      </c>
      <c r="P55" s="67">
        <f>(O55/P$61)</f>
        <v>2.0222381635581064</v>
      </c>
      <c r="Q55" s="68"/>
    </row>
    <row r="56" spans="1:120" ht="15.75">
      <c r="A56" s="69" t="s">
        <v>41</v>
      </c>
      <c r="B56" s="70"/>
      <c r="C56" s="71"/>
      <c r="D56" s="72">
        <f>SUM(D57:D58)</f>
        <v>2038452</v>
      </c>
      <c r="E56" s="72">
        <f>SUM(E57:E58)</f>
        <v>0</v>
      </c>
      <c r="F56" s="72">
        <f>SUM(F57:F58)</f>
        <v>0</v>
      </c>
      <c r="G56" s="72">
        <f>SUM(G57:G58)</f>
        <v>0</v>
      </c>
      <c r="H56" s="72">
        <f>SUM(H57:H58)</f>
        <v>0</v>
      </c>
      <c r="I56" s="72">
        <f>SUM(I57:I58)</f>
        <v>1833</v>
      </c>
      <c r="J56" s="72">
        <f>SUM(J57:J58)</f>
        <v>0</v>
      </c>
      <c r="K56" s="72">
        <f>SUM(K57:K58)</f>
        <v>0</v>
      </c>
      <c r="L56" s="72">
        <f>SUM(L57:L58)</f>
        <v>0</v>
      </c>
      <c r="M56" s="72">
        <f>SUM(M57:M58)</f>
        <v>0</v>
      </c>
      <c r="N56" s="72">
        <f>SUM(N57:N58)</f>
        <v>0</v>
      </c>
      <c r="O56" s="72">
        <f t="shared" si="6"/>
        <v>2040285</v>
      </c>
      <c r="P56" s="74">
        <f>(O56/P$61)</f>
        <v>209.08844025415044</v>
      </c>
      <c r="Q56" s="68"/>
    </row>
    <row r="57" spans="1:120">
      <c r="A57" s="63"/>
      <c r="B57" s="64">
        <v>381</v>
      </c>
      <c r="C57" s="65" t="s">
        <v>61</v>
      </c>
      <c r="D57" s="66">
        <v>1900992</v>
      </c>
      <c r="E57" s="66">
        <v>0</v>
      </c>
      <c r="F57" s="66">
        <v>0</v>
      </c>
      <c r="G57" s="66">
        <v>0</v>
      </c>
      <c r="H57" s="66">
        <v>0</v>
      </c>
      <c r="I57" s="66">
        <v>1833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6"/>
        <v>1902825</v>
      </c>
      <c r="P57" s="67">
        <f>(O57/P$61)</f>
        <v>195.00153720024596</v>
      </c>
      <c r="Q57" s="68"/>
    </row>
    <row r="58" spans="1:120" ht="15.75" thickBot="1">
      <c r="A58" s="63"/>
      <c r="B58" s="64">
        <v>389.9</v>
      </c>
      <c r="C58" s="65" t="s">
        <v>105</v>
      </c>
      <c r="D58" s="66">
        <v>137460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6"/>
        <v>137460</v>
      </c>
      <c r="P58" s="67">
        <f>(O58/P$61)</f>
        <v>14.086903053904489</v>
      </c>
      <c r="Q58" s="68"/>
    </row>
    <row r="59" spans="1:120" ht="16.5" thickBot="1">
      <c r="A59" s="79" t="s">
        <v>50</v>
      </c>
      <c r="B59" s="80"/>
      <c r="C59" s="81"/>
      <c r="D59" s="82">
        <f>SUM(D5,D15,D21,D35,D43,D47,D56)</f>
        <v>11163463</v>
      </c>
      <c r="E59" s="82">
        <f>SUM(E5,E15,E21,E35,E43,E47,E56)</f>
        <v>2230192</v>
      </c>
      <c r="F59" s="82">
        <f>SUM(F5,F15,F21,F35,F43,F47,F56)</f>
        <v>0</v>
      </c>
      <c r="G59" s="82">
        <f>SUM(G5,G15,G21,G35,G43,G47,G56)</f>
        <v>0</v>
      </c>
      <c r="H59" s="82">
        <f>SUM(H5,H15,H21,H35,H43,H47,H56)</f>
        <v>0</v>
      </c>
      <c r="I59" s="82">
        <f>SUM(I5,I15,I21,I35,I43,I47,I56)</f>
        <v>12283055</v>
      </c>
      <c r="J59" s="82">
        <f>SUM(J5,J15,J21,J35,J43,J47,J56)</f>
        <v>0</v>
      </c>
      <c r="K59" s="82">
        <f>SUM(K5,K15,K21,K35,K43,K47,K56)</f>
        <v>1719778</v>
      </c>
      <c r="L59" s="82">
        <f>SUM(L5,L15,L21,L35,L43,L47,L56)</f>
        <v>0</v>
      </c>
      <c r="M59" s="82">
        <f>SUM(M5,M15,M21,M35,M43,M47,M56)</f>
        <v>0</v>
      </c>
      <c r="N59" s="82">
        <f>SUM(N5,N15,N21,N35,N43,N47,N56)</f>
        <v>0</v>
      </c>
      <c r="O59" s="82">
        <f>SUM(D59:N59)</f>
        <v>27396488</v>
      </c>
      <c r="P59" s="83">
        <f>(O59/P$61)</f>
        <v>2807.5925394548062</v>
      </c>
      <c r="Q59" s="61"/>
      <c r="R59" s="84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</row>
    <row r="60" spans="1:120">
      <c r="A60" s="85"/>
      <c r="B60" s="86"/>
      <c r="C60" s="86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8"/>
    </row>
    <row r="61" spans="1:120">
      <c r="A61" s="89"/>
      <c r="B61" s="90"/>
      <c r="C61" s="90"/>
      <c r="D61" s="91"/>
      <c r="E61" s="91"/>
      <c r="F61" s="91"/>
      <c r="G61" s="91"/>
      <c r="H61" s="91"/>
      <c r="I61" s="91"/>
      <c r="J61" s="91"/>
      <c r="K61" s="91"/>
      <c r="L61" s="91"/>
      <c r="M61" s="94" t="s">
        <v>185</v>
      </c>
      <c r="N61" s="94"/>
      <c r="O61" s="94"/>
      <c r="P61" s="92">
        <v>9758</v>
      </c>
    </row>
    <row r="62" spans="1:120">
      <c r="A62" s="95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7"/>
    </row>
    <row r="63" spans="1:120" ht="15.75" customHeight="1" thickBot="1">
      <c r="A63" s="98" t="s">
        <v>76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100"/>
    </row>
  </sheetData>
  <mergeCells count="10">
    <mergeCell ref="M61:O61"/>
    <mergeCell ref="A62:P62"/>
    <mergeCell ref="A63:P6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63</v>
      </c>
      <c r="F4" s="34" t="s">
        <v>64</v>
      </c>
      <c r="G4" s="34" t="s">
        <v>65</v>
      </c>
      <c r="H4" s="34" t="s">
        <v>4</v>
      </c>
      <c r="I4" s="34" t="s">
        <v>5</v>
      </c>
      <c r="J4" s="35" t="s">
        <v>66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SUM(D6:D15)</f>
        <v>1521969</v>
      </c>
      <c r="E5" s="27">
        <f t="shared" si="0"/>
        <v>937611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2459580</v>
      </c>
      <c r="O5" s="33">
        <f t="shared" ref="O5:O36" si="1">(N5/O$63)</f>
        <v>258.54935351624096</v>
      </c>
      <c r="P5" s="6"/>
    </row>
    <row r="6" spans="1:133">
      <c r="A6" s="12"/>
      <c r="B6" s="25">
        <v>311</v>
      </c>
      <c r="C6" s="20" t="s">
        <v>1</v>
      </c>
      <c r="D6" s="46">
        <v>70705</v>
      </c>
      <c r="E6" s="46">
        <v>119576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190281</v>
      </c>
      <c r="O6" s="47">
        <f t="shared" si="1"/>
        <v>20.002207505518765</v>
      </c>
      <c r="P6" s="9"/>
    </row>
    <row r="7" spans="1:133">
      <c r="A7" s="12"/>
      <c r="B7" s="25">
        <v>312.41000000000003</v>
      </c>
      <c r="C7" s="20" t="s">
        <v>9</v>
      </c>
      <c r="D7" s="46">
        <v>309388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309388</v>
      </c>
      <c r="O7" s="47">
        <f t="shared" si="1"/>
        <v>32.522653211394932</v>
      </c>
      <c r="P7" s="9"/>
    </row>
    <row r="8" spans="1:133">
      <c r="A8" s="12"/>
      <c r="B8" s="25">
        <v>312.51</v>
      </c>
      <c r="C8" s="20" t="s">
        <v>115</v>
      </c>
      <c r="D8" s="46">
        <v>46301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46301</v>
      </c>
      <c r="O8" s="47">
        <f t="shared" si="1"/>
        <v>4.867129191632503</v>
      </c>
      <c r="P8" s="9"/>
    </row>
    <row r="9" spans="1:133">
      <c r="A9" s="12"/>
      <c r="B9" s="25">
        <v>312.52</v>
      </c>
      <c r="C9" s="20" t="s">
        <v>116</v>
      </c>
      <c r="D9" s="46">
        <v>51390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51390</v>
      </c>
      <c r="O9" s="47">
        <f t="shared" si="1"/>
        <v>5.4020813623462631</v>
      </c>
      <c r="P9" s="9"/>
    </row>
    <row r="10" spans="1:133">
      <c r="A10" s="12"/>
      <c r="B10" s="25">
        <v>312.60000000000002</v>
      </c>
      <c r="C10" s="20" t="s">
        <v>10</v>
      </c>
      <c r="D10" s="46">
        <v>0</v>
      </c>
      <c r="E10" s="46">
        <v>818035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818035</v>
      </c>
      <c r="O10" s="47">
        <f t="shared" si="1"/>
        <v>85.991275097235359</v>
      </c>
      <c r="P10" s="9"/>
    </row>
    <row r="11" spans="1:133">
      <c r="A11" s="12"/>
      <c r="B11" s="25">
        <v>314.10000000000002</v>
      </c>
      <c r="C11" s="20" t="s">
        <v>11</v>
      </c>
      <c r="D11" s="46">
        <v>643819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643819</v>
      </c>
      <c r="O11" s="47">
        <f t="shared" si="1"/>
        <v>67.677809313570904</v>
      </c>
      <c r="P11" s="9"/>
    </row>
    <row r="12" spans="1:133">
      <c r="A12" s="12"/>
      <c r="B12" s="25">
        <v>314.3</v>
      </c>
      <c r="C12" s="20" t="s">
        <v>12</v>
      </c>
      <c r="D12" s="46">
        <v>112293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112293</v>
      </c>
      <c r="O12" s="47">
        <f t="shared" si="1"/>
        <v>11.804162724692526</v>
      </c>
      <c r="P12" s="9"/>
    </row>
    <row r="13" spans="1:133">
      <c r="A13" s="12"/>
      <c r="B13" s="25">
        <v>314.39999999999998</v>
      </c>
      <c r="C13" s="20" t="s">
        <v>13</v>
      </c>
      <c r="D13" s="46">
        <v>25326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25326</v>
      </c>
      <c r="O13" s="47">
        <f t="shared" si="1"/>
        <v>2.6622516556291389</v>
      </c>
      <c r="P13" s="9"/>
    </row>
    <row r="14" spans="1:133">
      <c r="A14" s="12"/>
      <c r="B14" s="25">
        <v>315</v>
      </c>
      <c r="C14" s="20" t="s">
        <v>117</v>
      </c>
      <c r="D14" s="46">
        <v>234606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234606</v>
      </c>
      <c r="O14" s="47">
        <f t="shared" si="1"/>
        <v>24.661620939766635</v>
      </c>
      <c r="P14" s="9"/>
    </row>
    <row r="15" spans="1:133">
      <c r="A15" s="12"/>
      <c r="B15" s="25">
        <v>316</v>
      </c>
      <c r="C15" s="20" t="s">
        <v>118</v>
      </c>
      <c r="D15" s="46">
        <v>28141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28141</v>
      </c>
      <c r="O15" s="47">
        <f t="shared" si="1"/>
        <v>2.958162514453905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SUM(D17:D21)</f>
        <v>1471373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87777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5" si="4">SUM(D16:M16)</f>
        <v>1559150</v>
      </c>
      <c r="O16" s="45">
        <f t="shared" si="1"/>
        <v>163.89677283717018</v>
      </c>
      <c r="P16" s="10"/>
    </row>
    <row r="17" spans="1:16">
      <c r="A17" s="12"/>
      <c r="B17" s="25">
        <v>323.10000000000002</v>
      </c>
      <c r="C17" s="20" t="s">
        <v>17</v>
      </c>
      <c r="D17" s="46">
        <v>557744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557744</v>
      </c>
      <c r="O17" s="47">
        <f t="shared" si="1"/>
        <v>58.629664669399766</v>
      </c>
      <c r="P17" s="9"/>
    </row>
    <row r="18" spans="1:16">
      <c r="A18" s="12"/>
      <c r="B18" s="25">
        <v>323.39999999999998</v>
      </c>
      <c r="C18" s="20" t="s">
        <v>18</v>
      </c>
      <c r="D18" s="46">
        <v>11617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11617</v>
      </c>
      <c r="O18" s="47">
        <f t="shared" si="1"/>
        <v>1.2211710291180491</v>
      </c>
      <c r="P18" s="9"/>
    </row>
    <row r="19" spans="1:16">
      <c r="A19" s="12"/>
      <c r="B19" s="25">
        <v>324.20999999999998</v>
      </c>
      <c r="C19" s="20" t="s">
        <v>133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87777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87777</v>
      </c>
      <c r="O19" s="47">
        <f t="shared" si="1"/>
        <v>9.2270577105014198</v>
      </c>
      <c r="P19" s="9"/>
    </row>
    <row r="20" spans="1:16">
      <c r="A20" s="12"/>
      <c r="B20" s="25">
        <v>325.2</v>
      </c>
      <c r="C20" s="20" t="s">
        <v>88</v>
      </c>
      <c r="D20" s="46">
        <v>900078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900078</v>
      </c>
      <c r="O20" s="47">
        <f t="shared" si="1"/>
        <v>94.615578681803854</v>
      </c>
      <c r="P20" s="9"/>
    </row>
    <row r="21" spans="1:16">
      <c r="A21" s="12"/>
      <c r="B21" s="25">
        <v>329</v>
      </c>
      <c r="C21" s="20" t="s">
        <v>20</v>
      </c>
      <c r="D21" s="46">
        <v>1934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1934</v>
      </c>
      <c r="O21" s="47">
        <f t="shared" si="1"/>
        <v>0.20330074634710396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SUM(D23:D36)</f>
        <v>952389</v>
      </c>
      <c r="E22" s="32">
        <f t="shared" si="5"/>
        <v>227631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1042297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2222317</v>
      </c>
      <c r="O22" s="45">
        <f t="shared" si="1"/>
        <v>233.60843056869547</v>
      </c>
      <c r="P22" s="10"/>
    </row>
    <row r="23" spans="1:16">
      <c r="A23" s="12"/>
      <c r="B23" s="25">
        <v>331.31</v>
      </c>
      <c r="C23" s="20" t="s">
        <v>119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987835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987835</v>
      </c>
      <c r="O23" s="47">
        <f t="shared" si="1"/>
        <v>103.84053400609692</v>
      </c>
      <c r="P23" s="9"/>
    </row>
    <row r="24" spans="1:16">
      <c r="A24" s="12"/>
      <c r="B24" s="25">
        <v>331.41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35712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35712</v>
      </c>
      <c r="O24" s="47">
        <f t="shared" si="1"/>
        <v>3.7540208136234625</v>
      </c>
      <c r="P24" s="9"/>
    </row>
    <row r="25" spans="1:16">
      <c r="A25" s="12"/>
      <c r="B25" s="25">
        <v>334.35</v>
      </c>
      <c r="C25" s="20" t="s">
        <v>134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18750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18750</v>
      </c>
      <c r="O25" s="47">
        <f t="shared" si="1"/>
        <v>1.9709870703248187</v>
      </c>
      <c r="P25" s="9"/>
    </row>
    <row r="26" spans="1:16">
      <c r="A26" s="12"/>
      <c r="B26" s="25">
        <v>334.5</v>
      </c>
      <c r="C26" s="20" t="s">
        <v>72</v>
      </c>
      <c r="D26" s="46">
        <v>0</v>
      </c>
      <c r="E26" s="46">
        <v>177631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6">SUM(D26:M26)</f>
        <v>177631</v>
      </c>
      <c r="O26" s="47">
        <f t="shared" si="1"/>
        <v>18.672448228739619</v>
      </c>
      <c r="P26" s="9"/>
    </row>
    <row r="27" spans="1:16">
      <c r="A27" s="12"/>
      <c r="B27" s="25">
        <v>335.12</v>
      </c>
      <c r="C27" s="20" t="s">
        <v>120</v>
      </c>
      <c r="D27" s="46">
        <v>338633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338633</v>
      </c>
      <c r="O27" s="47">
        <f t="shared" si="1"/>
        <v>35.596867444549567</v>
      </c>
      <c r="P27" s="9"/>
    </row>
    <row r="28" spans="1:16">
      <c r="A28" s="12"/>
      <c r="B28" s="25">
        <v>335.14</v>
      </c>
      <c r="C28" s="20" t="s">
        <v>121</v>
      </c>
      <c r="D28" s="46">
        <v>4579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4579</v>
      </c>
      <c r="O28" s="47">
        <f t="shared" si="1"/>
        <v>0.48134132240092503</v>
      </c>
      <c r="P28" s="9"/>
    </row>
    <row r="29" spans="1:16">
      <c r="A29" s="12"/>
      <c r="B29" s="25">
        <v>335.15</v>
      </c>
      <c r="C29" s="20" t="s">
        <v>122</v>
      </c>
      <c r="D29" s="46">
        <v>6593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6593</v>
      </c>
      <c r="O29" s="47">
        <f t="shared" si="1"/>
        <v>0.69305161358141487</v>
      </c>
      <c r="P29" s="9"/>
    </row>
    <row r="30" spans="1:16">
      <c r="A30" s="12"/>
      <c r="B30" s="25">
        <v>335.18</v>
      </c>
      <c r="C30" s="20" t="s">
        <v>123</v>
      </c>
      <c r="D30" s="46">
        <v>420317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420317</v>
      </c>
      <c r="O30" s="47">
        <f t="shared" si="1"/>
        <v>44.18343319667823</v>
      </c>
      <c r="P30" s="9"/>
    </row>
    <row r="31" spans="1:16">
      <c r="A31" s="12"/>
      <c r="B31" s="25">
        <v>335.21</v>
      </c>
      <c r="C31" s="20" t="s">
        <v>92</v>
      </c>
      <c r="D31" s="46">
        <v>2070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2070</v>
      </c>
      <c r="O31" s="47">
        <f t="shared" si="1"/>
        <v>0.21759697256385999</v>
      </c>
      <c r="P31" s="9"/>
    </row>
    <row r="32" spans="1:16">
      <c r="A32" s="12"/>
      <c r="B32" s="25">
        <v>335.41</v>
      </c>
      <c r="C32" s="20" t="s">
        <v>93</v>
      </c>
      <c r="D32" s="46">
        <v>14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</v>
      </c>
      <c r="O32" s="47">
        <f t="shared" si="1"/>
        <v>1.4716703458425313E-3</v>
      </c>
      <c r="P32" s="9"/>
    </row>
    <row r="33" spans="1:16">
      <c r="A33" s="12"/>
      <c r="B33" s="25">
        <v>335.5</v>
      </c>
      <c r="C33" s="20" t="s">
        <v>31</v>
      </c>
      <c r="D33" s="46">
        <v>48123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48123</v>
      </c>
      <c r="O33" s="47">
        <f t="shared" si="1"/>
        <v>5.0586565752128667</v>
      </c>
      <c r="P33" s="9"/>
    </row>
    <row r="34" spans="1:16">
      <c r="A34" s="12"/>
      <c r="B34" s="25">
        <v>335.9</v>
      </c>
      <c r="C34" s="20" t="s">
        <v>32</v>
      </c>
      <c r="D34" s="46">
        <v>13656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13656</v>
      </c>
      <c r="O34" s="47">
        <f t="shared" si="1"/>
        <v>1.4355093030589718</v>
      </c>
      <c r="P34" s="9"/>
    </row>
    <row r="35" spans="1:16">
      <c r="A35" s="12"/>
      <c r="B35" s="25">
        <v>337.7</v>
      </c>
      <c r="C35" s="20" t="s">
        <v>34</v>
      </c>
      <c r="D35" s="46">
        <v>110000</v>
      </c>
      <c r="E35" s="46">
        <v>50000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160000</v>
      </c>
      <c r="O35" s="47">
        <f t="shared" si="1"/>
        <v>16.819089666771784</v>
      </c>
      <c r="P35" s="9"/>
    </row>
    <row r="36" spans="1:16">
      <c r="A36" s="12"/>
      <c r="B36" s="25">
        <v>339</v>
      </c>
      <c r="C36" s="20" t="s">
        <v>94</v>
      </c>
      <c r="D36" s="46">
        <v>8404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8404</v>
      </c>
      <c r="O36" s="47">
        <f t="shared" si="1"/>
        <v>0.8834226847471881</v>
      </c>
      <c r="P36" s="9"/>
    </row>
    <row r="37" spans="1:16" ht="15.75">
      <c r="A37" s="29" t="s">
        <v>39</v>
      </c>
      <c r="B37" s="30"/>
      <c r="C37" s="31"/>
      <c r="D37" s="32">
        <f t="shared" ref="D37:M37" si="7">SUM(D38:D44)</f>
        <v>18111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5852182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5870293</v>
      </c>
      <c r="O37" s="45">
        <f t="shared" ref="O37:O61" si="8">(N37/O$63)</f>
        <v>617.0811521076422</v>
      </c>
      <c r="P37" s="10"/>
    </row>
    <row r="38" spans="1:16">
      <c r="A38" s="12"/>
      <c r="B38" s="25">
        <v>341.9</v>
      </c>
      <c r="C38" s="20" t="s">
        <v>124</v>
      </c>
      <c r="D38" s="46">
        <v>1100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9">SUM(D38:M38)</f>
        <v>1100</v>
      </c>
      <c r="O38" s="47">
        <f t="shared" si="8"/>
        <v>0.11563124145905603</v>
      </c>
      <c r="P38" s="9"/>
    </row>
    <row r="39" spans="1:16">
      <c r="A39" s="12"/>
      <c r="B39" s="25">
        <v>342.1</v>
      </c>
      <c r="C39" s="20" t="s">
        <v>43</v>
      </c>
      <c r="D39" s="46">
        <v>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45</v>
      </c>
      <c r="O39" s="47">
        <f t="shared" si="8"/>
        <v>4.7303689687795648E-3</v>
      </c>
      <c r="P39" s="9"/>
    </row>
    <row r="40" spans="1:16">
      <c r="A40" s="12"/>
      <c r="B40" s="25">
        <v>342.2</v>
      </c>
      <c r="C40" s="20" t="s">
        <v>44</v>
      </c>
      <c r="D40" s="46">
        <v>3954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3954</v>
      </c>
      <c r="O40" s="47">
        <f t="shared" si="8"/>
        <v>0.41564175339009773</v>
      </c>
      <c r="P40" s="9"/>
    </row>
    <row r="41" spans="1:16">
      <c r="A41" s="12"/>
      <c r="B41" s="25">
        <v>343.3</v>
      </c>
      <c r="C41" s="20" t="s">
        <v>96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2632093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2632093</v>
      </c>
      <c r="O41" s="47">
        <f t="shared" si="8"/>
        <v>276.68380111426467</v>
      </c>
      <c r="P41" s="9"/>
    </row>
    <row r="42" spans="1:16">
      <c r="A42" s="12"/>
      <c r="B42" s="25">
        <v>343.4</v>
      </c>
      <c r="C42" s="20" t="s">
        <v>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1189907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1189907</v>
      </c>
      <c r="O42" s="47">
        <f t="shared" si="8"/>
        <v>125.08220330074634</v>
      </c>
      <c r="P42" s="9"/>
    </row>
    <row r="43" spans="1:16">
      <c r="A43" s="12"/>
      <c r="B43" s="25">
        <v>343.5</v>
      </c>
      <c r="C43" s="20" t="s">
        <v>97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2030182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2030182</v>
      </c>
      <c r="O43" s="47">
        <f t="shared" si="8"/>
        <v>213.411331861663</v>
      </c>
      <c r="P43" s="9"/>
    </row>
    <row r="44" spans="1:16">
      <c r="A44" s="12"/>
      <c r="B44" s="25">
        <v>347.2</v>
      </c>
      <c r="C44" s="20" t="s">
        <v>99</v>
      </c>
      <c r="D44" s="46">
        <v>13012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13012</v>
      </c>
      <c r="O44" s="47">
        <f t="shared" si="8"/>
        <v>1.3678124671502154</v>
      </c>
      <c r="P44" s="9"/>
    </row>
    <row r="45" spans="1:16" ht="15.75">
      <c r="A45" s="29" t="s">
        <v>40</v>
      </c>
      <c r="B45" s="30"/>
      <c r="C45" s="31"/>
      <c r="D45" s="32">
        <f t="shared" ref="D45:M45" si="10">SUM(D46:D48)</f>
        <v>27729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0" si="11">SUM(D45:M45)</f>
        <v>27729</v>
      </c>
      <c r="O45" s="45">
        <f t="shared" si="8"/>
        <v>2.914853358561968</v>
      </c>
      <c r="P45" s="10"/>
    </row>
    <row r="46" spans="1:16">
      <c r="A46" s="13"/>
      <c r="B46" s="39">
        <v>351.1</v>
      </c>
      <c r="C46" s="21" t="s">
        <v>83</v>
      </c>
      <c r="D46" s="46">
        <v>19790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19790</v>
      </c>
      <c r="O46" s="47">
        <f t="shared" si="8"/>
        <v>2.0803111531588354</v>
      </c>
      <c r="P46" s="9"/>
    </row>
    <row r="47" spans="1:16">
      <c r="A47" s="13"/>
      <c r="B47" s="39">
        <v>351.3</v>
      </c>
      <c r="C47" s="21" t="s">
        <v>101</v>
      </c>
      <c r="D47" s="46">
        <v>1303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1303</v>
      </c>
      <c r="O47" s="47">
        <f t="shared" si="8"/>
        <v>0.13697046147377273</v>
      </c>
      <c r="P47" s="9"/>
    </row>
    <row r="48" spans="1:16">
      <c r="A48" s="13"/>
      <c r="B48" s="39">
        <v>359</v>
      </c>
      <c r="C48" s="21" t="s">
        <v>135</v>
      </c>
      <c r="D48" s="46">
        <v>6636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6636</v>
      </c>
      <c r="O48" s="47">
        <f t="shared" si="8"/>
        <v>0.69757174392935983</v>
      </c>
      <c r="P48" s="9"/>
    </row>
    <row r="49" spans="1:119" ht="15.75">
      <c r="A49" s="29" t="s">
        <v>2</v>
      </c>
      <c r="B49" s="30"/>
      <c r="C49" s="31"/>
      <c r="D49" s="32">
        <f t="shared" ref="D49:M49" si="12">SUM(D50:D57)</f>
        <v>86675</v>
      </c>
      <c r="E49" s="32">
        <f t="shared" si="12"/>
        <v>5392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359687</v>
      </c>
      <c r="J49" s="32">
        <f t="shared" si="12"/>
        <v>0</v>
      </c>
      <c r="K49" s="32">
        <f t="shared" si="12"/>
        <v>1696109</v>
      </c>
      <c r="L49" s="32">
        <f t="shared" si="12"/>
        <v>0</v>
      </c>
      <c r="M49" s="32">
        <f t="shared" si="12"/>
        <v>0</v>
      </c>
      <c r="N49" s="32">
        <f t="shared" si="11"/>
        <v>2147863</v>
      </c>
      <c r="O49" s="45">
        <f t="shared" si="8"/>
        <v>225.78187743088407</v>
      </c>
      <c r="P49" s="10"/>
    </row>
    <row r="50" spans="1:119">
      <c r="A50" s="12"/>
      <c r="B50" s="25">
        <v>361.1</v>
      </c>
      <c r="C50" s="20" t="s">
        <v>53</v>
      </c>
      <c r="D50" s="46">
        <v>1279</v>
      </c>
      <c r="E50" s="46">
        <v>1930</v>
      </c>
      <c r="F50" s="46">
        <v>0</v>
      </c>
      <c r="G50" s="46">
        <v>0</v>
      </c>
      <c r="H50" s="46">
        <v>0</v>
      </c>
      <c r="I50" s="46">
        <v>9228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12437</v>
      </c>
      <c r="O50" s="47">
        <f t="shared" si="8"/>
        <v>1.3073688636602543</v>
      </c>
      <c r="P50" s="9"/>
    </row>
    <row r="51" spans="1:119">
      <c r="A51" s="12"/>
      <c r="B51" s="25">
        <v>361.2</v>
      </c>
      <c r="C51" s="20" t="s">
        <v>103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224916</v>
      </c>
      <c r="L51" s="46">
        <v>0</v>
      </c>
      <c r="M51" s="46">
        <v>0</v>
      </c>
      <c r="N51" s="46">
        <f t="shared" ref="N51:N57" si="13">SUM(D51:M51)</f>
        <v>224916</v>
      </c>
      <c r="O51" s="47">
        <f t="shared" si="8"/>
        <v>23.643014821822767</v>
      </c>
      <c r="P51" s="9"/>
    </row>
    <row r="52" spans="1:119">
      <c r="A52" s="12"/>
      <c r="B52" s="25">
        <v>361.3</v>
      </c>
      <c r="C52" s="20" t="s">
        <v>54</v>
      </c>
      <c r="D52" s="46">
        <v>-353</v>
      </c>
      <c r="E52" s="46">
        <v>-463</v>
      </c>
      <c r="F52" s="46">
        <v>0</v>
      </c>
      <c r="G52" s="46">
        <v>0</v>
      </c>
      <c r="H52" s="46">
        <v>0</v>
      </c>
      <c r="I52" s="46">
        <v>-2258</v>
      </c>
      <c r="J52" s="46">
        <v>0</v>
      </c>
      <c r="K52" s="46">
        <v>859496</v>
      </c>
      <c r="L52" s="46">
        <v>0</v>
      </c>
      <c r="M52" s="46">
        <v>0</v>
      </c>
      <c r="N52" s="46">
        <f t="shared" si="13"/>
        <v>856422</v>
      </c>
      <c r="O52" s="47">
        <f t="shared" si="8"/>
        <v>90.026490066225165</v>
      </c>
      <c r="P52" s="9"/>
    </row>
    <row r="53" spans="1:119">
      <c r="A53" s="12"/>
      <c r="B53" s="25">
        <v>362</v>
      </c>
      <c r="C53" s="20" t="s">
        <v>55</v>
      </c>
      <c r="D53" s="46">
        <v>48584</v>
      </c>
      <c r="E53" s="46">
        <v>0</v>
      </c>
      <c r="F53" s="46">
        <v>0</v>
      </c>
      <c r="G53" s="46">
        <v>0</v>
      </c>
      <c r="H53" s="46">
        <v>0</v>
      </c>
      <c r="I53" s="46">
        <v>293345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341929</v>
      </c>
      <c r="O53" s="47">
        <f t="shared" si="8"/>
        <v>35.943340691685066</v>
      </c>
      <c r="P53" s="9"/>
    </row>
    <row r="54" spans="1:119">
      <c r="A54" s="12"/>
      <c r="B54" s="25">
        <v>365</v>
      </c>
      <c r="C54" s="20" t="s">
        <v>127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2469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2469</v>
      </c>
      <c r="O54" s="47">
        <f t="shared" si="8"/>
        <v>0.25953957742037215</v>
      </c>
      <c r="P54" s="9"/>
    </row>
    <row r="55" spans="1:119">
      <c r="A55" s="12"/>
      <c r="B55" s="25">
        <v>366</v>
      </c>
      <c r="C55" s="20" t="s">
        <v>58</v>
      </c>
      <c r="D55" s="46">
        <v>484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484</v>
      </c>
      <c r="O55" s="47">
        <f t="shared" si="8"/>
        <v>5.0877746241984656E-2</v>
      </c>
      <c r="P55" s="9"/>
    </row>
    <row r="56" spans="1:119">
      <c r="A56" s="12"/>
      <c r="B56" s="25">
        <v>368</v>
      </c>
      <c r="C56" s="20" t="s">
        <v>59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611697</v>
      </c>
      <c r="L56" s="46">
        <v>0</v>
      </c>
      <c r="M56" s="46">
        <v>0</v>
      </c>
      <c r="N56" s="46">
        <f t="shared" si="13"/>
        <v>611697</v>
      </c>
      <c r="O56" s="47">
        <f t="shared" si="8"/>
        <v>64.301166824345628</v>
      </c>
      <c r="P56" s="9"/>
    </row>
    <row r="57" spans="1:119">
      <c r="A57" s="12"/>
      <c r="B57" s="25">
        <v>369.9</v>
      </c>
      <c r="C57" s="20" t="s">
        <v>60</v>
      </c>
      <c r="D57" s="46">
        <v>36681</v>
      </c>
      <c r="E57" s="46">
        <v>3925</v>
      </c>
      <c r="F57" s="46">
        <v>0</v>
      </c>
      <c r="G57" s="46">
        <v>0</v>
      </c>
      <c r="H57" s="46">
        <v>0</v>
      </c>
      <c r="I57" s="46">
        <v>56903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97509</v>
      </c>
      <c r="O57" s="47">
        <f t="shared" si="8"/>
        <v>10.250078839482812</v>
      </c>
      <c r="P57" s="9"/>
    </row>
    <row r="58" spans="1:119" ht="15.75">
      <c r="A58" s="29" t="s">
        <v>41</v>
      </c>
      <c r="B58" s="30"/>
      <c r="C58" s="31"/>
      <c r="D58" s="32">
        <f t="shared" ref="D58:M58" si="14">SUM(D59:D60)</f>
        <v>846625</v>
      </c>
      <c r="E58" s="32">
        <f t="shared" si="14"/>
        <v>10305</v>
      </c>
      <c r="F58" s="32">
        <f t="shared" si="14"/>
        <v>0</v>
      </c>
      <c r="G58" s="32">
        <f t="shared" si="14"/>
        <v>0</v>
      </c>
      <c r="H58" s="32">
        <f t="shared" si="14"/>
        <v>0</v>
      </c>
      <c r="I58" s="32">
        <f t="shared" si="14"/>
        <v>170119</v>
      </c>
      <c r="J58" s="32">
        <f t="shared" si="14"/>
        <v>0</v>
      </c>
      <c r="K58" s="32">
        <f t="shared" si="14"/>
        <v>0</v>
      </c>
      <c r="L58" s="32">
        <f t="shared" si="14"/>
        <v>0</v>
      </c>
      <c r="M58" s="32">
        <f t="shared" si="14"/>
        <v>0</v>
      </c>
      <c r="N58" s="32">
        <f>SUM(D58:M58)</f>
        <v>1027049</v>
      </c>
      <c r="O58" s="45">
        <f t="shared" si="8"/>
        <v>107.96268264480184</v>
      </c>
      <c r="P58" s="9"/>
    </row>
    <row r="59" spans="1:119">
      <c r="A59" s="12"/>
      <c r="B59" s="25">
        <v>381</v>
      </c>
      <c r="C59" s="20" t="s">
        <v>61</v>
      </c>
      <c r="D59" s="46">
        <v>846625</v>
      </c>
      <c r="E59" s="46">
        <v>10305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856930</v>
      </c>
      <c r="O59" s="47">
        <f t="shared" si="8"/>
        <v>90.07989067591717</v>
      </c>
      <c r="P59" s="9"/>
    </row>
    <row r="60" spans="1:119" ht="15.75" thickBot="1">
      <c r="A60" s="12"/>
      <c r="B60" s="25">
        <v>389.7</v>
      </c>
      <c r="C60" s="20" t="s">
        <v>129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170119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170119</v>
      </c>
      <c r="O60" s="47">
        <f t="shared" si="8"/>
        <v>17.882791968884685</v>
      </c>
      <c r="P60" s="9"/>
    </row>
    <row r="61" spans="1:119" ht="16.5" thickBot="1">
      <c r="A61" s="14" t="s">
        <v>50</v>
      </c>
      <c r="B61" s="23"/>
      <c r="C61" s="22"/>
      <c r="D61" s="15">
        <f t="shared" ref="D61:M61" si="15">SUM(D5,D16,D22,D37,D45,D49,D58)</f>
        <v>4924871</v>
      </c>
      <c r="E61" s="15">
        <f t="shared" si="15"/>
        <v>1180939</v>
      </c>
      <c r="F61" s="15">
        <f t="shared" si="15"/>
        <v>0</v>
      </c>
      <c r="G61" s="15">
        <f t="shared" si="15"/>
        <v>0</v>
      </c>
      <c r="H61" s="15">
        <f t="shared" si="15"/>
        <v>0</v>
      </c>
      <c r="I61" s="15">
        <f t="shared" si="15"/>
        <v>7512062</v>
      </c>
      <c r="J61" s="15">
        <f t="shared" si="15"/>
        <v>0</v>
      </c>
      <c r="K61" s="15">
        <f t="shared" si="15"/>
        <v>1696109</v>
      </c>
      <c r="L61" s="15">
        <f t="shared" si="15"/>
        <v>0</v>
      </c>
      <c r="M61" s="15">
        <f t="shared" si="15"/>
        <v>0</v>
      </c>
      <c r="N61" s="15">
        <f>SUM(D61:M61)</f>
        <v>15313981</v>
      </c>
      <c r="O61" s="38">
        <f t="shared" si="8"/>
        <v>1609.7951224639967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136</v>
      </c>
      <c r="M63" s="118"/>
      <c r="N63" s="118"/>
      <c r="O63" s="43">
        <v>9513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76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63</v>
      </c>
      <c r="F4" s="34" t="s">
        <v>64</v>
      </c>
      <c r="G4" s="34" t="s">
        <v>65</v>
      </c>
      <c r="H4" s="34" t="s">
        <v>4</v>
      </c>
      <c r="I4" s="34" t="s">
        <v>5</v>
      </c>
      <c r="J4" s="35" t="s">
        <v>66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SUM(D6:D15)</f>
        <v>2228811</v>
      </c>
      <c r="E5" s="27">
        <f t="shared" si="0"/>
        <v>874015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3102826</v>
      </c>
      <c r="O5" s="33">
        <f t="shared" ref="O5:O36" si="1">(N5/O$64)</f>
        <v>337.66742844705624</v>
      </c>
      <c r="P5" s="6"/>
    </row>
    <row r="6" spans="1:133">
      <c r="A6" s="12"/>
      <c r="B6" s="25">
        <v>311</v>
      </c>
      <c r="C6" s="20" t="s">
        <v>1</v>
      </c>
      <c r="D6" s="46">
        <v>806394</v>
      </c>
      <c r="E6" s="46">
        <v>124948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931342</v>
      </c>
      <c r="O6" s="47">
        <f t="shared" si="1"/>
        <v>101.35401022962238</v>
      </c>
      <c r="P6" s="9"/>
    </row>
    <row r="7" spans="1:133">
      <c r="A7" s="12"/>
      <c r="B7" s="25">
        <v>312.10000000000002</v>
      </c>
      <c r="C7" s="20" t="s">
        <v>114</v>
      </c>
      <c r="D7" s="46">
        <v>311433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311433</v>
      </c>
      <c r="O7" s="47">
        <f t="shared" si="1"/>
        <v>33.891936010447274</v>
      </c>
      <c r="P7" s="9"/>
    </row>
    <row r="8" spans="1:133">
      <c r="A8" s="12"/>
      <c r="B8" s="25">
        <v>312.51</v>
      </c>
      <c r="C8" s="20" t="s">
        <v>115</v>
      </c>
      <c r="D8" s="46">
        <v>43902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43902</v>
      </c>
      <c r="O8" s="47">
        <f t="shared" si="1"/>
        <v>4.7776689520078355</v>
      </c>
      <c r="P8" s="9"/>
    </row>
    <row r="9" spans="1:133">
      <c r="A9" s="12"/>
      <c r="B9" s="25">
        <v>312.52</v>
      </c>
      <c r="C9" s="20" t="s">
        <v>116</v>
      </c>
      <c r="D9" s="46">
        <v>53069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53069</v>
      </c>
      <c r="O9" s="47">
        <f t="shared" si="1"/>
        <v>5.7752747850691044</v>
      </c>
      <c r="P9" s="9"/>
    </row>
    <row r="10" spans="1:133">
      <c r="A10" s="12"/>
      <c r="B10" s="25">
        <v>312.60000000000002</v>
      </c>
      <c r="C10" s="20" t="s">
        <v>10</v>
      </c>
      <c r="D10" s="46">
        <v>0</v>
      </c>
      <c r="E10" s="46">
        <v>749067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749067</v>
      </c>
      <c r="O10" s="47">
        <f t="shared" si="1"/>
        <v>81.517793013385571</v>
      </c>
      <c r="P10" s="9"/>
    </row>
    <row r="11" spans="1:133">
      <c r="A11" s="12"/>
      <c r="B11" s="25">
        <v>314.10000000000002</v>
      </c>
      <c r="C11" s="20" t="s">
        <v>11</v>
      </c>
      <c r="D11" s="46">
        <v>578857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578857</v>
      </c>
      <c r="O11" s="47">
        <f t="shared" si="1"/>
        <v>62.994558711502883</v>
      </c>
      <c r="P11" s="9"/>
    </row>
    <row r="12" spans="1:133">
      <c r="A12" s="12"/>
      <c r="B12" s="25">
        <v>314.3</v>
      </c>
      <c r="C12" s="20" t="s">
        <v>12</v>
      </c>
      <c r="D12" s="46">
        <v>106197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106197</v>
      </c>
      <c r="O12" s="47">
        <f t="shared" si="1"/>
        <v>11.556970290564806</v>
      </c>
      <c r="P12" s="9"/>
    </row>
    <row r="13" spans="1:133">
      <c r="A13" s="12"/>
      <c r="B13" s="25">
        <v>314.39999999999998</v>
      </c>
      <c r="C13" s="20" t="s">
        <v>13</v>
      </c>
      <c r="D13" s="46">
        <v>24792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24792</v>
      </c>
      <c r="O13" s="47">
        <f t="shared" si="1"/>
        <v>2.6980084884100557</v>
      </c>
      <c r="P13" s="9"/>
    </row>
    <row r="14" spans="1:133">
      <c r="A14" s="12"/>
      <c r="B14" s="25">
        <v>315</v>
      </c>
      <c r="C14" s="20" t="s">
        <v>117</v>
      </c>
      <c r="D14" s="46">
        <v>265141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265141</v>
      </c>
      <c r="O14" s="47">
        <f t="shared" si="1"/>
        <v>28.854173468277288</v>
      </c>
      <c r="P14" s="9"/>
    </row>
    <row r="15" spans="1:133">
      <c r="A15" s="12"/>
      <c r="B15" s="25">
        <v>316</v>
      </c>
      <c r="C15" s="20" t="s">
        <v>118</v>
      </c>
      <c r="D15" s="46">
        <v>39026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39026</v>
      </c>
      <c r="O15" s="47">
        <f t="shared" si="1"/>
        <v>4.2470344977690715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SUM(D17:D21)</f>
        <v>1412963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4" si="4">SUM(D16:M16)</f>
        <v>1412963</v>
      </c>
      <c r="O16" s="45">
        <f t="shared" si="1"/>
        <v>153.7667863750136</v>
      </c>
      <c r="P16" s="10"/>
    </row>
    <row r="17" spans="1:16">
      <c r="A17" s="12"/>
      <c r="B17" s="25">
        <v>322</v>
      </c>
      <c r="C17" s="20" t="s">
        <v>87</v>
      </c>
      <c r="D17" s="46">
        <v>5700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5700</v>
      </c>
      <c r="O17" s="47">
        <f t="shared" si="1"/>
        <v>0.6203068886712374</v>
      </c>
      <c r="P17" s="9"/>
    </row>
    <row r="18" spans="1:16">
      <c r="A18" s="12"/>
      <c r="B18" s="25">
        <v>323.10000000000002</v>
      </c>
      <c r="C18" s="20" t="s">
        <v>17</v>
      </c>
      <c r="D18" s="46">
        <v>497712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497712</v>
      </c>
      <c r="O18" s="47">
        <f t="shared" si="1"/>
        <v>54.163891609533138</v>
      </c>
      <c r="P18" s="9"/>
    </row>
    <row r="19" spans="1:16">
      <c r="A19" s="12"/>
      <c r="B19" s="25">
        <v>323.39999999999998</v>
      </c>
      <c r="C19" s="20" t="s">
        <v>18</v>
      </c>
      <c r="D19" s="46">
        <v>9324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9324</v>
      </c>
      <c r="O19" s="47">
        <f t="shared" si="1"/>
        <v>1.0146914789422135</v>
      </c>
      <c r="P19" s="9"/>
    </row>
    <row r="20" spans="1:16">
      <c r="A20" s="12"/>
      <c r="B20" s="25">
        <v>325.2</v>
      </c>
      <c r="C20" s="20" t="s">
        <v>88</v>
      </c>
      <c r="D20" s="46">
        <v>899541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899541</v>
      </c>
      <c r="O20" s="47">
        <f t="shared" si="1"/>
        <v>97.893241919686588</v>
      </c>
      <c r="P20" s="9"/>
    </row>
    <row r="21" spans="1:16">
      <c r="A21" s="12"/>
      <c r="B21" s="25">
        <v>329</v>
      </c>
      <c r="C21" s="20" t="s">
        <v>20</v>
      </c>
      <c r="D21" s="46">
        <v>686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686</v>
      </c>
      <c r="O21" s="47">
        <f t="shared" si="1"/>
        <v>7.4654478180433123E-2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SUM(D23:D35)</f>
        <v>936271</v>
      </c>
      <c r="E22" s="32">
        <f t="shared" si="5"/>
        <v>518015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1123018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2577304</v>
      </c>
      <c r="O22" s="45">
        <f t="shared" si="1"/>
        <v>280.47709217542712</v>
      </c>
      <c r="P22" s="10"/>
    </row>
    <row r="23" spans="1:16">
      <c r="A23" s="12"/>
      <c r="B23" s="25">
        <v>331.31</v>
      </c>
      <c r="C23" s="20" t="s">
        <v>119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1014770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1014770</v>
      </c>
      <c r="O23" s="47">
        <f t="shared" si="1"/>
        <v>110.43312656437044</v>
      </c>
      <c r="P23" s="9"/>
    </row>
    <row r="24" spans="1:16">
      <c r="A24" s="12"/>
      <c r="B24" s="25">
        <v>331.41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106006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106006</v>
      </c>
      <c r="O24" s="47">
        <f t="shared" si="1"/>
        <v>11.536184568505822</v>
      </c>
      <c r="P24" s="9"/>
    </row>
    <row r="25" spans="1:16">
      <c r="A25" s="12"/>
      <c r="B25" s="25">
        <v>334.41</v>
      </c>
      <c r="C25" s="20" t="s">
        <v>91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2242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6">SUM(D25:M25)</f>
        <v>2242</v>
      </c>
      <c r="O25" s="47">
        <f t="shared" si="1"/>
        <v>0.2439873762106867</v>
      </c>
      <c r="P25" s="9"/>
    </row>
    <row r="26" spans="1:16">
      <c r="A26" s="12"/>
      <c r="B26" s="25">
        <v>334.5</v>
      </c>
      <c r="C26" s="20" t="s">
        <v>72</v>
      </c>
      <c r="D26" s="46">
        <v>0</v>
      </c>
      <c r="E26" s="46">
        <v>518015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518015</v>
      </c>
      <c r="O26" s="47">
        <f t="shared" si="1"/>
        <v>56.373381216672108</v>
      </c>
      <c r="P26" s="9"/>
    </row>
    <row r="27" spans="1:16">
      <c r="A27" s="12"/>
      <c r="B27" s="25">
        <v>335.12</v>
      </c>
      <c r="C27" s="20" t="s">
        <v>120</v>
      </c>
      <c r="D27" s="46">
        <v>316504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316504</v>
      </c>
      <c r="O27" s="47">
        <f t="shared" si="1"/>
        <v>34.44379148982479</v>
      </c>
      <c r="P27" s="9"/>
    </row>
    <row r="28" spans="1:16">
      <c r="A28" s="12"/>
      <c r="B28" s="25">
        <v>335.14</v>
      </c>
      <c r="C28" s="20" t="s">
        <v>121</v>
      </c>
      <c r="D28" s="46">
        <v>3954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3954</v>
      </c>
      <c r="O28" s="47">
        <f t="shared" si="1"/>
        <v>0.43029709435194252</v>
      </c>
      <c r="P28" s="9"/>
    </row>
    <row r="29" spans="1:16">
      <c r="A29" s="12"/>
      <c r="B29" s="25">
        <v>335.15</v>
      </c>
      <c r="C29" s="20" t="s">
        <v>122</v>
      </c>
      <c r="D29" s="46">
        <v>5300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5300</v>
      </c>
      <c r="O29" s="47">
        <f t="shared" si="1"/>
        <v>0.57677658069430837</v>
      </c>
      <c r="P29" s="9"/>
    </row>
    <row r="30" spans="1:16">
      <c r="A30" s="12"/>
      <c r="B30" s="25">
        <v>335.18</v>
      </c>
      <c r="C30" s="20" t="s">
        <v>123</v>
      </c>
      <c r="D30" s="46">
        <v>387258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387258</v>
      </c>
      <c r="O30" s="47">
        <f t="shared" si="1"/>
        <v>42.143650016323868</v>
      </c>
      <c r="P30" s="9"/>
    </row>
    <row r="31" spans="1:16">
      <c r="A31" s="12"/>
      <c r="B31" s="25">
        <v>335.21</v>
      </c>
      <c r="C31" s="20" t="s">
        <v>92</v>
      </c>
      <c r="D31" s="46">
        <v>1470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1470</v>
      </c>
      <c r="O31" s="47">
        <f t="shared" si="1"/>
        <v>0.15997388181521385</v>
      </c>
      <c r="P31" s="9"/>
    </row>
    <row r="32" spans="1:16">
      <c r="A32" s="12"/>
      <c r="B32" s="25">
        <v>335.5</v>
      </c>
      <c r="C32" s="20" t="s">
        <v>31</v>
      </c>
      <c r="D32" s="46">
        <v>41002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41002</v>
      </c>
      <c r="O32" s="47">
        <f t="shared" si="1"/>
        <v>4.4620742191751006</v>
      </c>
      <c r="P32" s="9"/>
    </row>
    <row r="33" spans="1:16">
      <c r="A33" s="12"/>
      <c r="B33" s="25">
        <v>335.9</v>
      </c>
      <c r="C33" s="20" t="s">
        <v>32</v>
      </c>
      <c r="D33" s="46">
        <v>18895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18895</v>
      </c>
      <c r="O33" s="47">
        <f t="shared" si="1"/>
        <v>2.0562629230601805</v>
      </c>
      <c r="P33" s="9"/>
    </row>
    <row r="34" spans="1:16">
      <c r="A34" s="12"/>
      <c r="B34" s="25">
        <v>337.7</v>
      </c>
      <c r="C34" s="20" t="s">
        <v>34</v>
      </c>
      <c r="D34" s="46">
        <v>149073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149073</v>
      </c>
      <c r="O34" s="47">
        <f t="shared" si="1"/>
        <v>16.222984002611817</v>
      </c>
      <c r="P34" s="9"/>
    </row>
    <row r="35" spans="1:16">
      <c r="A35" s="12"/>
      <c r="B35" s="25">
        <v>339</v>
      </c>
      <c r="C35" s="20" t="s">
        <v>94</v>
      </c>
      <c r="D35" s="46">
        <v>12815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12815</v>
      </c>
      <c r="O35" s="47">
        <f t="shared" si="1"/>
        <v>1.3946022418108608</v>
      </c>
      <c r="P35" s="9"/>
    </row>
    <row r="36" spans="1:16" ht="15.75">
      <c r="A36" s="29" t="s">
        <v>39</v>
      </c>
      <c r="B36" s="30"/>
      <c r="C36" s="31"/>
      <c r="D36" s="32">
        <f t="shared" ref="D36:M36" si="7">SUM(D37:D44)</f>
        <v>20728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6366914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6387642</v>
      </c>
      <c r="O36" s="45">
        <f t="shared" si="1"/>
        <v>695.1400587659158</v>
      </c>
      <c r="P36" s="10"/>
    </row>
    <row r="37" spans="1:16">
      <c r="A37" s="12"/>
      <c r="B37" s="25">
        <v>341.9</v>
      </c>
      <c r="C37" s="20" t="s">
        <v>124</v>
      </c>
      <c r="D37" s="46">
        <v>4052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8">SUM(D37:M37)</f>
        <v>4052</v>
      </c>
      <c r="O37" s="47">
        <f t="shared" ref="O37:O62" si="9">(N37/O$64)</f>
        <v>0.44096201980629013</v>
      </c>
      <c r="P37" s="9"/>
    </row>
    <row r="38" spans="1:16">
      <c r="A38" s="12"/>
      <c r="B38" s="25">
        <v>342.2</v>
      </c>
      <c r="C38" s="20" t="s">
        <v>44</v>
      </c>
      <c r="D38" s="46">
        <v>2279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2279</v>
      </c>
      <c r="O38" s="47">
        <f t="shared" si="9"/>
        <v>0.24801392969855263</v>
      </c>
      <c r="P38" s="9"/>
    </row>
    <row r="39" spans="1:16">
      <c r="A39" s="12"/>
      <c r="B39" s="25">
        <v>342.9</v>
      </c>
      <c r="C39" s="20" t="s">
        <v>45</v>
      </c>
      <c r="D39" s="46">
        <v>960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960</v>
      </c>
      <c r="O39" s="47">
        <f t="shared" si="9"/>
        <v>0.10447273914462944</v>
      </c>
      <c r="P39" s="9"/>
    </row>
    <row r="40" spans="1:16">
      <c r="A40" s="12"/>
      <c r="B40" s="25">
        <v>343.3</v>
      </c>
      <c r="C40" s="20" t="s">
        <v>96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2641442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2641442</v>
      </c>
      <c r="O40" s="47">
        <f t="shared" si="9"/>
        <v>287.45695940798782</v>
      </c>
      <c r="P40" s="9"/>
    </row>
    <row r="41" spans="1:16">
      <c r="A41" s="12"/>
      <c r="B41" s="25">
        <v>343.4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1332102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1332102</v>
      </c>
      <c r="O41" s="47">
        <f t="shared" si="9"/>
        <v>144.96702579170747</v>
      </c>
      <c r="P41" s="9"/>
    </row>
    <row r="42" spans="1:16">
      <c r="A42" s="12"/>
      <c r="B42" s="25">
        <v>343.5</v>
      </c>
      <c r="C42" s="20" t="s">
        <v>97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2136580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2136580</v>
      </c>
      <c r="O42" s="47">
        <f t="shared" si="9"/>
        <v>232.51496354336706</v>
      </c>
      <c r="P42" s="9"/>
    </row>
    <row r="43" spans="1:16">
      <c r="A43" s="12"/>
      <c r="B43" s="25">
        <v>344.1</v>
      </c>
      <c r="C43" s="20" t="s">
        <v>125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256790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256790</v>
      </c>
      <c r="O43" s="47">
        <f t="shared" si="9"/>
        <v>27.945369463488955</v>
      </c>
      <c r="P43" s="9"/>
    </row>
    <row r="44" spans="1:16">
      <c r="A44" s="12"/>
      <c r="B44" s="25">
        <v>347.2</v>
      </c>
      <c r="C44" s="20" t="s">
        <v>99</v>
      </c>
      <c r="D44" s="46">
        <v>13437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13437</v>
      </c>
      <c r="O44" s="47">
        <f t="shared" si="9"/>
        <v>1.4622918707149852</v>
      </c>
      <c r="P44" s="9"/>
    </row>
    <row r="45" spans="1:16" ht="15.75">
      <c r="A45" s="29" t="s">
        <v>40</v>
      </c>
      <c r="B45" s="30"/>
      <c r="C45" s="31"/>
      <c r="D45" s="32">
        <f t="shared" ref="D45:M45" si="10">SUM(D46:D48)</f>
        <v>34811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0" si="11">SUM(D45:M45)</f>
        <v>34811</v>
      </c>
      <c r="O45" s="45">
        <f t="shared" si="9"/>
        <v>3.7883338774621831</v>
      </c>
      <c r="P45" s="10"/>
    </row>
    <row r="46" spans="1:16">
      <c r="A46" s="13"/>
      <c r="B46" s="39">
        <v>351.1</v>
      </c>
      <c r="C46" s="21" t="s">
        <v>83</v>
      </c>
      <c r="D46" s="46">
        <v>27855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27855</v>
      </c>
      <c r="O46" s="47">
        <f t="shared" si="9"/>
        <v>3.0313418217433887</v>
      </c>
      <c r="P46" s="9"/>
    </row>
    <row r="47" spans="1:16">
      <c r="A47" s="13"/>
      <c r="B47" s="39">
        <v>351.3</v>
      </c>
      <c r="C47" s="21" t="s">
        <v>101</v>
      </c>
      <c r="D47" s="46">
        <v>1632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1632</v>
      </c>
      <c r="O47" s="47">
        <f t="shared" si="9"/>
        <v>0.17760365654587007</v>
      </c>
      <c r="P47" s="9"/>
    </row>
    <row r="48" spans="1:16">
      <c r="A48" s="13"/>
      <c r="B48" s="39">
        <v>351.5</v>
      </c>
      <c r="C48" s="21" t="s">
        <v>102</v>
      </c>
      <c r="D48" s="46">
        <v>5324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5324</v>
      </c>
      <c r="O48" s="47">
        <f t="shared" si="9"/>
        <v>0.57938839917292417</v>
      </c>
      <c r="P48" s="9"/>
    </row>
    <row r="49" spans="1:119" ht="15.75">
      <c r="A49" s="29" t="s">
        <v>2</v>
      </c>
      <c r="B49" s="30"/>
      <c r="C49" s="31"/>
      <c r="D49" s="32">
        <f t="shared" ref="D49:M49" si="12">SUM(D50:D56)</f>
        <v>150810</v>
      </c>
      <c r="E49" s="32">
        <f t="shared" si="12"/>
        <v>7271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67277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1"/>
        <v>225358</v>
      </c>
      <c r="O49" s="45">
        <f t="shared" si="9"/>
        <v>24.524757862661879</v>
      </c>
      <c r="P49" s="10"/>
    </row>
    <row r="50" spans="1:119">
      <c r="A50" s="12"/>
      <c r="B50" s="25">
        <v>361.1</v>
      </c>
      <c r="C50" s="20" t="s">
        <v>53</v>
      </c>
      <c r="D50" s="46">
        <v>10187</v>
      </c>
      <c r="E50" s="46">
        <v>16251</v>
      </c>
      <c r="F50" s="46">
        <v>0</v>
      </c>
      <c r="G50" s="46">
        <v>0</v>
      </c>
      <c r="H50" s="46">
        <v>0</v>
      </c>
      <c r="I50" s="46">
        <v>53940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80378</v>
      </c>
      <c r="O50" s="47">
        <f t="shared" si="9"/>
        <v>8.7471977364239848</v>
      </c>
      <c r="P50" s="9"/>
    </row>
    <row r="51" spans="1:119">
      <c r="A51" s="12"/>
      <c r="B51" s="25">
        <v>361.3</v>
      </c>
      <c r="C51" s="20" t="s">
        <v>54</v>
      </c>
      <c r="D51" s="46">
        <v>-10950</v>
      </c>
      <c r="E51" s="46">
        <v>-16629</v>
      </c>
      <c r="F51" s="46">
        <v>0</v>
      </c>
      <c r="G51" s="46">
        <v>0</v>
      </c>
      <c r="H51" s="46">
        <v>0</v>
      </c>
      <c r="I51" s="46">
        <v>-53710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6" si="13">SUM(D51:M51)</f>
        <v>-81289</v>
      </c>
      <c r="O51" s="47">
        <f t="shared" si="9"/>
        <v>-8.8463380128414411</v>
      </c>
      <c r="P51" s="9"/>
    </row>
    <row r="52" spans="1:119">
      <c r="A52" s="12"/>
      <c r="B52" s="25">
        <v>362</v>
      </c>
      <c r="C52" s="20" t="s">
        <v>55</v>
      </c>
      <c r="D52" s="46">
        <v>43168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43168</v>
      </c>
      <c r="O52" s="47">
        <f t="shared" si="9"/>
        <v>4.6977908368701708</v>
      </c>
      <c r="P52" s="9"/>
    </row>
    <row r="53" spans="1:119">
      <c r="A53" s="12"/>
      <c r="B53" s="25">
        <v>364</v>
      </c>
      <c r="C53" s="20" t="s">
        <v>126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21768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21768</v>
      </c>
      <c r="O53" s="47">
        <f t="shared" si="9"/>
        <v>2.3689193601044729</v>
      </c>
      <c r="P53" s="9"/>
    </row>
    <row r="54" spans="1:119">
      <c r="A54" s="12"/>
      <c r="B54" s="25">
        <v>365</v>
      </c>
      <c r="C54" s="20" t="s">
        <v>127</v>
      </c>
      <c r="D54" s="46">
        <v>16027</v>
      </c>
      <c r="E54" s="46">
        <v>0</v>
      </c>
      <c r="F54" s="46">
        <v>0</v>
      </c>
      <c r="G54" s="46">
        <v>0</v>
      </c>
      <c r="H54" s="46">
        <v>0</v>
      </c>
      <c r="I54" s="46">
        <v>830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16857</v>
      </c>
      <c r="O54" s="47">
        <f t="shared" si="9"/>
        <v>1.8344760039177277</v>
      </c>
      <c r="P54" s="9"/>
    </row>
    <row r="55" spans="1:119">
      <c r="A55" s="12"/>
      <c r="B55" s="25">
        <v>366</v>
      </c>
      <c r="C55" s="20" t="s">
        <v>58</v>
      </c>
      <c r="D55" s="46">
        <v>4678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4678</v>
      </c>
      <c r="O55" s="47">
        <f t="shared" si="9"/>
        <v>0.50908695179018393</v>
      </c>
      <c r="P55" s="9"/>
    </row>
    <row r="56" spans="1:119">
      <c r="A56" s="12"/>
      <c r="B56" s="25">
        <v>369.9</v>
      </c>
      <c r="C56" s="20" t="s">
        <v>60</v>
      </c>
      <c r="D56" s="46">
        <v>87700</v>
      </c>
      <c r="E56" s="46">
        <v>7649</v>
      </c>
      <c r="F56" s="46">
        <v>0</v>
      </c>
      <c r="G56" s="46">
        <v>0</v>
      </c>
      <c r="H56" s="46">
        <v>0</v>
      </c>
      <c r="I56" s="46">
        <v>44449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139798</v>
      </c>
      <c r="O56" s="47">
        <f t="shared" si="9"/>
        <v>15.213624986396779</v>
      </c>
      <c r="P56" s="9"/>
    </row>
    <row r="57" spans="1:119" ht="15.75">
      <c r="A57" s="29" t="s">
        <v>41</v>
      </c>
      <c r="B57" s="30"/>
      <c r="C57" s="31"/>
      <c r="D57" s="32">
        <f t="shared" ref="D57:M57" si="14">SUM(D58:D61)</f>
        <v>746596</v>
      </c>
      <c r="E57" s="32">
        <f t="shared" si="14"/>
        <v>63353</v>
      </c>
      <c r="F57" s="32">
        <f t="shared" si="14"/>
        <v>0</v>
      </c>
      <c r="G57" s="32">
        <f t="shared" si="14"/>
        <v>0</v>
      </c>
      <c r="H57" s="32">
        <f t="shared" si="14"/>
        <v>0</v>
      </c>
      <c r="I57" s="32">
        <f t="shared" si="14"/>
        <v>249152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 t="shared" ref="N57:N62" si="15">SUM(D57:M57)</f>
        <v>1059101</v>
      </c>
      <c r="O57" s="45">
        <f t="shared" si="9"/>
        <v>115.25748177168353</v>
      </c>
      <c r="P57" s="9"/>
    </row>
    <row r="58" spans="1:119">
      <c r="A58" s="12"/>
      <c r="B58" s="25">
        <v>381</v>
      </c>
      <c r="C58" s="20" t="s">
        <v>61</v>
      </c>
      <c r="D58" s="46">
        <v>595850</v>
      </c>
      <c r="E58" s="46">
        <v>63353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659203</v>
      </c>
      <c r="O58" s="47">
        <f t="shared" si="9"/>
        <v>71.73827402328871</v>
      </c>
      <c r="P58" s="9"/>
    </row>
    <row r="59" spans="1:119">
      <c r="A59" s="12"/>
      <c r="B59" s="25">
        <v>383</v>
      </c>
      <c r="C59" s="20" t="s">
        <v>128</v>
      </c>
      <c r="D59" s="46">
        <v>150746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150746</v>
      </c>
      <c r="O59" s="47">
        <f t="shared" si="9"/>
        <v>16.405049515725324</v>
      </c>
      <c r="P59" s="9"/>
    </row>
    <row r="60" spans="1:119">
      <c r="A60" s="12"/>
      <c r="B60" s="25">
        <v>389.7</v>
      </c>
      <c r="C60" s="20" t="s">
        <v>129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213104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213104</v>
      </c>
      <c r="O60" s="47">
        <f t="shared" si="9"/>
        <v>23.191206877788659</v>
      </c>
      <c r="P60" s="9"/>
    </row>
    <row r="61" spans="1:119" ht="15.75" thickBot="1">
      <c r="A61" s="12"/>
      <c r="B61" s="25">
        <v>389.8</v>
      </c>
      <c r="C61" s="20" t="s">
        <v>130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36048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36048</v>
      </c>
      <c r="O61" s="47">
        <f t="shared" si="9"/>
        <v>3.9229513548808357</v>
      </c>
      <c r="P61" s="9"/>
    </row>
    <row r="62" spans="1:119" ht="16.5" thickBot="1">
      <c r="A62" s="14" t="s">
        <v>50</v>
      </c>
      <c r="B62" s="23"/>
      <c r="C62" s="22"/>
      <c r="D62" s="15">
        <f t="shared" ref="D62:M62" si="16">SUM(D5,D16,D22,D36,D45,D49,D57)</f>
        <v>5530990</v>
      </c>
      <c r="E62" s="15">
        <f t="shared" si="16"/>
        <v>1462654</v>
      </c>
      <c r="F62" s="15">
        <f t="shared" si="16"/>
        <v>0</v>
      </c>
      <c r="G62" s="15">
        <f t="shared" si="16"/>
        <v>0</v>
      </c>
      <c r="H62" s="15">
        <f t="shared" si="16"/>
        <v>0</v>
      </c>
      <c r="I62" s="15">
        <f t="shared" si="16"/>
        <v>7806361</v>
      </c>
      <c r="J62" s="15">
        <f t="shared" si="16"/>
        <v>0</v>
      </c>
      <c r="K62" s="15">
        <f t="shared" si="16"/>
        <v>0</v>
      </c>
      <c r="L62" s="15">
        <f t="shared" si="16"/>
        <v>0</v>
      </c>
      <c r="M62" s="15">
        <f t="shared" si="16"/>
        <v>0</v>
      </c>
      <c r="N62" s="15">
        <f t="shared" si="15"/>
        <v>14800005</v>
      </c>
      <c r="O62" s="38">
        <f t="shared" si="9"/>
        <v>1610.6219392752205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131</v>
      </c>
      <c r="M64" s="118"/>
      <c r="N64" s="118"/>
      <c r="O64" s="43">
        <v>9189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76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63</v>
      </c>
      <c r="F4" s="34" t="s">
        <v>64</v>
      </c>
      <c r="G4" s="34" t="s">
        <v>65</v>
      </c>
      <c r="H4" s="34" t="s">
        <v>4</v>
      </c>
      <c r="I4" s="34" t="s">
        <v>5</v>
      </c>
      <c r="J4" s="35" t="s">
        <v>66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SUM(D6:D15)</f>
        <v>2721962</v>
      </c>
      <c r="E5" s="27">
        <f t="shared" si="0"/>
        <v>854594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3576556</v>
      </c>
      <c r="O5" s="33">
        <f t="shared" ref="O5:O36" si="1">(N5/O$73)</f>
        <v>393.63372220999338</v>
      </c>
      <c r="P5" s="6"/>
    </row>
    <row r="6" spans="1:133">
      <c r="A6" s="12"/>
      <c r="B6" s="25">
        <v>311</v>
      </c>
      <c r="C6" s="20" t="s">
        <v>1</v>
      </c>
      <c r="D6" s="46">
        <v>1334919</v>
      </c>
      <c r="E6" s="46">
        <v>138390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1473309</v>
      </c>
      <c r="O6" s="47">
        <f t="shared" si="1"/>
        <v>162.15155183799251</v>
      </c>
      <c r="P6" s="9"/>
    </row>
    <row r="7" spans="1:133">
      <c r="A7" s="12"/>
      <c r="B7" s="25">
        <v>312.41000000000003</v>
      </c>
      <c r="C7" s="20" t="s">
        <v>9</v>
      </c>
      <c r="D7" s="46">
        <v>316623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316623</v>
      </c>
      <c r="O7" s="47">
        <f t="shared" si="1"/>
        <v>34.847347567686548</v>
      </c>
      <c r="P7" s="9"/>
    </row>
    <row r="8" spans="1:133">
      <c r="A8" s="12"/>
      <c r="B8" s="25">
        <v>312.51</v>
      </c>
      <c r="C8" s="20" t="s">
        <v>78</v>
      </c>
      <c r="D8" s="46">
        <v>41485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41485</v>
      </c>
      <c r="O8" s="47">
        <f t="shared" si="1"/>
        <v>4.5658155403918119</v>
      </c>
      <c r="P8" s="9"/>
    </row>
    <row r="9" spans="1:133">
      <c r="A9" s="12"/>
      <c r="B9" s="25">
        <v>312.52</v>
      </c>
      <c r="C9" s="20" t="s">
        <v>79</v>
      </c>
      <c r="D9" s="46">
        <v>50741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50741</v>
      </c>
      <c r="O9" s="47">
        <f t="shared" si="1"/>
        <v>5.5845256438476776</v>
      </c>
      <c r="P9" s="9"/>
    </row>
    <row r="10" spans="1:133">
      <c r="A10" s="12"/>
      <c r="B10" s="25">
        <v>312.60000000000002</v>
      </c>
      <c r="C10" s="20" t="s">
        <v>10</v>
      </c>
      <c r="D10" s="46">
        <v>0</v>
      </c>
      <c r="E10" s="46">
        <v>716204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716204</v>
      </c>
      <c r="O10" s="47">
        <f t="shared" si="1"/>
        <v>78.825005502971607</v>
      </c>
      <c r="P10" s="9"/>
    </row>
    <row r="11" spans="1:133">
      <c r="A11" s="12"/>
      <c r="B11" s="25">
        <v>314.10000000000002</v>
      </c>
      <c r="C11" s="20" t="s">
        <v>11</v>
      </c>
      <c r="D11" s="46">
        <v>547838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547838</v>
      </c>
      <c r="O11" s="47">
        <f t="shared" si="1"/>
        <v>60.294739159145941</v>
      </c>
      <c r="P11" s="9"/>
    </row>
    <row r="12" spans="1:133">
      <c r="A12" s="12"/>
      <c r="B12" s="25">
        <v>314.3</v>
      </c>
      <c r="C12" s="20" t="s">
        <v>12</v>
      </c>
      <c r="D12" s="46">
        <v>107105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107105</v>
      </c>
      <c r="O12" s="47">
        <f t="shared" si="1"/>
        <v>11.787915474356153</v>
      </c>
      <c r="P12" s="9"/>
    </row>
    <row r="13" spans="1:133">
      <c r="A13" s="12"/>
      <c r="B13" s="25">
        <v>314.39999999999998</v>
      </c>
      <c r="C13" s="20" t="s">
        <v>13</v>
      </c>
      <c r="D13" s="46">
        <v>24282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24282</v>
      </c>
      <c r="O13" s="47">
        <f t="shared" si="1"/>
        <v>2.6724631300902488</v>
      </c>
      <c r="P13" s="9"/>
    </row>
    <row r="14" spans="1:133">
      <c r="A14" s="12"/>
      <c r="B14" s="25">
        <v>315</v>
      </c>
      <c r="C14" s="20" t="s">
        <v>14</v>
      </c>
      <c r="D14" s="46">
        <v>273828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273828</v>
      </c>
      <c r="O14" s="47">
        <f t="shared" si="1"/>
        <v>30.137354171252476</v>
      </c>
      <c r="P14" s="9"/>
    </row>
    <row r="15" spans="1:133">
      <c r="A15" s="12"/>
      <c r="B15" s="25">
        <v>316</v>
      </c>
      <c r="C15" s="20" t="s">
        <v>15</v>
      </c>
      <c r="D15" s="46">
        <v>25141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25141</v>
      </c>
      <c r="O15" s="47">
        <f t="shared" si="1"/>
        <v>2.7670041822584195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SUM(D17:D21)</f>
        <v>1443281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8" si="4">SUM(D16:M16)</f>
        <v>1443281</v>
      </c>
      <c r="O16" s="45">
        <f t="shared" si="1"/>
        <v>158.84668721109398</v>
      </c>
      <c r="P16" s="10"/>
    </row>
    <row r="17" spans="1:16">
      <c r="A17" s="12"/>
      <c r="B17" s="25">
        <v>322</v>
      </c>
      <c r="C17" s="20" t="s">
        <v>87</v>
      </c>
      <c r="D17" s="46">
        <v>19203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19203</v>
      </c>
      <c r="O17" s="47">
        <f t="shared" si="1"/>
        <v>2.1134712744882238</v>
      </c>
      <c r="P17" s="9"/>
    </row>
    <row r="18" spans="1:16">
      <c r="A18" s="12"/>
      <c r="B18" s="25">
        <v>323.10000000000002</v>
      </c>
      <c r="C18" s="20" t="s">
        <v>17</v>
      </c>
      <c r="D18" s="46">
        <v>523526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523526</v>
      </c>
      <c r="O18" s="47">
        <f t="shared" si="1"/>
        <v>57.61897424609289</v>
      </c>
      <c r="P18" s="9"/>
    </row>
    <row r="19" spans="1:16">
      <c r="A19" s="12"/>
      <c r="B19" s="25">
        <v>323.39999999999998</v>
      </c>
      <c r="C19" s="20" t="s">
        <v>18</v>
      </c>
      <c r="D19" s="46">
        <v>4961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4961</v>
      </c>
      <c r="O19" s="47">
        <f t="shared" si="1"/>
        <v>0.54600484261501214</v>
      </c>
      <c r="P19" s="9"/>
    </row>
    <row r="20" spans="1:16">
      <c r="A20" s="12"/>
      <c r="B20" s="25">
        <v>325.2</v>
      </c>
      <c r="C20" s="20" t="s">
        <v>88</v>
      </c>
      <c r="D20" s="46">
        <v>894901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894901</v>
      </c>
      <c r="O20" s="47">
        <f t="shared" si="1"/>
        <v>98.492295839753467</v>
      </c>
      <c r="P20" s="9"/>
    </row>
    <row r="21" spans="1:16">
      <c r="A21" s="12"/>
      <c r="B21" s="25">
        <v>329</v>
      </c>
      <c r="C21" s="20" t="s">
        <v>20</v>
      </c>
      <c r="D21" s="46">
        <v>690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690</v>
      </c>
      <c r="O21" s="47">
        <f t="shared" si="1"/>
        <v>7.594100814439797E-2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SUM(D23:D39)</f>
        <v>1076992</v>
      </c>
      <c r="E22" s="32">
        <f t="shared" si="5"/>
        <v>54354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337273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1468619</v>
      </c>
      <c r="O22" s="45">
        <f t="shared" si="1"/>
        <v>161.63537310147478</v>
      </c>
      <c r="P22" s="10"/>
    </row>
    <row r="23" spans="1:16">
      <c r="A23" s="12"/>
      <c r="B23" s="25">
        <v>331.1</v>
      </c>
      <c r="C23" s="20" t="s">
        <v>21</v>
      </c>
      <c r="D23" s="46">
        <v>132479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132479</v>
      </c>
      <c r="O23" s="47">
        <f t="shared" si="1"/>
        <v>14.580563504292318</v>
      </c>
      <c r="P23" s="9"/>
    </row>
    <row r="24" spans="1:16">
      <c r="A24" s="12"/>
      <c r="B24" s="25">
        <v>331.2</v>
      </c>
      <c r="C24" s="20" t="s">
        <v>22</v>
      </c>
      <c r="D24" s="46">
        <v>4181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4181</v>
      </c>
      <c r="O24" s="47">
        <f t="shared" si="1"/>
        <v>0.46015848558221439</v>
      </c>
      <c r="P24" s="9"/>
    </row>
    <row r="25" spans="1:16">
      <c r="A25" s="12"/>
      <c r="B25" s="25">
        <v>331.35</v>
      </c>
      <c r="C25" s="20" t="s">
        <v>89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186170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186170</v>
      </c>
      <c r="O25" s="47">
        <f t="shared" si="1"/>
        <v>20.48976447281532</v>
      </c>
      <c r="P25" s="9"/>
    </row>
    <row r="26" spans="1:16">
      <c r="A26" s="12"/>
      <c r="B26" s="25">
        <v>331.41</v>
      </c>
      <c r="C26" s="20" t="s">
        <v>24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140540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140540</v>
      </c>
      <c r="O26" s="47">
        <f t="shared" si="1"/>
        <v>15.467752586396655</v>
      </c>
      <c r="P26" s="9"/>
    </row>
    <row r="27" spans="1:16">
      <c r="A27" s="12"/>
      <c r="B27" s="25">
        <v>331.5</v>
      </c>
      <c r="C27" s="20" t="s">
        <v>90</v>
      </c>
      <c r="D27" s="46">
        <v>0</v>
      </c>
      <c r="E27" s="46">
        <v>54354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54354</v>
      </c>
      <c r="O27" s="47">
        <f t="shared" si="1"/>
        <v>5.9821703720008808</v>
      </c>
      <c r="P27" s="9"/>
    </row>
    <row r="28" spans="1:16">
      <c r="A28" s="12"/>
      <c r="B28" s="25">
        <v>334.2</v>
      </c>
      <c r="C28" s="20" t="s">
        <v>80</v>
      </c>
      <c r="D28" s="46">
        <v>4633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4633</v>
      </c>
      <c r="O28" s="47">
        <f t="shared" si="1"/>
        <v>0.50990534888839978</v>
      </c>
      <c r="P28" s="9"/>
    </row>
    <row r="29" spans="1:16">
      <c r="A29" s="12"/>
      <c r="B29" s="25">
        <v>334.41</v>
      </c>
      <c r="C29" s="20" t="s">
        <v>91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10563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6">SUM(D29:M29)</f>
        <v>10563</v>
      </c>
      <c r="O29" s="47">
        <f t="shared" si="1"/>
        <v>1.162557781201849</v>
      </c>
      <c r="P29" s="9"/>
    </row>
    <row r="30" spans="1:16">
      <c r="A30" s="12"/>
      <c r="B30" s="25">
        <v>335.12</v>
      </c>
      <c r="C30" s="20" t="s">
        <v>27</v>
      </c>
      <c r="D30" s="46">
        <v>310383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310383</v>
      </c>
      <c r="O30" s="47">
        <f t="shared" si="1"/>
        <v>34.16057671142417</v>
      </c>
      <c r="P30" s="9"/>
    </row>
    <row r="31" spans="1:16">
      <c r="A31" s="12"/>
      <c r="B31" s="25">
        <v>335.14</v>
      </c>
      <c r="C31" s="20" t="s">
        <v>28</v>
      </c>
      <c r="D31" s="46">
        <v>4098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4098</v>
      </c>
      <c r="O31" s="47">
        <f t="shared" si="1"/>
        <v>0.45102355271846795</v>
      </c>
      <c r="P31" s="9"/>
    </row>
    <row r="32" spans="1:16">
      <c r="A32" s="12"/>
      <c r="B32" s="25">
        <v>335.15</v>
      </c>
      <c r="C32" s="20" t="s">
        <v>29</v>
      </c>
      <c r="D32" s="46">
        <v>5342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5342</v>
      </c>
      <c r="O32" s="47">
        <f t="shared" si="1"/>
        <v>0.58793748624257103</v>
      </c>
      <c r="P32" s="9"/>
    </row>
    <row r="33" spans="1:16">
      <c r="A33" s="12"/>
      <c r="B33" s="25">
        <v>335.18</v>
      </c>
      <c r="C33" s="20" t="s">
        <v>30</v>
      </c>
      <c r="D33" s="46">
        <v>373861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373861</v>
      </c>
      <c r="O33" s="47">
        <f t="shared" si="1"/>
        <v>41.146929341844597</v>
      </c>
      <c r="P33" s="9"/>
    </row>
    <row r="34" spans="1:16">
      <c r="A34" s="12"/>
      <c r="B34" s="25">
        <v>335.21</v>
      </c>
      <c r="C34" s="20" t="s">
        <v>92</v>
      </c>
      <c r="D34" s="46">
        <v>1650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1650</v>
      </c>
      <c r="O34" s="47">
        <f t="shared" si="1"/>
        <v>0.18159806295399517</v>
      </c>
      <c r="P34" s="9"/>
    </row>
    <row r="35" spans="1:16">
      <c r="A35" s="12"/>
      <c r="B35" s="25">
        <v>335.41</v>
      </c>
      <c r="C35" s="20" t="s">
        <v>93</v>
      </c>
      <c r="D35" s="46">
        <v>272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272</v>
      </c>
      <c r="O35" s="47">
        <f t="shared" si="1"/>
        <v>2.9936165529385869E-2</v>
      </c>
      <c r="P35" s="9"/>
    </row>
    <row r="36" spans="1:16">
      <c r="A36" s="12"/>
      <c r="B36" s="25">
        <v>335.5</v>
      </c>
      <c r="C36" s="20" t="s">
        <v>31</v>
      </c>
      <c r="D36" s="46">
        <v>29592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29592</v>
      </c>
      <c r="O36" s="47">
        <f t="shared" si="1"/>
        <v>3.2568787145058331</v>
      </c>
      <c r="P36" s="9"/>
    </row>
    <row r="37" spans="1:16">
      <c r="A37" s="12"/>
      <c r="B37" s="25">
        <v>337.2</v>
      </c>
      <c r="C37" s="20" t="s">
        <v>33</v>
      </c>
      <c r="D37" s="46">
        <v>63580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63580</v>
      </c>
      <c r="O37" s="47">
        <f t="shared" ref="O37:O68" si="7">(N37/O$73)</f>
        <v>6.9975786924939465</v>
      </c>
      <c r="P37" s="9"/>
    </row>
    <row r="38" spans="1:16">
      <c r="A38" s="12"/>
      <c r="B38" s="25">
        <v>337.7</v>
      </c>
      <c r="C38" s="20" t="s">
        <v>34</v>
      </c>
      <c r="D38" s="46">
        <v>112000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112000</v>
      </c>
      <c r="O38" s="47">
        <f t="shared" si="7"/>
        <v>12.326656394453005</v>
      </c>
      <c r="P38" s="9"/>
    </row>
    <row r="39" spans="1:16">
      <c r="A39" s="12"/>
      <c r="B39" s="25">
        <v>339</v>
      </c>
      <c r="C39" s="20" t="s">
        <v>94</v>
      </c>
      <c r="D39" s="46">
        <v>34921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34921</v>
      </c>
      <c r="O39" s="47">
        <f t="shared" si="7"/>
        <v>3.843385428131191</v>
      </c>
      <c r="P39" s="9"/>
    </row>
    <row r="40" spans="1:16" ht="15.75">
      <c r="A40" s="29" t="s">
        <v>39</v>
      </c>
      <c r="B40" s="30"/>
      <c r="C40" s="31"/>
      <c r="D40" s="32">
        <f t="shared" ref="D40:M40" si="8">SUM(D41:D49)</f>
        <v>57839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6099959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6157798</v>
      </c>
      <c r="O40" s="45">
        <f t="shared" si="7"/>
        <v>677.72375082544579</v>
      </c>
      <c r="P40" s="10"/>
    </row>
    <row r="41" spans="1:16">
      <c r="A41" s="12"/>
      <c r="B41" s="25">
        <v>341.9</v>
      </c>
      <c r="C41" s="20" t="s">
        <v>95</v>
      </c>
      <c r="D41" s="46">
        <v>1650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9" si="9">SUM(D41:M41)</f>
        <v>1650</v>
      </c>
      <c r="O41" s="47">
        <f t="shared" si="7"/>
        <v>0.18159806295399517</v>
      </c>
      <c r="P41" s="9"/>
    </row>
    <row r="42" spans="1:16">
      <c r="A42" s="12"/>
      <c r="B42" s="25">
        <v>342.1</v>
      </c>
      <c r="C42" s="20" t="s">
        <v>43</v>
      </c>
      <c r="D42" s="46">
        <v>3953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3953</v>
      </c>
      <c r="O42" s="47">
        <f t="shared" si="7"/>
        <v>0.43506493506493504</v>
      </c>
      <c r="P42" s="9"/>
    </row>
    <row r="43" spans="1:16">
      <c r="A43" s="12"/>
      <c r="B43" s="25">
        <v>342.2</v>
      </c>
      <c r="C43" s="20" t="s">
        <v>44</v>
      </c>
      <c r="D43" s="46">
        <v>9882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9882</v>
      </c>
      <c r="O43" s="47">
        <f t="shared" si="7"/>
        <v>1.0876073079462909</v>
      </c>
      <c r="P43" s="9"/>
    </row>
    <row r="44" spans="1:16">
      <c r="A44" s="12"/>
      <c r="B44" s="25">
        <v>343.3</v>
      </c>
      <c r="C44" s="20" t="s">
        <v>96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2652993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2652993</v>
      </c>
      <c r="O44" s="47">
        <f t="shared" si="7"/>
        <v>291.9869029275809</v>
      </c>
      <c r="P44" s="9"/>
    </row>
    <row r="45" spans="1:16">
      <c r="A45" s="12"/>
      <c r="B45" s="25">
        <v>343.4</v>
      </c>
      <c r="C45" s="20" t="s">
        <v>46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1309321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1309321</v>
      </c>
      <c r="O45" s="47">
        <f t="shared" si="7"/>
        <v>144.10312568787145</v>
      </c>
      <c r="P45" s="9"/>
    </row>
    <row r="46" spans="1:16">
      <c r="A46" s="12"/>
      <c r="B46" s="25">
        <v>343.5</v>
      </c>
      <c r="C46" s="20" t="s">
        <v>97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1895285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1895285</v>
      </c>
      <c r="O46" s="47">
        <f t="shared" si="7"/>
        <v>208.5939907550077</v>
      </c>
      <c r="P46" s="9"/>
    </row>
    <row r="47" spans="1:16">
      <c r="A47" s="12"/>
      <c r="B47" s="25">
        <v>344.1</v>
      </c>
      <c r="C47" s="20" t="s">
        <v>48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242360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242360</v>
      </c>
      <c r="O47" s="47">
        <f t="shared" si="7"/>
        <v>26.674003962139555</v>
      </c>
      <c r="P47" s="9"/>
    </row>
    <row r="48" spans="1:16">
      <c r="A48" s="12"/>
      <c r="B48" s="25">
        <v>344.9</v>
      </c>
      <c r="C48" s="20" t="s">
        <v>98</v>
      </c>
      <c r="D48" s="46">
        <v>19912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19912</v>
      </c>
      <c r="O48" s="47">
        <f t="shared" si="7"/>
        <v>2.1915034118423948</v>
      </c>
      <c r="P48" s="9"/>
    </row>
    <row r="49" spans="1:16">
      <c r="A49" s="12"/>
      <c r="B49" s="25">
        <v>347.2</v>
      </c>
      <c r="C49" s="20" t="s">
        <v>99</v>
      </c>
      <c r="D49" s="46">
        <v>22442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22442</v>
      </c>
      <c r="O49" s="47">
        <f t="shared" si="7"/>
        <v>2.4699537750385208</v>
      </c>
      <c r="P49" s="9"/>
    </row>
    <row r="50" spans="1:16" ht="15.75">
      <c r="A50" s="29" t="s">
        <v>40</v>
      </c>
      <c r="B50" s="30"/>
      <c r="C50" s="31"/>
      <c r="D50" s="32">
        <f t="shared" ref="D50:M50" si="10">SUM(D51:D54)</f>
        <v>35692</v>
      </c>
      <c r="E50" s="32">
        <f t="shared" si="10"/>
        <v>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6" si="11">SUM(D50:M50)</f>
        <v>35692</v>
      </c>
      <c r="O50" s="45">
        <f t="shared" si="7"/>
        <v>3.9282412502751485</v>
      </c>
      <c r="P50" s="10"/>
    </row>
    <row r="51" spans="1:16">
      <c r="A51" s="13"/>
      <c r="B51" s="39">
        <v>351.1</v>
      </c>
      <c r="C51" s="21" t="s">
        <v>83</v>
      </c>
      <c r="D51" s="46">
        <v>25501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25501</v>
      </c>
      <c r="O51" s="47">
        <f t="shared" si="7"/>
        <v>2.8066255778120186</v>
      </c>
      <c r="P51" s="9"/>
    </row>
    <row r="52" spans="1:16">
      <c r="A52" s="13"/>
      <c r="B52" s="39">
        <v>351.2</v>
      </c>
      <c r="C52" s="21" t="s">
        <v>100</v>
      </c>
      <c r="D52" s="46">
        <v>250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250</v>
      </c>
      <c r="O52" s="47">
        <f t="shared" si="7"/>
        <v>2.7514858023332599E-2</v>
      </c>
      <c r="P52" s="9"/>
    </row>
    <row r="53" spans="1:16">
      <c r="A53" s="13"/>
      <c r="B53" s="39">
        <v>351.3</v>
      </c>
      <c r="C53" s="21" t="s">
        <v>101</v>
      </c>
      <c r="D53" s="46">
        <v>1696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1696</v>
      </c>
      <c r="O53" s="47">
        <f t="shared" si="7"/>
        <v>0.18666079683028836</v>
      </c>
      <c r="P53" s="9"/>
    </row>
    <row r="54" spans="1:16">
      <c r="A54" s="13"/>
      <c r="B54" s="39">
        <v>351.5</v>
      </c>
      <c r="C54" s="21" t="s">
        <v>102</v>
      </c>
      <c r="D54" s="46">
        <v>8245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8245</v>
      </c>
      <c r="O54" s="47">
        <f t="shared" si="7"/>
        <v>0.9074400176095091</v>
      </c>
      <c r="P54" s="9"/>
    </row>
    <row r="55" spans="1:16" ht="15.75">
      <c r="A55" s="29" t="s">
        <v>2</v>
      </c>
      <c r="B55" s="30"/>
      <c r="C55" s="31"/>
      <c r="D55" s="32">
        <f t="shared" ref="D55:M55" si="12">SUM(D56:D65)</f>
        <v>116497</v>
      </c>
      <c r="E55" s="32">
        <f t="shared" si="12"/>
        <v>12120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92797</v>
      </c>
      <c r="J55" s="32">
        <f t="shared" si="12"/>
        <v>0</v>
      </c>
      <c r="K55" s="32">
        <f t="shared" si="12"/>
        <v>2012812</v>
      </c>
      <c r="L55" s="32">
        <f t="shared" si="12"/>
        <v>0</v>
      </c>
      <c r="M55" s="32">
        <f t="shared" si="12"/>
        <v>0</v>
      </c>
      <c r="N55" s="32">
        <f t="shared" si="11"/>
        <v>2234226</v>
      </c>
      <c r="O55" s="45">
        <f t="shared" si="7"/>
        <v>245.89764472815321</v>
      </c>
      <c r="P55" s="10"/>
    </row>
    <row r="56" spans="1:16">
      <c r="A56" s="12"/>
      <c r="B56" s="25">
        <v>361.1</v>
      </c>
      <c r="C56" s="20" t="s">
        <v>53</v>
      </c>
      <c r="D56" s="46">
        <v>263</v>
      </c>
      <c r="E56" s="46">
        <v>1627</v>
      </c>
      <c r="F56" s="46">
        <v>0</v>
      </c>
      <c r="G56" s="46">
        <v>0</v>
      </c>
      <c r="H56" s="46">
        <v>0</v>
      </c>
      <c r="I56" s="46">
        <v>6491</v>
      </c>
      <c r="J56" s="46">
        <v>0</v>
      </c>
      <c r="K56" s="46">
        <v>138223</v>
      </c>
      <c r="L56" s="46">
        <v>0</v>
      </c>
      <c r="M56" s="46">
        <v>0</v>
      </c>
      <c r="N56" s="46">
        <f t="shared" si="11"/>
        <v>146604</v>
      </c>
      <c r="O56" s="47">
        <f t="shared" si="7"/>
        <v>16.135152982610609</v>
      </c>
      <c r="P56" s="9"/>
    </row>
    <row r="57" spans="1:16">
      <c r="A57" s="12"/>
      <c r="B57" s="25">
        <v>361.2</v>
      </c>
      <c r="C57" s="20" t="s">
        <v>103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93440</v>
      </c>
      <c r="L57" s="46">
        <v>0</v>
      </c>
      <c r="M57" s="46">
        <v>0</v>
      </c>
      <c r="N57" s="46">
        <f t="shared" ref="N57:N65" si="13">SUM(D57:M57)</f>
        <v>93440</v>
      </c>
      <c r="O57" s="47">
        <f t="shared" si="7"/>
        <v>10.283953334800792</v>
      </c>
      <c r="P57" s="9"/>
    </row>
    <row r="58" spans="1:16">
      <c r="A58" s="12"/>
      <c r="B58" s="25">
        <v>361.3</v>
      </c>
      <c r="C58" s="20" t="s">
        <v>54</v>
      </c>
      <c r="D58" s="46">
        <v>1420</v>
      </c>
      <c r="E58" s="46">
        <v>1865</v>
      </c>
      <c r="F58" s="46">
        <v>0</v>
      </c>
      <c r="G58" s="46">
        <v>0</v>
      </c>
      <c r="H58" s="46">
        <v>0</v>
      </c>
      <c r="I58" s="46">
        <v>9092</v>
      </c>
      <c r="J58" s="46">
        <v>0</v>
      </c>
      <c r="K58" s="46">
        <v>831689</v>
      </c>
      <c r="L58" s="46">
        <v>0</v>
      </c>
      <c r="M58" s="46">
        <v>0</v>
      </c>
      <c r="N58" s="46">
        <f t="shared" si="13"/>
        <v>844066</v>
      </c>
      <c r="O58" s="47">
        <f t="shared" si="7"/>
        <v>92.897424609289018</v>
      </c>
      <c r="P58" s="9"/>
    </row>
    <row r="59" spans="1:16">
      <c r="A59" s="12"/>
      <c r="B59" s="25">
        <v>361.4</v>
      </c>
      <c r="C59" s="20" t="s">
        <v>74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244133</v>
      </c>
      <c r="L59" s="46">
        <v>0</v>
      </c>
      <c r="M59" s="46">
        <v>0</v>
      </c>
      <c r="N59" s="46">
        <f t="shared" si="13"/>
        <v>244133</v>
      </c>
      <c r="O59" s="47">
        <f t="shared" si="7"/>
        <v>26.86913933524103</v>
      </c>
      <c r="P59" s="9"/>
    </row>
    <row r="60" spans="1:16">
      <c r="A60" s="12"/>
      <c r="B60" s="25">
        <v>362</v>
      </c>
      <c r="C60" s="20" t="s">
        <v>55</v>
      </c>
      <c r="D60" s="46">
        <v>68770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68770</v>
      </c>
      <c r="O60" s="47">
        <f t="shared" si="7"/>
        <v>7.5687871450583311</v>
      </c>
      <c r="P60" s="9"/>
    </row>
    <row r="61" spans="1:16">
      <c r="A61" s="12"/>
      <c r="B61" s="25">
        <v>364</v>
      </c>
      <c r="C61" s="20" t="s">
        <v>56</v>
      </c>
      <c r="D61" s="46">
        <v>7800</v>
      </c>
      <c r="E61" s="46">
        <v>0</v>
      </c>
      <c r="F61" s="46">
        <v>0</v>
      </c>
      <c r="G61" s="46">
        <v>0</v>
      </c>
      <c r="H61" s="46">
        <v>0</v>
      </c>
      <c r="I61" s="46">
        <v>-7280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520</v>
      </c>
      <c r="O61" s="47">
        <f t="shared" si="7"/>
        <v>5.7230904688531807E-2</v>
      </c>
      <c r="P61" s="9"/>
    </row>
    <row r="62" spans="1:16">
      <c r="A62" s="12"/>
      <c r="B62" s="25">
        <v>365</v>
      </c>
      <c r="C62" s="20" t="s">
        <v>57</v>
      </c>
      <c r="D62" s="46">
        <v>218</v>
      </c>
      <c r="E62" s="46">
        <v>0</v>
      </c>
      <c r="F62" s="46">
        <v>0</v>
      </c>
      <c r="G62" s="46">
        <v>0</v>
      </c>
      <c r="H62" s="46">
        <v>0</v>
      </c>
      <c r="I62" s="46">
        <v>29412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29630</v>
      </c>
      <c r="O62" s="47">
        <f t="shared" si="7"/>
        <v>3.2610609729253799</v>
      </c>
      <c r="P62" s="9"/>
    </row>
    <row r="63" spans="1:16">
      <c r="A63" s="12"/>
      <c r="B63" s="25">
        <v>366</v>
      </c>
      <c r="C63" s="20" t="s">
        <v>58</v>
      </c>
      <c r="D63" s="46">
        <v>665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665</v>
      </c>
      <c r="O63" s="47">
        <f t="shared" si="7"/>
        <v>7.3189522342064717E-2</v>
      </c>
      <c r="P63" s="9"/>
    </row>
    <row r="64" spans="1:16">
      <c r="A64" s="12"/>
      <c r="B64" s="25">
        <v>368</v>
      </c>
      <c r="C64" s="20" t="s">
        <v>59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705327</v>
      </c>
      <c r="L64" s="46">
        <v>0</v>
      </c>
      <c r="M64" s="46">
        <v>0</v>
      </c>
      <c r="N64" s="46">
        <f t="shared" si="13"/>
        <v>705327</v>
      </c>
      <c r="O64" s="47">
        <f t="shared" si="7"/>
        <v>77.627889060092457</v>
      </c>
      <c r="P64" s="9"/>
    </row>
    <row r="65" spans="1:119">
      <c r="A65" s="12"/>
      <c r="B65" s="25">
        <v>369.9</v>
      </c>
      <c r="C65" s="20" t="s">
        <v>60</v>
      </c>
      <c r="D65" s="46">
        <v>37361</v>
      </c>
      <c r="E65" s="46">
        <v>8628</v>
      </c>
      <c r="F65" s="46">
        <v>0</v>
      </c>
      <c r="G65" s="46">
        <v>0</v>
      </c>
      <c r="H65" s="46">
        <v>0</v>
      </c>
      <c r="I65" s="46">
        <v>55082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101071</v>
      </c>
      <c r="O65" s="47">
        <f t="shared" si="7"/>
        <v>11.123816861104997</v>
      </c>
      <c r="P65" s="9"/>
    </row>
    <row r="66" spans="1:119" ht="15.75">
      <c r="A66" s="29" t="s">
        <v>41</v>
      </c>
      <c r="B66" s="30"/>
      <c r="C66" s="31"/>
      <c r="D66" s="32">
        <f t="shared" ref="D66:M66" si="14">SUM(D67:D70)</f>
        <v>50000</v>
      </c>
      <c r="E66" s="32">
        <f t="shared" si="14"/>
        <v>114503</v>
      </c>
      <c r="F66" s="32">
        <f t="shared" si="14"/>
        <v>0</v>
      </c>
      <c r="G66" s="32">
        <f t="shared" si="14"/>
        <v>0</v>
      </c>
      <c r="H66" s="32">
        <f t="shared" si="14"/>
        <v>0</v>
      </c>
      <c r="I66" s="32">
        <f t="shared" si="14"/>
        <v>20897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 t="shared" ref="N66:N71" si="15">SUM(D66:M66)</f>
        <v>185400</v>
      </c>
      <c r="O66" s="45">
        <f t="shared" si="7"/>
        <v>20.405018710103455</v>
      </c>
      <c r="P66" s="9"/>
    </row>
    <row r="67" spans="1:119">
      <c r="A67" s="12"/>
      <c r="B67" s="25">
        <v>381</v>
      </c>
      <c r="C67" s="20" t="s">
        <v>61</v>
      </c>
      <c r="D67" s="46">
        <v>50000</v>
      </c>
      <c r="E67" s="46">
        <v>114503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164503</v>
      </c>
      <c r="O67" s="47">
        <f t="shared" si="7"/>
        <v>18.105106757649132</v>
      </c>
      <c r="P67" s="9"/>
    </row>
    <row r="68" spans="1:119">
      <c r="A68" s="12"/>
      <c r="B68" s="25">
        <v>389.7</v>
      </c>
      <c r="C68" s="20" t="s">
        <v>84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4733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4733</v>
      </c>
      <c r="O68" s="47">
        <f t="shared" si="7"/>
        <v>0.52091129209773279</v>
      </c>
      <c r="P68" s="9"/>
    </row>
    <row r="69" spans="1:119">
      <c r="A69" s="12"/>
      <c r="B69" s="25">
        <v>389.8</v>
      </c>
      <c r="C69" s="20" t="s">
        <v>104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11752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11752</v>
      </c>
      <c r="O69" s="47">
        <f>(N69/O$73)</f>
        <v>1.2934184459608189</v>
      </c>
      <c r="P69" s="9"/>
    </row>
    <row r="70" spans="1:119" ht="15.75" thickBot="1">
      <c r="A70" s="12"/>
      <c r="B70" s="25">
        <v>389.9</v>
      </c>
      <c r="C70" s="20" t="s">
        <v>105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4412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4412</v>
      </c>
      <c r="O70" s="47">
        <f>(N70/O$73)</f>
        <v>0.4855822143957737</v>
      </c>
      <c r="P70" s="9"/>
    </row>
    <row r="71" spans="1:119" ht="16.5" thickBot="1">
      <c r="A71" s="14" t="s">
        <v>50</v>
      </c>
      <c r="B71" s="23"/>
      <c r="C71" s="22"/>
      <c r="D71" s="15">
        <f t="shared" ref="D71:M71" si="16">SUM(D5,D16,D22,D40,D50,D55,D66)</f>
        <v>5502263</v>
      </c>
      <c r="E71" s="15">
        <f t="shared" si="16"/>
        <v>1035571</v>
      </c>
      <c r="F71" s="15">
        <f t="shared" si="16"/>
        <v>0</v>
      </c>
      <c r="G71" s="15">
        <f t="shared" si="16"/>
        <v>0</v>
      </c>
      <c r="H71" s="15">
        <f t="shared" si="16"/>
        <v>0</v>
      </c>
      <c r="I71" s="15">
        <f t="shared" si="16"/>
        <v>6550926</v>
      </c>
      <c r="J71" s="15">
        <f t="shared" si="16"/>
        <v>0</v>
      </c>
      <c r="K71" s="15">
        <f t="shared" si="16"/>
        <v>2012812</v>
      </c>
      <c r="L71" s="15">
        <f t="shared" si="16"/>
        <v>0</v>
      </c>
      <c r="M71" s="15">
        <f t="shared" si="16"/>
        <v>0</v>
      </c>
      <c r="N71" s="15">
        <f t="shared" si="15"/>
        <v>15101572</v>
      </c>
      <c r="O71" s="38">
        <f>(N71/O$73)</f>
        <v>1662.0704380365398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106</v>
      </c>
      <c r="M73" s="118"/>
      <c r="N73" s="118"/>
      <c r="O73" s="43">
        <v>9086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76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63</v>
      </c>
      <c r="F4" s="34" t="s">
        <v>64</v>
      </c>
      <c r="G4" s="34" t="s">
        <v>65</v>
      </c>
      <c r="H4" s="34" t="s">
        <v>4</v>
      </c>
      <c r="I4" s="34" t="s">
        <v>5</v>
      </c>
      <c r="J4" s="35" t="s">
        <v>66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SUM(D6:D15)</f>
        <v>2802059</v>
      </c>
      <c r="E5" s="27">
        <f t="shared" si="0"/>
        <v>837713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3639772</v>
      </c>
      <c r="O5" s="33">
        <f t="shared" ref="O5:O36" si="1">(N5/O$56)</f>
        <v>410.57777777777778</v>
      </c>
      <c r="P5" s="6"/>
    </row>
    <row r="6" spans="1:133">
      <c r="A6" s="12"/>
      <c r="B6" s="25">
        <v>311</v>
      </c>
      <c r="C6" s="20" t="s">
        <v>1</v>
      </c>
      <c r="D6" s="46">
        <v>1389384</v>
      </c>
      <c r="E6" s="46">
        <v>146452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1535836</v>
      </c>
      <c r="O6" s="47">
        <f t="shared" si="1"/>
        <v>173.24715172024816</v>
      </c>
      <c r="P6" s="9"/>
    </row>
    <row r="7" spans="1:133">
      <c r="A7" s="12"/>
      <c r="B7" s="25">
        <v>312.41000000000003</v>
      </c>
      <c r="C7" s="20" t="s">
        <v>9</v>
      </c>
      <c r="D7" s="46">
        <v>307307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307307</v>
      </c>
      <c r="O7" s="47">
        <f t="shared" si="1"/>
        <v>34.66520022560632</v>
      </c>
      <c r="P7" s="9"/>
    </row>
    <row r="8" spans="1:133">
      <c r="A8" s="12"/>
      <c r="B8" s="25">
        <v>312.51</v>
      </c>
      <c r="C8" s="20" t="s">
        <v>78</v>
      </c>
      <c r="D8" s="46">
        <v>40057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40057</v>
      </c>
      <c r="O8" s="47">
        <f t="shared" si="1"/>
        <v>4.5185561195713477</v>
      </c>
      <c r="P8" s="9"/>
    </row>
    <row r="9" spans="1:133">
      <c r="A9" s="12"/>
      <c r="B9" s="25">
        <v>312.52</v>
      </c>
      <c r="C9" s="20" t="s">
        <v>79</v>
      </c>
      <c r="D9" s="46">
        <v>52414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52414</v>
      </c>
      <c r="O9" s="47">
        <f t="shared" si="1"/>
        <v>5.9124647490129725</v>
      </c>
      <c r="P9" s="9"/>
    </row>
    <row r="10" spans="1:133">
      <c r="A10" s="12"/>
      <c r="B10" s="25">
        <v>312.60000000000002</v>
      </c>
      <c r="C10" s="20" t="s">
        <v>10</v>
      </c>
      <c r="D10" s="46">
        <v>0</v>
      </c>
      <c r="E10" s="46">
        <v>691261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691261</v>
      </c>
      <c r="O10" s="47">
        <f t="shared" si="1"/>
        <v>77.976424139875917</v>
      </c>
      <c r="P10" s="9"/>
    </row>
    <row r="11" spans="1:133">
      <c r="A11" s="12"/>
      <c r="B11" s="25">
        <v>314.10000000000002</v>
      </c>
      <c r="C11" s="20" t="s">
        <v>11</v>
      </c>
      <c r="D11" s="46">
        <v>571403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571403</v>
      </c>
      <c r="O11" s="47">
        <f t="shared" si="1"/>
        <v>64.456063169768754</v>
      </c>
      <c r="P11" s="9"/>
    </row>
    <row r="12" spans="1:133">
      <c r="A12" s="12"/>
      <c r="B12" s="25">
        <v>314.3</v>
      </c>
      <c r="C12" s="20" t="s">
        <v>12</v>
      </c>
      <c r="D12" s="46">
        <v>105758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105758</v>
      </c>
      <c r="O12" s="47">
        <f t="shared" si="1"/>
        <v>11.929836435420192</v>
      </c>
      <c r="P12" s="9"/>
    </row>
    <row r="13" spans="1:133">
      <c r="A13" s="12"/>
      <c r="B13" s="25">
        <v>314.39999999999998</v>
      </c>
      <c r="C13" s="20" t="s">
        <v>13</v>
      </c>
      <c r="D13" s="46">
        <v>25542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25542</v>
      </c>
      <c r="O13" s="47">
        <f t="shared" si="1"/>
        <v>2.8812182741116752</v>
      </c>
      <c r="P13" s="9"/>
    </row>
    <row r="14" spans="1:133">
      <c r="A14" s="12"/>
      <c r="B14" s="25">
        <v>315</v>
      </c>
      <c r="C14" s="20" t="s">
        <v>14</v>
      </c>
      <c r="D14" s="46">
        <v>278879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278879</v>
      </c>
      <c r="O14" s="47">
        <f t="shared" si="1"/>
        <v>31.458432036097012</v>
      </c>
      <c r="P14" s="9"/>
    </row>
    <row r="15" spans="1:133">
      <c r="A15" s="12"/>
      <c r="B15" s="25">
        <v>316</v>
      </c>
      <c r="C15" s="20" t="s">
        <v>15</v>
      </c>
      <c r="D15" s="46">
        <v>31315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31315</v>
      </c>
      <c r="O15" s="47">
        <f t="shared" si="1"/>
        <v>3.5324309080654257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SUM(D17:D20)</f>
        <v>544089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44464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3" si="4">SUM(D16:M16)</f>
        <v>588553</v>
      </c>
      <c r="O16" s="45">
        <f t="shared" si="1"/>
        <v>66.390637337845462</v>
      </c>
      <c r="P16" s="10"/>
    </row>
    <row r="17" spans="1:16">
      <c r="A17" s="12"/>
      <c r="B17" s="25">
        <v>323.10000000000002</v>
      </c>
      <c r="C17" s="20" t="s">
        <v>17</v>
      </c>
      <c r="D17" s="46">
        <v>532794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532794</v>
      </c>
      <c r="O17" s="47">
        <f t="shared" si="1"/>
        <v>60.100846023688661</v>
      </c>
      <c r="P17" s="9"/>
    </row>
    <row r="18" spans="1:16">
      <c r="A18" s="12"/>
      <c r="B18" s="25">
        <v>323.39999999999998</v>
      </c>
      <c r="C18" s="20" t="s">
        <v>18</v>
      </c>
      <c r="D18" s="46">
        <v>8699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8699</v>
      </c>
      <c r="O18" s="47">
        <f t="shared" si="1"/>
        <v>0.98127467569091931</v>
      </c>
      <c r="P18" s="9"/>
    </row>
    <row r="19" spans="1:16">
      <c r="A19" s="12"/>
      <c r="B19" s="25">
        <v>324.22000000000003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44464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44464</v>
      </c>
      <c r="O19" s="47">
        <f t="shared" si="1"/>
        <v>5.0156796390298926</v>
      </c>
      <c r="P19" s="9"/>
    </row>
    <row r="20" spans="1:16">
      <c r="A20" s="12"/>
      <c r="B20" s="25">
        <v>329</v>
      </c>
      <c r="C20" s="20" t="s">
        <v>20</v>
      </c>
      <c r="D20" s="46">
        <v>2596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2596</v>
      </c>
      <c r="O20" s="47">
        <f t="shared" si="1"/>
        <v>0.29283699943598418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SUM(D22:D31)</f>
        <v>1150138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241780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1391918</v>
      </c>
      <c r="O21" s="45">
        <f t="shared" si="1"/>
        <v>157.01274675690919</v>
      </c>
      <c r="P21" s="10"/>
    </row>
    <row r="22" spans="1:16">
      <c r="A22" s="12"/>
      <c r="B22" s="25">
        <v>331.1</v>
      </c>
      <c r="C22" s="20" t="s">
        <v>21</v>
      </c>
      <c r="D22" s="46">
        <v>48</v>
      </c>
      <c r="E22" s="46">
        <v>0</v>
      </c>
      <c r="F22" s="46">
        <v>0</v>
      </c>
      <c r="G22" s="46">
        <v>0</v>
      </c>
      <c r="H22" s="46">
        <v>0</v>
      </c>
      <c r="I22" s="46">
        <v>235210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235258</v>
      </c>
      <c r="O22" s="47">
        <f t="shared" si="1"/>
        <v>26.537845459672869</v>
      </c>
      <c r="P22" s="9"/>
    </row>
    <row r="23" spans="1:16">
      <c r="A23" s="12"/>
      <c r="B23" s="25">
        <v>334.2</v>
      </c>
      <c r="C23" s="20" t="s">
        <v>80</v>
      </c>
      <c r="D23" s="46">
        <v>3915</v>
      </c>
      <c r="E23" s="46">
        <v>0</v>
      </c>
      <c r="F23" s="46">
        <v>0</v>
      </c>
      <c r="G23" s="46">
        <v>0</v>
      </c>
      <c r="H23" s="46">
        <v>0</v>
      </c>
      <c r="I23" s="46">
        <v>6570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10485</v>
      </c>
      <c r="O23" s="47">
        <f t="shared" si="1"/>
        <v>1.1827411167512691</v>
      </c>
      <c r="P23" s="9"/>
    </row>
    <row r="24" spans="1:16">
      <c r="A24" s="12"/>
      <c r="B24" s="25">
        <v>334.39</v>
      </c>
      <c r="C24" s="20" t="s">
        <v>81</v>
      </c>
      <c r="D24" s="46">
        <v>83829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83829</v>
      </c>
      <c r="O24" s="47">
        <f t="shared" si="1"/>
        <v>9.4561759729272428</v>
      </c>
      <c r="P24" s="9"/>
    </row>
    <row r="25" spans="1:16">
      <c r="A25" s="12"/>
      <c r="B25" s="25">
        <v>335.12</v>
      </c>
      <c r="C25" s="20" t="s">
        <v>27</v>
      </c>
      <c r="D25" s="46">
        <v>284232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284232</v>
      </c>
      <c r="O25" s="47">
        <f t="shared" si="1"/>
        <v>32.062267343485615</v>
      </c>
      <c r="P25" s="9"/>
    </row>
    <row r="26" spans="1:16">
      <c r="A26" s="12"/>
      <c r="B26" s="25">
        <v>335.14</v>
      </c>
      <c r="C26" s="20" t="s">
        <v>28</v>
      </c>
      <c r="D26" s="46">
        <v>5048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5048</v>
      </c>
      <c r="O26" s="47">
        <f t="shared" si="1"/>
        <v>0.56943034404963344</v>
      </c>
      <c r="P26" s="9"/>
    </row>
    <row r="27" spans="1:16">
      <c r="A27" s="12"/>
      <c r="B27" s="25">
        <v>335.15</v>
      </c>
      <c r="C27" s="20" t="s">
        <v>29</v>
      </c>
      <c r="D27" s="46">
        <v>5461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5461</v>
      </c>
      <c r="O27" s="47">
        <f t="shared" si="1"/>
        <v>0.61601804850535813</v>
      </c>
      <c r="P27" s="9"/>
    </row>
    <row r="28" spans="1:16">
      <c r="A28" s="12"/>
      <c r="B28" s="25">
        <v>335.18</v>
      </c>
      <c r="C28" s="20" t="s">
        <v>30</v>
      </c>
      <c r="D28" s="46">
        <v>360705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360705</v>
      </c>
      <c r="O28" s="47">
        <f t="shared" si="1"/>
        <v>40.688663282571909</v>
      </c>
      <c r="P28" s="9"/>
    </row>
    <row r="29" spans="1:16">
      <c r="A29" s="12"/>
      <c r="B29" s="25">
        <v>335.19</v>
      </c>
      <c r="C29" s="20" t="s">
        <v>82</v>
      </c>
      <c r="D29" s="46">
        <v>119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119</v>
      </c>
      <c r="O29" s="47">
        <f t="shared" si="1"/>
        <v>1.3423575860124083E-2</v>
      </c>
      <c r="P29" s="9"/>
    </row>
    <row r="30" spans="1:16">
      <c r="A30" s="12"/>
      <c r="B30" s="25">
        <v>335.49</v>
      </c>
      <c r="C30" s="20" t="s">
        <v>73</v>
      </c>
      <c r="D30" s="46">
        <v>40672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40672</v>
      </c>
      <c r="O30" s="47">
        <f t="shared" si="1"/>
        <v>4.5879300620417371</v>
      </c>
      <c r="P30" s="9"/>
    </row>
    <row r="31" spans="1:16">
      <c r="A31" s="12"/>
      <c r="B31" s="25">
        <v>337.7</v>
      </c>
      <c r="C31" s="20" t="s">
        <v>34</v>
      </c>
      <c r="D31" s="46">
        <v>366109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366109</v>
      </c>
      <c r="O31" s="47">
        <f t="shared" si="1"/>
        <v>41.298251551043428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SUM(D33:D40)</f>
        <v>947087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5949592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6896679</v>
      </c>
      <c r="O32" s="45">
        <f t="shared" si="1"/>
        <v>777.96717428087982</v>
      </c>
      <c r="P32" s="10"/>
    </row>
    <row r="33" spans="1:16">
      <c r="A33" s="12"/>
      <c r="B33" s="25">
        <v>341.2</v>
      </c>
      <c r="C33" s="20" t="s">
        <v>42</v>
      </c>
      <c r="D33" s="46">
        <v>524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8">SUM(D33:M33)</f>
        <v>524</v>
      </c>
      <c r="O33" s="47">
        <f t="shared" si="1"/>
        <v>5.910885504794134E-2</v>
      </c>
      <c r="P33" s="9"/>
    </row>
    <row r="34" spans="1:16">
      <c r="A34" s="12"/>
      <c r="B34" s="25">
        <v>342.1</v>
      </c>
      <c r="C34" s="20" t="s">
        <v>43</v>
      </c>
      <c r="D34" s="46">
        <v>433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433</v>
      </c>
      <c r="O34" s="47">
        <f t="shared" si="1"/>
        <v>4.8843767625493514E-2</v>
      </c>
      <c r="P34" s="9"/>
    </row>
    <row r="35" spans="1:16">
      <c r="A35" s="12"/>
      <c r="B35" s="25">
        <v>342.2</v>
      </c>
      <c r="C35" s="20" t="s">
        <v>44</v>
      </c>
      <c r="D35" s="46">
        <v>926528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926528</v>
      </c>
      <c r="O35" s="47">
        <f t="shared" si="1"/>
        <v>104.51528482797518</v>
      </c>
      <c r="P35" s="9"/>
    </row>
    <row r="36" spans="1:16">
      <c r="A36" s="12"/>
      <c r="B36" s="25">
        <v>342.9</v>
      </c>
      <c r="C36" s="20" t="s">
        <v>45</v>
      </c>
      <c r="D36" s="46">
        <v>1875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1875</v>
      </c>
      <c r="O36" s="47">
        <f t="shared" si="1"/>
        <v>0.21150592216582065</v>
      </c>
      <c r="P36" s="9"/>
    </row>
    <row r="37" spans="1:16">
      <c r="A37" s="12"/>
      <c r="B37" s="25">
        <v>343.4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1363271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1363271</v>
      </c>
      <c r="O37" s="47">
        <f t="shared" ref="O37:O54" si="9">(N37/O$56)</f>
        <v>153.78127467569092</v>
      </c>
      <c r="P37" s="9"/>
    </row>
    <row r="38" spans="1:16">
      <c r="A38" s="12"/>
      <c r="B38" s="25">
        <v>343.6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4336402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4336402</v>
      </c>
      <c r="O38" s="47">
        <f t="shared" si="9"/>
        <v>489.15984207557813</v>
      </c>
      <c r="P38" s="9"/>
    </row>
    <row r="39" spans="1:16">
      <c r="A39" s="12"/>
      <c r="B39" s="25">
        <v>344.1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249919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249919</v>
      </c>
      <c r="O39" s="47">
        <f t="shared" si="9"/>
        <v>28.191652566271856</v>
      </c>
      <c r="P39" s="9"/>
    </row>
    <row r="40" spans="1:16">
      <c r="A40" s="12"/>
      <c r="B40" s="25">
        <v>347.9</v>
      </c>
      <c r="C40" s="20" t="s">
        <v>49</v>
      </c>
      <c r="D40" s="46">
        <v>17727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17727</v>
      </c>
      <c r="O40" s="47">
        <f t="shared" si="9"/>
        <v>1.9996615905245347</v>
      </c>
      <c r="P40" s="9"/>
    </row>
    <row r="41" spans="1:16" ht="15.75">
      <c r="A41" s="29" t="s">
        <v>40</v>
      </c>
      <c r="B41" s="30"/>
      <c r="C41" s="31"/>
      <c r="D41" s="32">
        <f t="shared" ref="D41:M41" si="10">SUM(D42:D42)</f>
        <v>59449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>SUM(D41:M41)</f>
        <v>59449</v>
      </c>
      <c r="O41" s="45">
        <f t="shared" si="9"/>
        <v>6.7060349689791314</v>
      </c>
      <c r="P41" s="10"/>
    </row>
    <row r="42" spans="1:16">
      <c r="A42" s="13"/>
      <c r="B42" s="39">
        <v>351.1</v>
      </c>
      <c r="C42" s="21" t="s">
        <v>83</v>
      </c>
      <c r="D42" s="46">
        <v>59449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59449</v>
      </c>
      <c r="O42" s="47">
        <f t="shared" si="9"/>
        <v>6.7060349689791314</v>
      </c>
      <c r="P42" s="9"/>
    </row>
    <row r="43" spans="1:16" ht="15.75">
      <c r="A43" s="29" t="s">
        <v>2</v>
      </c>
      <c r="B43" s="30"/>
      <c r="C43" s="31"/>
      <c r="D43" s="32">
        <f t="shared" ref="D43:M43" si="11">SUM(D44:D50)</f>
        <v>128810</v>
      </c>
      <c r="E43" s="32">
        <f t="shared" si="11"/>
        <v>17035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836825</v>
      </c>
      <c r="J43" s="32">
        <f t="shared" si="11"/>
        <v>0</v>
      </c>
      <c r="K43" s="32">
        <f t="shared" si="11"/>
        <v>501151</v>
      </c>
      <c r="L43" s="32">
        <f t="shared" si="11"/>
        <v>0</v>
      </c>
      <c r="M43" s="32">
        <f t="shared" si="11"/>
        <v>0</v>
      </c>
      <c r="N43" s="32">
        <f>SUM(D43:M43)</f>
        <v>1483821</v>
      </c>
      <c r="O43" s="45">
        <f t="shared" si="9"/>
        <v>167.37969543147207</v>
      </c>
      <c r="P43" s="10"/>
    </row>
    <row r="44" spans="1:16">
      <c r="A44" s="12"/>
      <c r="B44" s="25">
        <v>361.1</v>
      </c>
      <c r="C44" s="20" t="s">
        <v>53</v>
      </c>
      <c r="D44" s="46">
        <v>57</v>
      </c>
      <c r="E44" s="46">
        <v>0</v>
      </c>
      <c r="F44" s="46">
        <v>0</v>
      </c>
      <c r="G44" s="46">
        <v>0</v>
      </c>
      <c r="H44" s="46">
        <v>0</v>
      </c>
      <c r="I44" s="46">
        <v>6695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6752</v>
      </c>
      <c r="O44" s="47">
        <f t="shared" si="9"/>
        <v>0.76164692611393114</v>
      </c>
      <c r="P44" s="9"/>
    </row>
    <row r="45" spans="1:16">
      <c r="A45" s="12"/>
      <c r="B45" s="25">
        <v>361.3</v>
      </c>
      <c r="C45" s="20" t="s">
        <v>54</v>
      </c>
      <c r="D45" s="46">
        <v>883</v>
      </c>
      <c r="E45" s="46">
        <v>2700</v>
      </c>
      <c r="F45" s="46">
        <v>0</v>
      </c>
      <c r="G45" s="46">
        <v>0</v>
      </c>
      <c r="H45" s="46">
        <v>0</v>
      </c>
      <c r="I45" s="46">
        <v>-14576</v>
      </c>
      <c r="J45" s="46">
        <v>0</v>
      </c>
      <c r="K45" s="46">
        <v>-62084</v>
      </c>
      <c r="L45" s="46">
        <v>0</v>
      </c>
      <c r="M45" s="46">
        <v>0</v>
      </c>
      <c r="N45" s="46">
        <f t="shared" ref="N45:N50" si="12">SUM(D45:M45)</f>
        <v>-73077</v>
      </c>
      <c r="O45" s="47">
        <f t="shared" si="9"/>
        <v>-8.24331641285956</v>
      </c>
      <c r="P45" s="9"/>
    </row>
    <row r="46" spans="1:16">
      <c r="A46" s="12"/>
      <c r="B46" s="25">
        <v>362</v>
      </c>
      <c r="C46" s="20" t="s">
        <v>55</v>
      </c>
      <c r="D46" s="46">
        <v>75948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75948</v>
      </c>
      <c r="O46" s="47">
        <f t="shared" si="9"/>
        <v>8.5671742808798648</v>
      </c>
      <c r="P46" s="9"/>
    </row>
    <row r="47" spans="1:16">
      <c r="A47" s="12"/>
      <c r="B47" s="25">
        <v>364</v>
      </c>
      <c r="C47" s="20" t="s">
        <v>56</v>
      </c>
      <c r="D47" s="46">
        <v>6554</v>
      </c>
      <c r="E47" s="46">
        <v>0</v>
      </c>
      <c r="F47" s="46">
        <v>0</v>
      </c>
      <c r="G47" s="46">
        <v>0</v>
      </c>
      <c r="H47" s="46">
        <v>0</v>
      </c>
      <c r="I47" s="46">
        <v>9731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16285</v>
      </c>
      <c r="O47" s="47">
        <f t="shared" si="9"/>
        <v>1.8369994359842075</v>
      </c>
      <c r="P47" s="9"/>
    </row>
    <row r="48" spans="1:16">
      <c r="A48" s="12"/>
      <c r="B48" s="25">
        <v>366</v>
      </c>
      <c r="C48" s="20" t="s">
        <v>58</v>
      </c>
      <c r="D48" s="46">
        <v>20563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20563</v>
      </c>
      <c r="O48" s="47">
        <f t="shared" si="9"/>
        <v>2.3195713479977438</v>
      </c>
      <c r="P48" s="9"/>
    </row>
    <row r="49" spans="1:119">
      <c r="A49" s="12"/>
      <c r="B49" s="25">
        <v>368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563235</v>
      </c>
      <c r="L49" s="46">
        <v>0</v>
      </c>
      <c r="M49" s="46">
        <v>0</v>
      </c>
      <c r="N49" s="46">
        <f t="shared" si="12"/>
        <v>563235</v>
      </c>
      <c r="O49" s="47">
        <f t="shared" si="9"/>
        <v>63.534686971235196</v>
      </c>
      <c r="P49" s="9"/>
    </row>
    <row r="50" spans="1:119">
      <c r="A50" s="12"/>
      <c r="B50" s="25">
        <v>369.9</v>
      </c>
      <c r="C50" s="20" t="s">
        <v>60</v>
      </c>
      <c r="D50" s="46">
        <v>24805</v>
      </c>
      <c r="E50" s="46">
        <v>14335</v>
      </c>
      <c r="F50" s="46">
        <v>0</v>
      </c>
      <c r="G50" s="46">
        <v>0</v>
      </c>
      <c r="H50" s="46">
        <v>0</v>
      </c>
      <c r="I50" s="46">
        <v>834975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874115</v>
      </c>
      <c r="O50" s="47">
        <f t="shared" si="9"/>
        <v>98.602932882120697</v>
      </c>
      <c r="P50" s="9"/>
    </row>
    <row r="51" spans="1:119" ht="15.75">
      <c r="A51" s="29" t="s">
        <v>41</v>
      </c>
      <c r="B51" s="30"/>
      <c r="C51" s="31"/>
      <c r="D51" s="32">
        <f t="shared" ref="D51:M51" si="13">SUM(D52:D53)</f>
        <v>100000</v>
      </c>
      <c r="E51" s="32">
        <f t="shared" si="13"/>
        <v>121173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141433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>SUM(D51:M51)</f>
        <v>362606</v>
      </c>
      <c r="O51" s="45">
        <f t="shared" si="9"/>
        <v>40.903102086858432</v>
      </c>
      <c r="P51" s="9"/>
    </row>
    <row r="52" spans="1:119">
      <c r="A52" s="12"/>
      <c r="B52" s="25">
        <v>381</v>
      </c>
      <c r="C52" s="20" t="s">
        <v>61</v>
      </c>
      <c r="D52" s="46">
        <v>100000</v>
      </c>
      <c r="E52" s="46">
        <v>121173</v>
      </c>
      <c r="F52" s="46">
        <v>0</v>
      </c>
      <c r="G52" s="46">
        <v>0</v>
      </c>
      <c r="H52" s="46">
        <v>0</v>
      </c>
      <c r="I52" s="46">
        <v>85372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306545</v>
      </c>
      <c r="O52" s="47">
        <f t="shared" si="9"/>
        <v>34.579244218838127</v>
      </c>
      <c r="P52" s="9"/>
    </row>
    <row r="53" spans="1:119" ht="15.75" thickBot="1">
      <c r="A53" s="12"/>
      <c r="B53" s="25">
        <v>389.7</v>
      </c>
      <c r="C53" s="20" t="s">
        <v>84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56061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56061</v>
      </c>
      <c r="O53" s="47">
        <f t="shared" si="9"/>
        <v>6.3238578680203048</v>
      </c>
      <c r="P53" s="9"/>
    </row>
    <row r="54" spans="1:119" ht="16.5" thickBot="1">
      <c r="A54" s="14" t="s">
        <v>50</v>
      </c>
      <c r="B54" s="23"/>
      <c r="C54" s="22"/>
      <c r="D54" s="15">
        <f t="shared" ref="D54:M54" si="14">SUM(D5,D16,D21,D32,D41,D43,D51)</f>
        <v>5731632</v>
      </c>
      <c r="E54" s="15">
        <f t="shared" si="14"/>
        <v>975921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7214094</v>
      </c>
      <c r="J54" s="15">
        <f t="shared" si="14"/>
        <v>0</v>
      </c>
      <c r="K54" s="15">
        <f t="shared" si="14"/>
        <v>501151</v>
      </c>
      <c r="L54" s="15">
        <f t="shared" si="14"/>
        <v>0</v>
      </c>
      <c r="M54" s="15">
        <f t="shared" si="14"/>
        <v>0</v>
      </c>
      <c r="N54" s="15">
        <f>SUM(D54:M54)</f>
        <v>14422798</v>
      </c>
      <c r="O54" s="38">
        <f t="shared" si="9"/>
        <v>1626.9371686407219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85</v>
      </c>
      <c r="M56" s="118"/>
      <c r="N56" s="118"/>
      <c r="O56" s="43">
        <v>8865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76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63</v>
      </c>
      <c r="F4" s="34" t="s">
        <v>64</v>
      </c>
      <c r="G4" s="34" t="s">
        <v>65</v>
      </c>
      <c r="H4" s="34" t="s">
        <v>4</v>
      </c>
      <c r="I4" s="34" t="s">
        <v>5</v>
      </c>
      <c r="J4" s="35" t="s">
        <v>66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2893361</v>
      </c>
      <c r="E5" s="27">
        <f t="shared" si="0"/>
        <v>865057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3758418</v>
      </c>
      <c r="O5" s="33">
        <f t="shared" ref="O5:O36" si="1">(N5/O$59)</f>
        <v>425.35287460389316</v>
      </c>
      <c r="P5" s="6"/>
    </row>
    <row r="6" spans="1:133">
      <c r="A6" s="12"/>
      <c r="B6" s="25">
        <v>311</v>
      </c>
      <c r="C6" s="20" t="s">
        <v>1</v>
      </c>
      <c r="D6" s="46">
        <v>1511158</v>
      </c>
      <c r="E6" s="46">
        <v>184825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1695983</v>
      </c>
      <c r="O6" s="47">
        <f t="shared" si="1"/>
        <v>191.94013128112269</v>
      </c>
      <c r="P6" s="9"/>
    </row>
    <row r="7" spans="1:133">
      <c r="A7" s="12"/>
      <c r="B7" s="25">
        <v>312.41000000000003</v>
      </c>
      <c r="C7" s="20" t="s">
        <v>9</v>
      </c>
      <c r="D7" s="46">
        <v>303303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303303</v>
      </c>
      <c r="O7" s="47">
        <f t="shared" si="1"/>
        <v>34.325826165685832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680232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680232</v>
      </c>
      <c r="O8" s="47">
        <f t="shared" si="1"/>
        <v>76.984155726573107</v>
      </c>
      <c r="P8" s="9"/>
    </row>
    <row r="9" spans="1:133">
      <c r="A9" s="12"/>
      <c r="B9" s="25">
        <v>314.10000000000002</v>
      </c>
      <c r="C9" s="20" t="s">
        <v>11</v>
      </c>
      <c r="D9" s="46">
        <v>620399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620399</v>
      </c>
      <c r="O9" s="47">
        <f t="shared" si="1"/>
        <v>70.212652784065185</v>
      </c>
      <c r="P9" s="9"/>
    </row>
    <row r="10" spans="1:133">
      <c r="A10" s="12"/>
      <c r="B10" s="25">
        <v>314.3</v>
      </c>
      <c r="C10" s="20" t="s">
        <v>12</v>
      </c>
      <c r="D10" s="46">
        <v>104037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104037</v>
      </c>
      <c r="O10" s="47">
        <f t="shared" si="1"/>
        <v>11.774219103666818</v>
      </c>
      <c r="P10" s="9"/>
    </row>
    <row r="11" spans="1:133">
      <c r="A11" s="12"/>
      <c r="B11" s="25">
        <v>314.39999999999998</v>
      </c>
      <c r="C11" s="20" t="s">
        <v>13</v>
      </c>
      <c r="D11" s="46">
        <v>34732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34732</v>
      </c>
      <c r="O11" s="47">
        <f t="shared" si="1"/>
        <v>3.9307378904481665</v>
      </c>
      <c r="P11" s="9"/>
    </row>
    <row r="12" spans="1:133">
      <c r="A12" s="12"/>
      <c r="B12" s="25">
        <v>315</v>
      </c>
      <c r="C12" s="20" t="s">
        <v>14</v>
      </c>
      <c r="D12" s="46">
        <v>288106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288106</v>
      </c>
      <c r="O12" s="47">
        <f t="shared" si="1"/>
        <v>32.605930285196919</v>
      </c>
      <c r="P12" s="9"/>
    </row>
    <row r="13" spans="1:133">
      <c r="A13" s="12"/>
      <c r="B13" s="25">
        <v>316</v>
      </c>
      <c r="C13" s="20" t="s">
        <v>15</v>
      </c>
      <c r="D13" s="46">
        <v>31626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31626</v>
      </c>
      <c r="O13" s="47">
        <f t="shared" si="1"/>
        <v>3.5792213671344499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609730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235745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845475</v>
      </c>
      <c r="O14" s="45">
        <f t="shared" si="1"/>
        <v>95.685264825712991</v>
      </c>
      <c r="P14" s="10"/>
    </row>
    <row r="15" spans="1:133">
      <c r="A15" s="12"/>
      <c r="B15" s="25">
        <v>323.10000000000002</v>
      </c>
      <c r="C15" s="20" t="s">
        <v>17</v>
      </c>
      <c r="D15" s="46">
        <v>588423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588423</v>
      </c>
      <c r="O15" s="47">
        <f t="shared" si="1"/>
        <v>66.593820733363515</v>
      </c>
      <c r="P15" s="9"/>
    </row>
    <row r="16" spans="1:133">
      <c r="A16" s="12"/>
      <c r="B16" s="25">
        <v>323.39999999999998</v>
      </c>
      <c r="C16" s="20" t="s">
        <v>18</v>
      </c>
      <c r="D16" s="46">
        <v>6207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6207</v>
      </c>
      <c r="O16" s="47">
        <f t="shared" si="1"/>
        <v>0.70246717971933004</v>
      </c>
      <c r="P16" s="9"/>
    </row>
    <row r="17" spans="1:16">
      <c r="A17" s="12"/>
      <c r="B17" s="25">
        <v>324.22000000000003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235745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235745</v>
      </c>
      <c r="O17" s="47">
        <f t="shared" si="1"/>
        <v>26.680058850158442</v>
      </c>
      <c r="P17" s="9"/>
    </row>
    <row r="18" spans="1:16">
      <c r="A18" s="12"/>
      <c r="B18" s="25">
        <v>329</v>
      </c>
      <c r="C18" s="20" t="s">
        <v>20</v>
      </c>
      <c r="D18" s="46">
        <v>15100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15100</v>
      </c>
      <c r="O18" s="47">
        <f t="shared" si="1"/>
        <v>1.7089180624717066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SUM(D20:D33)</f>
        <v>1265475</v>
      </c>
      <c r="E19" s="32">
        <f t="shared" si="5"/>
        <v>116587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74123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1456185</v>
      </c>
      <c r="O19" s="45">
        <f t="shared" si="1"/>
        <v>164.80138071525576</v>
      </c>
      <c r="P19" s="10"/>
    </row>
    <row r="20" spans="1:16">
      <c r="A20" s="12"/>
      <c r="B20" s="25">
        <v>331.2</v>
      </c>
      <c r="C20" s="20" t="s">
        <v>22</v>
      </c>
      <c r="D20" s="46">
        <v>4063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4063</v>
      </c>
      <c r="O20" s="47">
        <f t="shared" si="1"/>
        <v>0.4598234495246718</v>
      </c>
      <c r="P20" s="9"/>
    </row>
    <row r="21" spans="1:16">
      <c r="A21" s="12"/>
      <c r="B21" s="25">
        <v>331.41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74123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74123</v>
      </c>
      <c r="O21" s="47">
        <f t="shared" si="1"/>
        <v>8.3887505658669088</v>
      </c>
      <c r="P21" s="9"/>
    </row>
    <row r="22" spans="1:16">
      <c r="A22" s="12"/>
      <c r="B22" s="25">
        <v>331.49</v>
      </c>
      <c r="C22" s="20" t="s">
        <v>25</v>
      </c>
      <c r="D22" s="46">
        <v>28695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28695</v>
      </c>
      <c r="O22" s="47">
        <f t="shared" si="1"/>
        <v>3.2475101856043458</v>
      </c>
      <c r="P22" s="9"/>
    </row>
    <row r="23" spans="1:16">
      <c r="A23" s="12"/>
      <c r="B23" s="25">
        <v>331.9</v>
      </c>
      <c r="C23" s="20" t="s">
        <v>71</v>
      </c>
      <c r="D23" s="46">
        <v>54276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54276</v>
      </c>
      <c r="O23" s="47">
        <f t="shared" si="1"/>
        <v>6.1425984608420103</v>
      </c>
      <c r="P23" s="9"/>
    </row>
    <row r="24" spans="1:16">
      <c r="A24" s="12"/>
      <c r="B24" s="25">
        <v>334.5</v>
      </c>
      <c r="C24" s="20" t="s">
        <v>72</v>
      </c>
      <c r="D24" s="46">
        <v>0</v>
      </c>
      <c r="E24" s="46">
        <v>116587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6">SUM(D24:M24)</f>
        <v>116587</v>
      </c>
      <c r="O24" s="47">
        <f t="shared" si="1"/>
        <v>13.194545043005885</v>
      </c>
      <c r="P24" s="9"/>
    </row>
    <row r="25" spans="1:16">
      <c r="A25" s="12"/>
      <c r="B25" s="25">
        <v>334.7</v>
      </c>
      <c r="C25" s="20" t="s">
        <v>26</v>
      </c>
      <c r="D25" s="46">
        <v>57815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57815</v>
      </c>
      <c r="O25" s="47">
        <f t="shared" si="1"/>
        <v>6.5431190583974645</v>
      </c>
      <c r="P25" s="9"/>
    </row>
    <row r="26" spans="1:16">
      <c r="A26" s="12"/>
      <c r="B26" s="25">
        <v>335.12</v>
      </c>
      <c r="C26" s="20" t="s">
        <v>27</v>
      </c>
      <c r="D26" s="46">
        <v>309791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309791</v>
      </c>
      <c r="O26" s="47">
        <f t="shared" si="1"/>
        <v>35.06009506564056</v>
      </c>
      <c r="P26" s="9"/>
    </row>
    <row r="27" spans="1:16">
      <c r="A27" s="12"/>
      <c r="B27" s="25">
        <v>335.14</v>
      </c>
      <c r="C27" s="20" t="s">
        <v>28</v>
      </c>
      <c r="D27" s="46">
        <v>5525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5525</v>
      </c>
      <c r="O27" s="47">
        <f t="shared" si="1"/>
        <v>0.62528293345405161</v>
      </c>
      <c r="P27" s="9"/>
    </row>
    <row r="28" spans="1:16">
      <c r="A28" s="12"/>
      <c r="B28" s="25">
        <v>335.15</v>
      </c>
      <c r="C28" s="20" t="s">
        <v>29</v>
      </c>
      <c r="D28" s="46">
        <v>6885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6885</v>
      </c>
      <c r="O28" s="47">
        <f t="shared" si="1"/>
        <v>0.77919873245812588</v>
      </c>
      <c r="P28" s="9"/>
    </row>
    <row r="29" spans="1:16">
      <c r="A29" s="12"/>
      <c r="B29" s="25">
        <v>335.18</v>
      </c>
      <c r="C29" s="20" t="s">
        <v>30</v>
      </c>
      <c r="D29" s="46">
        <v>359309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359309</v>
      </c>
      <c r="O29" s="47">
        <f t="shared" si="1"/>
        <v>40.664214576731553</v>
      </c>
      <c r="P29" s="9"/>
    </row>
    <row r="30" spans="1:16">
      <c r="A30" s="12"/>
      <c r="B30" s="25">
        <v>335.49</v>
      </c>
      <c r="C30" s="20" t="s">
        <v>73</v>
      </c>
      <c r="D30" s="46">
        <v>75794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75794</v>
      </c>
      <c r="O30" s="47">
        <f t="shared" si="1"/>
        <v>8.5778632865550026</v>
      </c>
      <c r="P30" s="9"/>
    </row>
    <row r="31" spans="1:16">
      <c r="A31" s="12"/>
      <c r="B31" s="25">
        <v>335.9</v>
      </c>
      <c r="C31" s="20" t="s">
        <v>32</v>
      </c>
      <c r="D31" s="46">
        <v>97541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97541</v>
      </c>
      <c r="O31" s="47">
        <f t="shared" si="1"/>
        <v>11.039044816659121</v>
      </c>
      <c r="P31" s="9"/>
    </row>
    <row r="32" spans="1:16">
      <c r="A32" s="12"/>
      <c r="B32" s="25">
        <v>337.2</v>
      </c>
      <c r="C32" s="20" t="s">
        <v>33</v>
      </c>
      <c r="D32" s="46">
        <v>70561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70561</v>
      </c>
      <c r="O32" s="47">
        <f t="shared" si="1"/>
        <v>7.9856269805341782</v>
      </c>
      <c r="P32" s="9"/>
    </row>
    <row r="33" spans="1:16">
      <c r="A33" s="12"/>
      <c r="B33" s="25">
        <v>337.7</v>
      </c>
      <c r="C33" s="20" t="s">
        <v>34</v>
      </c>
      <c r="D33" s="46">
        <v>195220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195220</v>
      </c>
      <c r="O33" s="47">
        <f t="shared" si="1"/>
        <v>22.093707559981894</v>
      </c>
      <c r="P33" s="9"/>
    </row>
    <row r="34" spans="1:16" ht="15.75">
      <c r="A34" s="29" t="s">
        <v>39</v>
      </c>
      <c r="B34" s="30"/>
      <c r="C34" s="31"/>
      <c r="D34" s="32">
        <f t="shared" ref="D34:M34" si="7">SUM(D35:D42)</f>
        <v>950057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5862227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6812284</v>
      </c>
      <c r="O34" s="45">
        <f t="shared" si="1"/>
        <v>770.96921684019924</v>
      </c>
      <c r="P34" s="10"/>
    </row>
    <row r="35" spans="1:16">
      <c r="A35" s="12"/>
      <c r="B35" s="25">
        <v>341.2</v>
      </c>
      <c r="C35" s="20" t="s">
        <v>42</v>
      </c>
      <c r="D35" s="46">
        <v>3243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8">SUM(D35:M35)</f>
        <v>3243</v>
      </c>
      <c r="O35" s="47">
        <f t="shared" si="1"/>
        <v>0.36702127659574468</v>
      </c>
      <c r="P35" s="9"/>
    </row>
    <row r="36" spans="1:16">
      <c r="A36" s="12"/>
      <c r="B36" s="25">
        <v>342.1</v>
      </c>
      <c r="C36" s="20" t="s">
        <v>43</v>
      </c>
      <c r="D36" s="46">
        <v>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29</v>
      </c>
      <c r="O36" s="47">
        <f t="shared" si="1"/>
        <v>3.2820280669986421E-3</v>
      </c>
      <c r="P36" s="9"/>
    </row>
    <row r="37" spans="1:16">
      <c r="A37" s="12"/>
      <c r="B37" s="25">
        <v>342.2</v>
      </c>
      <c r="C37" s="20" t="s">
        <v>44</v>
      </c>
      <c r="D37" s="46">
        <v>929788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929788</v>
      </c>
      <c r="O37" s="47">
        <f t="shared" ref="O37:O57" si="9">(N37/O$59)</f>
        <v>105.22725215029425</v>
      </c>
      <c r="P37" s="9"/>
    </row>
    <row r="38" spans="1:16">
      <c r="A38" s="12"/>
      <c r="B38" s="25">
        <v>342.9</v>
      </c>
      <c r="C38" s="20" t="s">
        <v>45</v>
      </c>
      <c r="D38" s="46">
        <v>1200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1200</v>
      </c>
      <c r="O38" s="47">
        <f t="shared" si="9"/>
        <v>0.13580805794477138</v>
      </c>
      <c r="P38" s="9"/>
    </row>
    <row r="39" spans="1:16">
      <c r="A39" s="12"/>
      <c r="B39" s="25">
        <v>343.4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1386851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1386851</v>
      </c>
      <c r="O39" s="47">
        <f t="shared" si="9"/>
        <v>156.95461747397013</v>
      </c>
      <c r="P39" s="9"/>
    </row>
    <row r="40" spans="1:16">
      <c r="A40" s="12"/>
      <c r="B40" s="25">
        <v>343.6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4225405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4225405</v>
      </c>
      <c r="O40" s="47">
        <f t="shared" si="9"/>
        <v>478.20337256677232</v>
      </c>
      <c r="P40" s="9"/>
    </row>
    <row r="41" spans="1:16">
      <c r="A41" s="12"/>
      <c r="B41" s="25">
        <v>344.1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249971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249971</v>
      </c>
      <c r="O41" s="47">
        <f t="shared" si="9"/>
        <v>28.290063377093709</v>
      </c>
      <c r="P41" s="9"/>
    </row>
    <row r="42" spans="1:16">
      <c r="A42" s="12"/>
      <c r="B42" s="25">
        <v>347.9</v>
      </c>
      <c r="C42" s="20" t="s">
        <v>49</v>
      </c>
      <c r="D42" s="46">
        <v>15797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15797</v>
      </c>
      <c r="O42" s="47">
        <f t="shared" si="9"/>
        <v>1.7877999094612946</v>
      </c>
      <c r="P42" s="9"/>
    </row>
    <row r="43" spans="1:16" ht="15.75">
      <c r="A43" s="29" t="s">
        <v>40</v>
      </c>
      <c r="B43" s="30"/>
      <c r="C43" s="31"/>
      <c r="D43" s="32">
        <f t="shared" ref="D43:M43" si="10">SUM(D44:D44)</f>
        <v>52790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52790</v>
      </c>
      <c r="O43" s="45">
        <f t="shared" si="9"/>
        <v>5.9744228157537345</v>
      </c>
      <c r="P43" s="10"/>
    </row>
    <row r="44" spans="1:16">
      <c r="A44" s="13"/>
      <c r="B44" s="39">
        <v>351.9</v>
      </c>
      <c r="C44" s="21" t="s">
        <v>52</v>
      </c>
      <c r="D44" s="46">
        <v>52790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52790</v>
      </c>
      <c r="O44" s="47">
        <f t="shared" si="9"/>
        <v>5.9744228157537345</v>
      </c>
      <c r="P44" s="9"/>
    </row>
    <row r="45" spans="1:16" ht="15.75">
      <c r="A45" s="29" t="s">
        <v>2</v>
      </c>
      <c r="B45" s="30"/>
      <c r="C45" s="31"/>
      <c r="D45" s="32">
        <f t="shared" ref="D45:M45" si="11">SUM(D46:D54)</f>
        <v>158233</v>
      </c>
      <c r="E45" s="32">
        <f t="shared" si="11"/>
        <v>7155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29233</v>
      </c>
      <c r="J45" s="32">
        <f t="shared" si="11"/>
        <v>0</v>
      </c>
      <c r="K45" s="32">
        <f t="shared" si="11"/>
        <v>1203842</v>
      </c>
      <c r="L45" s="32">
        <f t="shared" si="11"/>
        <v>0</v>
      </c>
      <c r="M45" s="32">
        <f t="shared" si="11"/>
        <v>0</v>
      </c>
      <c r="N45" s="32">
        <f>SUM(D45:M45)</f>
        <v>1398463</v>
      </c>
      <c r="O45" s="45">
        <f t="shared" si="9"/>
        <v>158.26878678134904</v>
      </c>
      <c r="P45" s="10"/>
    </row>
    <row r="46" spans="1:16">
      <c r="A46" s="12"/>
      <c r="B46" s="25">
        <v>361.1</v>
      </c>
      <c r="C46" s="20" t="s">
        <v>53</v>
      </c>
      <c r="D46" s="46">
        <v>863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863</v>
      </c>
      <c r="O46" s="47">
        <f t="shared" si="9"/>
        <v>9.7668628338614755E-2</v>
      </c>
      <c r="P46" s="9"/>
    </row>
    <row r="47" spans="1:16">
      <c r="A47" s="12"/>
      <c r="B47" s="25">
        <v>361.3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710201</v>
      </c>
      <c r="L47" s="46">
        <v>0</v>
      </c>
      <c r="M47" s="46">
        <v>0</v>
      </c>
      <c r="N47" s="46">
        <f t="shared" ref="N47:N54" si="12">SUM(D47:M47)</f>
        <v>710201</v>
      </c>
      <c r="O47" s="47">
        <f t="shared" si="9"/>
        <v>80.375848800362149</v>
      </c>
      <c r="P47" s="9"/>
    </row>
    <row r="48" spans="1:16">
      <c r="A48" s="12"/>
      <c r="B48" s="25">
        <v>361.4</v>
      </c>
      <c r="C48" s="20" t="s">
        <v>74</v>
      </c>
      <c r="D48" s="46">
        <v>1004</v>
      </c>
      <c r="E48" s="46">
        <v>3434</v>
      </c>
      <c r="F48" s="46">
        <v>0</v>
      </c>
      <c r="G48" s="46">
        <v>0</v>
      </c>
      <c r="H48" s="46">
        <v>0</v>
      </c>
      <c r="I48" s="46">
        <v>-24656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-20218</v>
      </c>
      <c r="O48" s="47">
        <f t="shared" si="9"/>
        <v>-2.2881394296061566</v>
      </c>
      <c r="P48" s="9"/>
    </row>
    <row r="49" spans="1:119">
      <c r="A49" s="12"/>
      <c r="B49" s="25">
        <v>362</v>
      </c>
      <c r="C49" s="20" t="s">
        <v>55</v>
      </c>
      <c r="D49" s="46">
        <v>114551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114551</v>
      </c>
      <c r="O49" s="47">
        <f t="shared" si="9"/>
        <v>12.964124038026256</v>
      </c>
      <c r="P49" s="9"/>
    </row>
    <row r="50" spans="1:119">
      <c r="A50" s="12"/>
      <c r="B50" s="25">
        <v>364</v>
      </c>
      <c r="C50" s="20" t="s">
        <v>56</v>
      </c>
      <c r="D50" s="46">
        <v>14799</v>
      </c>
      <c r="E50" s="46">
        <v>0</v>
      </c>
      <c r="F50" s="46">
        <v>0</v>
      </c>
      <c r="G50" s="46">
        <v>0</v>
      </c>
      <c r="H50" s="46">
        <v>0</v>
      </c>
      <c r="I50" s="46">
        <v>627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15426</v>
      </c>
      <c r="O50" s="47">
        <f t="shared" si="9"/>
        <v>1.7458125848800363</v>
      </c>
      <c r="P50" s="9"/>
    </row>
    <row r="51" spans="1:119">
      <c r="A51" s="12"/>
      <c r="B51" s="25">
        <v>365</v>
      </c>
      <c r="C51" s="20" t="s">
        <v>57</v>
      </c>
      <c r="D51" s="46">
        <v>1453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1453</v>
      </c>
      <c r="O51" s="47">
        <f t="shared" si="9"/>
        <v>0.16444092349479403</v>
      </c>
      <c r="P51" s="9"/>
    </row>
    <row r="52" spans="1:119">
      <c r="A52" s="12"/>
      <c r="B52" s="25">
        <v>366</v>
      </c>
      <c r="C52" s="20" t="s">
        <v>58</v>
      </c>
      <c r="D52" s="46">
        <v>3500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3500</v>
      </c>
      <c r="O52" s="47">
        <f t="shared" si="9"/>
        <v>0.39610683567224991</v>
      </c>
      <c r="P52" s="9"/>
    </row>
    <row r="53" spans="1:119">
      <c r="A53" s="12"/>
      <c r="B53" s="25">
        <v>368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493641</v>
      </c>
      <c r="L53" s="46">
        <v>0</v>
      </c>
      <c r="M53" s="46">
        <v>0</v>
      </c>
      <c r="N53" s="46">
        <f t="shared" si="12"/>
        <v>493641</v>
      </c>
      <c r="O53" s="47">
        <f t="shared" si="9"/>
        <v>55.867021276595743</v>
      </c>
      <c r="P53" s="9"/>
    </row>
    <row r="54" spans="1:119">
      <c r="A54" s="12"/>
      <c r="B54" s="25">
        <v>369.9</v>
      </c>
      <c r="C54" s="20" t="s">
        <v>60</v>
      </c>
      <c r="D54" s="46">
        <v>22063</v>
      </c>
      <c r="E54" s="46">
        <v>3721</v>
      </c>
      <c r="F54" s="46">
        <v>0</v>
      </c>
      <c r="G54" s="46">
        <v>0</v>
      </c>
      <c r="H54" s="46">
        <v>0</v>
      </c>
      <c r="I54" s="46">
        <v>53262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79046</v>
      </c>
      <c r="O54" s="47">
        <f t="shared" si="9"/>
        <v>8.9459031235853335</v>
      </c>
      <c r="P54" s="9"/>
    </row>
    <row r="55" spans="1:119" ht="15.75">
      <c r="A55" s="29" t="s">
        <v>41</v>
      </c>
      <c r="B55" s="30"/>
      <c r="C55" s="31"/>
      <c r="D55" s="32">
        <f t="shared" ref="D55:M55" si="13">SUM(D56:D56)</f>
        <v>70000</v>
      </c>
      <c r="E55" s="32">
        <f t="shared" si="13"/>
        <v>152924</v>
      </c>
      <c r="F55" s="32">
        <f t="shared" si="13"/>
        <v>0</v>
      </c>
      <c r="G55" s="32">
        <f t="shared" si="13"/>
        <v>0</v>
      </c>
      <c r="H55" s="32">
        <f t="shared" si="13"/>
        <v>0</v>
      </c>
      <c r="I55" s="32">
        <f t="shared" si="13"/>
        <v>182329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>SUM(D55:M55)</f>
        <v>405253</v>
      </c>
      <c r="O55" s="45">
        <f t="shared" si="9"/>
        <v>45.863852421910366</v>
      </c>
      <c r="P55" s="9"/>
    </row>
    <row r="56" spans="1:119" ht="15.75" thickBot="1">
      <c r="A56" s="12"/>
      <c r="B56" s="25">
        <v>381</v>
      </c>
      <c r="C56" s="20" t="s">
        <v>61</v>
      </c>
      <c r="D56" s="46">
        <v>70000</v>
      </c>
      <c r="E56" s="46">
        <v>152924</v>
      </c>
      <c r="F56" s="46">
        <v>0</v>
      </c>
      <c r="G56" s="46">
        <v>0</v>
      </c>
      <c r="H56" s="46">
        <v>0</v>
      </c>
      <c r="I56" s="46">
        <v>182329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405253</v>
      </c>
      <c r="O56" s="47">
        <f t="shared" si="9"/>
        <v>45.863852421910366</v>
      </c>
      <c r="P56" s="9"/>
    </row>
    <row r="57" spans="1:119" ht="16.5" thickBot="1">
      <c r="A57" s="14" t="s">
        <v>50</v>
      </c>
      <c r="B57" s="23"/>
      <c r="C57" s="22"/>
      <c r="D57" s="15">
        <f t="shared" ref="D57:M57" si="14">SUM(D5,D14,D19,D34,D43,D45,D55)</f>
        <v>5999646</v>
      </c>
      <c r="E57" s="15">
        <f t="shared" si="14"/>
        <v>1141723</v>
      </c>
      <c r="F57" s="15">
        <f t="shared" si="14"/>
        <v>0</v>
      </c>
      <c r="G57" s="15">
        <f t="shared" si="14"/>
        <v>0</v>
      </c>
      <c r="H57" s="15">
        <f t="shared" si="14"/>
        <v>0</v>
      </c>
      <c r="I57" s="15">
        <f t="shared" si="14"/>
        <v>6383657</v>
      </c>
      <c r="J57" s="15">
        <f t="shared" si="14"/>
        <v>0</v>
      </c>
      <c r="K57" s="15">
        <f t="shared" si="14"/>
        <v>1203842</v>
      </c>
      <c r="L57" s="15">
        <f t="shared" si="14"/>
        <v>0</v>
      </c>
      <c r="M57" s="15">
        <f t="shared" si="14"/>
        <v>0</v>
      </c>
      <c r="N57" s="15">
        <f>SUM(D57:M57)</f>
        <v>14728868</v>
      </c>
      <c r="O57" s="38">
        <f t="shared" si="9"/>
        <v>1666.9157990040742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118" t="s">
        <v>75</v>
      </c>
      <c r="M59" s="118"/>
      <c r="N59" s="118"/>
      <c r="O59" s="43">
        <v>8836</v>
      </c>
    </row>
    <row r="60" spans="1:119">
      <c r="A60" s="119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7"/>
    </row>
    <row r="61" spans="1:119" ht="15.75" thickBot="1">
      <c r="A61" s="120" t="s">
        <v>76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100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63</v>
      </c>
      <c r="F4" s="34" t="s">
        <v>64</v>
      </c>
      <c r="G4" s="34" t="s">
        <v>65</v>
      </c>
      <c r="H4" s="34" t="s">
        <v>4</v>
      </c>
      <c r="I4" s="34" t="s">
        <v>5</v>
      </c>
      <c r="J4" s="35" t="s">
        <v>66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2794238</v>
      </c>
      <c r="E5" s="27">
        <f t="shared" si="0"/>
        <v>906061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3700299</v>
      </c>
      <c r="O5" s="33">
        <f t="shared" ref="O5:O36" si="1">(N5/O$57)</f>
        <v>421.15854768950601</v>
      </c>
      <c r="P5" s="6"/>
    </row>
    <row r="6" spans="1:133">
      <c r="A6" s="12"/>
      <c r="B6" s="25">
        <v>311</v>
      </c>
      <c r="C6" s="20" t="s">
        <v>1</v>
      </c>
      <c r="D6" s="46">
        <v>1556117</v>
      </c>
      <c r="E6" s="46">
        <v>200112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1756229</v>
      </c>
      <c r="O6" s="47">
        <f t="shared" si="1"/>
        <v>199.88948326883678</v>
      </c>
      <c r="P6" s="9"/>
    </row>
    <row r="7" spans="1:133">
      <c r="A7" s="12"/>
      <c r="B7" s="25">
        <v>312.41000000000003</v>
      </c>
      <c r="C7" s="20" t="s">
        <v>9</v>
      </c>
      <c r="D7" s="46">
        <v>248254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248254</v>
      </c>
      <c r="O7" s="47">
        <f t="shared" si="1"/>
        <v>28.255633963123149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705949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705949</v>
      </c>
      <c r="O8" s="47">
        <f t="shared" si="1"/>
        <v>80.349305713635331</v>
      </c>
      <c r="P8" s="9"/>
    </row>
    <row r="9" spans="1:133">
      <c r="A9" s="12"/>
      <c r="B9" s="25">
        <v>314.10000000000002</v>
      </c>
      <c r="C9" s="20" t="s">
        <v>11</v>
      </c>
      <c r="D9" s="46">
        <v>545661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545661</v>
      </c>
      <c r="O9" s="47">
        <f t="shared" si="1"/>
        <v>62.105736398816298</v>
      </c>
      <c r="P9" s="9"/>
    </row>
    <row r="10" spans="1:133">
      <c r="A10" s="12"/>
      <c r="B10" s="25">
        <v>314.3</v>
      </c>
      <c r="C10" s="20" t="s">
        <v>12</v>
      </c>
      <c r="D10" s="46">
        <v>86387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86387</v>
      </c>
      <c r="O10" s="47">
        <f t="shared" si="1"/>
        <v>9.8323469155474612</v>
      </c>
      <c r="P10" s="9"/>
    </row>
    <row r="11" spans="1:133">
      <c r="A11" s="12"/>
      <c r="B11" s="25">
        <v>314.39999999999998</v>
      </c>
      <c r="C11" s="20" t="s">
        <v>13</v>
      </c>
      <c r="D11" s="46">
        <v>19623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19623</v>
      </c>
      <c r="O11" s="47">
        <f t="shared" si="1"/>
        <v>2.2334395629410424</v>
      </c>
      <c r="P11" s="9"/>
    </row>
    <row r="12" spans="1:133">
      <c r="A12" s="12"/>
      <c r="B12" s="25">
        <v>315</v>
      </c>
      <c r="C12" s="20" t="s">
        <v>14</v>
      </c>
      <c r="D12" s="46">
        <v>295172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295172</v>
      </c>
      <c r="O12" s="47">
        <f t="shared" si="1"/>
        <v>33.595720464375141</v>
      </c>
      <c r="P12" s="9"/>
    </row>
    <row r="13" spans="1:133">
      <c r="A13" s="12"/>
      <c r="B13" s="25">
        <v>316</v>
      </c>
      <c r="C13" s="20" t="s">
        <v>15</v>
      </c>
      <c r="D13" s="46">
        <v>43024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43024</v>
      </c>
      <c r="O13" s="47">
        <f t="shared" si="1"/>
        <v>4.8968814022308216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604227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294302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898529</v>
      </c>
      <c r="O14" s="45">
        <f t="shared" si="1"/>
        <v>102.26826769861142</v>
      </c>
      <c r="P14" s="10"/>
    </row>
    <row r="15" spans="1:133">
      <c r="A15" s="12"/>
      <c r="B15" s="25">
        <v>323.10000000000002</v>
      </c>
      <c r="C15" s="20" t="s">
        <v>17</v>
      </c>
      <c r="D15" s="46">
        <v>573547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573547</v>
      </c>
      <c r="O15" s="47">
        <f t="shared" si="1"/>
        <v>65.279649442294556</v>
      </c>
      <c r="P15" s="9"/>
    </row>
    <row r="16" spans="1:133">
      <c r="A16" s="12"/>
      <c r="B16" s="25">
        <v>323.39999999999998</v>
      </c>
      <c r="C16" s="20" t="s">
        <v>18</v>
      </c>
      <c r="D16" s="46">
        <v>10349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10349</v>
      </c>
      <c r="O16" s="47">
        <f t="shared" si="1"/>
        <v>1.1778966537673572</v>
      </c>
      <c r="P16" s="9"/>
    </row>
    <row r="17" spans="1:16">
      <c r="A17" s="12"/>
      <c r="B17" s="25">
        <v>324.22000000000003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294302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294302</v>
      </c>
      <c r="O17" s="47">
        <f t="shared" si="1"/>
        <v>33.49669929433189</v>
      </c>
      <c r="P17" s="9"/>
    </row>
    <row r="18" spans="1:16">
      <c r="A18" s="12"/>
      <c r="B18" s="25">
        <v>329</v>
      </c>
      <c r="C18" s="20" t="s">
        <v>20</v>
      </c>
      <c r="D18" s="46">
        <v>20331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20331</v>
      </c>
      <c r="O18" s="47">
        <f t="shared" si="1"/>
        <v>2.314022308217619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SUM(D20:D32)</f>
        <v>1602101</v>
      </c>
      <c r="E19" s="32">
        <f t="shared" si="5"/>
        <v>633415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399648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2635164</v>
      </c>
      <c r="O19" s="45">
        <f t="shared" si="1"/>
        <v>299.92761211017529</v>
      </c>
      <c r="P19" s="10"/>
    </row>
    <row r="20" spans="1:16">
      <c r="A20" s="12"/>
      <c r="B20" s="25">
        <v>331.1</v>
      </c>
      <c r="C20" s="20" t="s">
        <v>21</v>
      </c>
      <c r="D20" s="46">
        <v>329071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329071</v>
      </c>
      <c r="O20" s="47">
        <f t="shared" si="1"/>
        <v>37.454017755520148</v>
      </c>
      <c r="P20" s="9"/>
    </row>
    <row r="21" spans="1:16">
      <c r="A21" s="12"/>
      <c r="B21" s="25">
        <v>331.2</v>
      </c>
      <c r="C21" s="20" t="s">
        <v>22</v>
      </c>
      <c r="D21" s="46">
        <v>52411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0" si="6">SUM(D21:M21)</f>
        <v>52411</v>
      </c>
      <c r="O21" s="47">
        <f t="shared" si="1"/>
        <v>5.9652856817664466</v>
      </c>
      <c r="P21" s="9"/>
    </row>
    <row r="22" spans="1:16">
      <c r="A22" s="12"/>
      <c r="B22" s="25">
        <v>331.41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399648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399648</v>
      </c>
      <c r="O22" s="47">
        <f t="shared" si="1"/>
        <v>45.486910994764401</v>
      </c>
      <c r="P22" s="9"/>
    </row>
    <row r="23" spans="1:16">
      <c r="A23" s="12"/>
      <c r="B23" s="25">
        <v>331.49</v>
      </c>
      <c r="C23" s="20" t="s">
        <v>25</v>
      </c>
      <c r="D23" s="46">
        <v>0</v>
      </c>
      <c r="E23" s="46">
        <v>633415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633415</v>
      </c>
      <c r="O23" s="47">
        <f t="shared" si="1"/>
        <v>72.093671750512172</v>
      </c>
      <c r="P23" s="9"/>
    </row>
    <row r="24" spans="1:16">
      <c r="A24" s="12"/>
      <c r="B24" s="25">
        <v>334.7</v>
      </c>
      <c r="C24" s="20" t="s">
        <v>26</v>
      </c>
      <c r="D24" s="46">
        <v>113053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113053</v>
      </c>
      <c r="O24" s="47">
        <f t="shared" si="1"/>
        <v>12.867402686091509</v>
      </c>
      <c r="P24" s="9"/>
    </row>
    <row r="25" spans="1:16">
      <c r="A25" s="12"/>
      <c r="B25" s="25">
        <v>335.12</v>
      </c>
      <c r="C25" s="20" t="s">
        <v>27</v>
      </c>
      <c r="D25" s="46">
        <v>310474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310474</v>
      </c>
      <c r="O25" s="47">
        <f t="shared" si="1"/>
        <v>35.337354882768039</v>
      </c>
      <c r="P25" s="9"/>
    </row>
    <row r="26" spans="1:16">
      <c r="A26" s="12"/>
      <c r="B26" s="25">
        <v>335.14</v>
      </c>
      <c r="C26" s="20" t="s">
        <v>28</v>
      </c>
      <c r="D26" s="46">
        <v>5510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5510</v>
      </c>
      <c r="O26" s="47">
        <f t="shared" si="1"/>
        <v>0.62713407694058732</v>
      </c>
      <c r="P26" s="9"/>
    </row>
    <row r="27" spans="1:16">
      <c r="A27" s="12"/>
      <c r="B27" s="25">
        <v>335.15</v>
      </c>
      <c r="C27" s="20" t="s">
        <v>29</v>
      </c>
      <c r="D27" s="46">
        <v>4438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4438</v>
      </c>
      <c r="O27" s="47">
        <f t="shared" si="1"/>
        <v>0.50512178465740953</v>
      </c>
      <c r="P27" s="9"/>
    </row>
    <row r="28" spans="1:16">
      <c r="A28" s="12"/>
      <c r="B28" s="25">
        <v>335.18</v>
      </c>
      <c r="C28" s="20" t="s">
        <v>30</v>
      </c>
      <c r="D28" s="46">
        <v>370341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370341</v>
      </c>
      <c r="O28" s="47">
        <f t="shared" si="1"/>
        <v>42.151263373548829</v>
      </c>
      <c r="P28" s="9"/>
    </row>
    <row r="29" spans="1:16">
      <c r="A29" s="12"/>
      <c r="B29" s="25">
        <v>335.5</v>
      </c>
      <c r="C29" s="20" t="s">
        <v>31</v>
      </c>
      <c r="D29" s="46">
        <v>25413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25413</v>
      </c>
      <c r="O29" s="47">
        <f t="shared" si="1"/>
        <v>2.8924425221944001</v>
      </c>
      <c r="P29" s="9"/>
    </row>
    <row r="30" spans="1:16">
      <c r="A30" s="12"/>
      <c r="B30" s="25">
        <v>335.9</v>
      </c>
      <c r="C30" s="20" t="s">
        <v>32</v>
      </c>
      <c r="D30" s="46">
        <v>117604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117604</v>
      </c>
      <c r="O30" s="47">
        <f t="shared" si="1"/>
        <v>13.385385841110859</v>
      </c>
      <c r="P30" s="9"/>
    </row>
    <row r="31" spans="1:16">
      <c r="A31" s="12"/>
      <c r="B31" s="25">
        <v>337.2</v>
      </c>
      <c r="C31" s="20" t="s">
        <v>33</v>
      </c>
      <c r="D31" s="46">
        <v>52225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52225</v>
      </c>
      <c r="O31" s="47">
        <f t="shared" si="1"/>
        <v>5.9441156385158207</v>
      </c>
      <c r="P31" s="9"/>
    </row>
    <row r="32" spans="1:16">
      <c r="A32" s="12"/>
      <c r="B32" s="25">
        <v>337.7</v>
      </c>
      <c r="C32" s="20" t="s">
        <v>34</v>
      </c>
      <c r="D32" s="46">
        <v>221561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221561</v>
      </c>
      <c r="O32" s="47">
        <f t="shared" si="1"/>
        <v>25.217505121784658</v>
      </c>
      <c r="P32" s="9"/>
    </row>
    <row r="33" spans="1:16" ht="15.75">
      <c r="A33" s="29" t="s">
        <v>39</v>
      </c>
      <c r="B33" s="30"/>
      <c r="C33" s="31"/>
      <c r="D33" s="32">
        <f t="shared" ref="D33:M33" si="7">SUM(D34:D41)</f>
        <v>899163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4988534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5887697</v>
      </c>
      <c r="O33" s="45">
        <f t="shared" si="1"/>
        <v>670.12258137946731</v>
      </c>
      <c r="P33" s="10"/>
    </row>
    <row r="34" spans="1:16">
      <c r="A34" s="12"/>
      <c r="B34" s="25">
        <v>341.2</v>
      </c>
      <c r="C34" s="20" t="s">
        <v>42</v>
      </c>
      <c r="D34" s="46">
        <v>2473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2473</v>
      </c>
      <c r="O34" s="47">
        <f t="shared" si="1"/>
        <v>0.28147052128386069</v>
      </c>
      <c r="P34" s="9"/>
    </row>
    <row r="35" spans="1:16">
      <c r="A35" s="12"/>
      <c r="B35" s="25">
        <v>342.1</v>
      </c>
      <c r="C35" s="20" t="s">
        <v>43</v>
      </c>
      <c r="D35" s="46">
        <v>4461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8">SUM(D35:M35)</f>
        <v>4461</v>
      </c>
      <c r="O35" s="47">
        <f t="shared" si="1"/>
        <v>0.50773958570452993</v>
      </c>
      <c r="P35" s="9"/>
    </row>
    <row r="36" spans="1:16">
      <c r="A36" s="12"/>
      <c r="B36" s="25">
        <v>342.2</v>
      </c>
      <c r="C36" s="20" t="s">
        <v>44</v>
      </c>
      <c r="D36" s="46">
        <v>874668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874668</v>
      </c>
      <c r="O36" s="47">
        <f t="shared" si="1"/>
        <v>99.552469838379238</v>
      </c>
      <c r="P36" s="9"/>
    </row>
    <row r="37" spans="1:16">
      <c r="A37" s="12"/>
      <c r="B37" s="25">
        <v>342.9</v>
      </c>
      <c r="C37" s="20" t="s">
        <v>45</v>
      </c>
      <c r="D37" s="46">
        <v>-7146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-7146</v>
      </c>
      <c r="O37" s="47">
        <f t="shared" ref="O37:O55" si="9">(N37/O$57)</f>
        <v>-0.81333940359663104</v>
      </c>
      <c r="P37" s="9"/>
    </row>
    <row r="38" spans="1:16">
      <c r="A38" s="12"/>
      <c r="B38" s="25">
        <v>343.4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1378084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1378084</v>
      </c>
      <c r="O38" s="47">
        <f t="shared" si="9"/>
        <v>156.8499886182563</v>
      </c>
      <c r="P38" s="9"/>
    </row>
    <row r="39" spans="1:16">
      <c r="A39" s="12"/>
      <c r="B39" s="25">
        <v>343.6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3401258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3401258</v>
      </c>
      <c r="O39" s="47">
        <f t="shared" si="9"/>
        <v>387.12246756203052</v>
      </c>
      <c r="P39" s="9"/>
    </row>
    <row r="40" spans="1:16">
      <c r="A40" s="12"/>
      <c r="B40" s="25">
        <v>344.1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209192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209192</v>
      </c>
      <c r="O40" s="47">
        <f t="shared" si="9"/>
        <v>23.809697245618029</v>
      </c>
      <c r="P40" s="9"/>
    </row>
    <row r="41" spans="1:16">
      <c r="A41" s="12"/>
      <c r="B41" s="25">
        <v>347.9</v>
      </c>
      <c r="C41" s="20" t="s">
        <v>49</v>
      </c>
      <c r="D41" s="46">
        <v>24707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24707</v>
      </c>
      <c r="O41" s="47">
        <f t="shared" si="9"/>
        <v>2.8120874117914862</v>
      </c>
      <c r="P41" s="9"/>
    </row>
    <row r="42" spans="1:16" ht="15.75">
      <c r="A42" s="29" t="s">
        <v>40</v>
      </c>
      <c r="B42" s="30"/>
      <c r="C42" s="31"/>
      <c r="D42" s="32">
        <f t="shared" ref="D42:M42" si="10">SUM(D43:D43)</f>
        <v>109085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>SUM(D42:M42)</f>
        <v>109085</v>
      </c>
      <c r="O42" s="45">
        <f t="shared" si="9"/>
        <v>12.415775096744822</v>
      </c>
      <c r="P42" s="10"/>
    </row>
    <row r="43" spans="1:16">
      <c r="A43" s="13"/>
      <c r="B43" s="39">
        <v>351.9</v>
      </c>
      <c r="C43" s="21" t="s">
        <v>52</v>
      </c>
      <c r="D43" s="46">
        <v>109085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109085</v>
      </c>
      <c r="O43" s="47">
        <f t="shared" si="9"/>
        <v>12.415775096744822</v>
      </c>
      <c r="P43" s="9"/>
    </row>
    <row r="44" spans="1:16" ht="15.75">
      <c r="A44" s="29" t="s">
        <v>2</v>
      </c>
      <c r="B44" s="30"/>
      <c r="C44" s="31"/>
      <c r="D44" s="32">
        <f t="shared" ref="D44:M44" si="11">SUM(D45:D52)</f>
        <v>126548</v>
      </c>
      <c r="E44" s="32">
        <f t="shared" si="11"/>
        <v>-5507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62649</v>
      </c>
      <c r="J44" s="32">
        <f t="shared" si="11"/>
        <v>0</v>
      </c>
      <c r="K44" s="32">
        <f t="shared" si="11"/>
        <v>357944</v>
      </c>
      <c r="L44" s="32">
        <f t="shared" si="11"/>
        <v>0</v>
      </c>
      <c r="M44" s="32">
        <f t="shared" si="11"/>
        <v>0</v>
      </c>
      <c r="N44" s="32">
        <f>SUM(D44:M44)</f>
        <v>541634</v>
      </c>
      <c r="O44" s="45">
        <f t="shared" si="9"/>
        <v>61.647393580696566</v>
      </c>
      <c r="P44" s="10"/>
    </row>
    <row r="45" spans="1:16">
      <c r="A45" s="12"/>
      <c r="B45" s="25">
        <v>361.1</v>
      </c>
      <c r="C45" s="20" t="s">
        <v>53</v>
      </c>
      <c r="D45" s="46">
        <v>899</v>
      </c>
      <c r="E45" s="46">
        <v>-6103</v>
      </c>
      <c r="F45" s="46">
        <v>0</v>
      </c>
      <c r="G45" s="46">
        <v>0</v>
      </c>
      <c r="H45" s="46">
        <v>0</v>
      </c>
      <c r="I45" s="46">
        <v>-25412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-30616</v>
      </c>
      <c r="O45" s="47">
        <f t="shared" si="9"/>
        <v>-3.4846346460277715</v>
      </c>
      <c r="P45" s="9"/>
    </row>
    <row r="46" spans="1:16">
      <c r="A46" s="12"/>
      <c r="B46" s="25">
        <v>361.3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-88544</v>
      </c>
      <c r="L46" s="46">
        <v>0</v>
      </c>
      <c r="M46" s="46">
        <v>0</v>
      </c>
      <c r="N46" s="46">
        <f t="shared" ref="N46:N52" si="12">SUM(D46:M46)</f>
        <v>-88544</v>
      </c>
      <c r="O46" s="47">
        <f t="shared" si="9"/>
        <v>-10.077851126792625</v>
      </c>
      <c r="P46" s="9"/>
    </row>
    <row r="47" spans="1:16">
      <c r="A47" s="12"/>
      <c r="B47" s="25">
        <v>362</v>
      </c>
      <c r="C47" s="20" t="s">
        <v>55</v>
      </c>
      <c r="D47" s="46">
        <v>34207</v>
      </c>
      <c r="E47" s="46">
        <v>0</v>
      </c>
      <c r="F47" s="46">
        <v>0</v>
      </c>
      <c r="G47" s="46">
        <v>0</v>
      </c>
      <c r="H47" s="46">
        <v>0</v>
      </c>
      <c r="I47" s="46">
        <v>24000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58207</v>
      </c>
      <c r="O47" s="47">
        <f t="shared" si="9"/>
        <v>6.6249715456407925</v>
      </c>
      <c r="P47" s="9"/>
    </row>
    <row r="48" spans="1:16">
      <c r="A48" s="12"/>
      <c r="B48" s="25">
        <v>364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5918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5918</v>
      </c>
      <c r="O48" s="47">
        <f t="shared" si="9"/>
        <v>0.67357159116776688</v>
      </c>
      <c r="P48" s="9"/>
    </row>
    <row r="49" spans="1:119">
      <c r="A49" s="12"/>
      <c r="B49" s="25">
        <v>365</v>
      </c>
      <c r="C49" s="20" t="s">
        <v>57</v>
      </c>
      <c r="D49" s="46">
        <v>1457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1457</v>
      </c>
      <c r="O49" s="47">
        <f t="shared" si="9"/>
        <v>0.16583200546323698</v>
      </c>
      <c r="P49" s="9"/>
    </row>
    <row r="50" spans="1:119">
      <c r="A50" s="12"/>
      <c r="B50" s="25">
        <v>366</v>
      </c>
      <c r="C50" s="20" t="s">
        <v>58</v>
      </c>
      <c r="D50" s="46">
        <v>8325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8325</v>
      </c>
      <c r="O50" s="47">
        <f t="shared" si="9"/>
        <v>0.94753016162076031</v>
      </c>
      <c r="P50" s="9"/>
    </row>
    <row r="51" spans="1:119">
      <c r="A51" s="12"/>
      <c r="B51" s="25">
        <v>368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446488</v>
      </c>
      <c r="L51" s="46">
        <v>0</v>
      </c>
      <c r="M51" s="46">
        <v>0</v>
      </c>
      <c r="N51" s="46">
        <f t="shared" si="12"/>
        <v>446488</v>
      </c>
      <c r="O51" s="47">
        <f t="shared" si="9"/>
        <v>50.818119735943547</v>
      </c>
      <c r="P51" s="9"/>
    </row>
    <row r="52" spans="1:119">
      <c r="A52" s="12"/>
      <c r="B52" s="25">
        <v>369.9</v>
      </c>
      <c r="C52" s="20" t="s">
        <v>60</v>
      </c>
      <c r="D52" s="46">
        <v>81660</v>
      </c>
      <c r="E52" s="46">
        <v>596</v>
      </c>
      <c r="F52" s="46">
        <v>0</v>
      </c>
      <c r="G52" s="46">
        <v>0</v>
      </c>
      <c r="H52" s="46">
        <v>0</v>
      </c>
      <c r="I52" s="46">
        <v>58143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140399</v>
      </c>
      <c r="O52" s="47">
        <f t="shared" si="9"/>
        <v>15.979854313680855</v>
      </c>
      <c r="P52" s="9"/>
    </row>
    <row r="53" spans="1:119" ht="15.75">
      <c r="A53" s="29" t="s">
        <v>41</v>
      </c>
      <c r="B53" s="30"/>
      <c r="C53" s="31"/>
      <c r="D53" s="32">
        <f t="shared" ref="D53:M53" si="13">SUM(D54:D54)</f>
        <v>177582</v>
      </c>
      <c r="E53" s="32">
        <f t="shared" si="13"/>
        <v>217952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141529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>SUM(D53:M53)</f>
        <v>537063</v>
      </c>
      <c r="O53" s="45">
        <f t="shared" si="9"/>
        <v>61.127134076940585</v>
      </c>
      <c r="P53" s="9"/>
    </row>
    <row r="54" spans="1:119" ht="15.75" thickBot="1">
      <c r="A54" s="12"/>
      <c r="B54" s="25">
        <v>381</v>
      </c>
      <c r="C54" s="20" t="s">
        <v>61</v>
      </c>
      <c r="D54" s="46">
        <v>177582</v>
      </c>
      <c r="E54" s="46">
        <v>217952</v>
      </c>
      <c r="F54" s="46">
        <v>0</v>
      </c>
      <c r="G54" s="46">
        <v>0</v>
      </c>
      <c r="H54" s="46">
        <v>0</v>
      </c>
      <c r="I54" s="46">
        <v>141529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537063</v>
      </c>
      <c r="O54" s="47">
        <f t="shared" si="9"/>
        <v>61.127134076940585</v>
      </c>
      <c r="P54" s="9"/>
    </row>
    <row r="55" spans="1:119" ht="16.5" thickBot="1">
      <c r="A55" s="14" t="s">
        <v>50</v>
      </c>
      <c r="B55" s="23"/>
      <c r="C55" s="22"/>
      <c r="D55" s="15">
        <f t="shared" ref="D55:M55" si="14">SUM(D5,D14,D19,D33,D42,D44,D53)</f>
        <v>6312944</v>
      </c>
      <c r="E55" s="15">
        <f t="shared" si="14"/>
        <v>1751921</v>
      </c>
      <c r="F55" s="15">
        <f t="shared" si="14"/>
        <v>0</v>
      </c>
      <c r="G55" s="15">
        <f t="shared" si="14"/>
        <v>0</v>
      </c>
      <c r="H55" s="15">
        <f t="shared" si="14"/>
        <v>0</v>
      </c>
      <c r="I55" s="15">
        <f t="shared" si="14"/>
        <v>5886662</v>
      </c>
      <c r="J55" s="15">
        <f t="shared" si="14"/>
        <v>0</v>
      </c>
      <c r="K55" s="15">
        <f t="shared" si="14"/>
        <v>357944</v>
      </c>
      <c r="L55" s="15">
        <f t="shared" si="14"/>
        <v>0</v>
      </c>
      <c r="M55" s="15">
        <f t="shared" si="14"/>
        <v>0</v>
      </c>
      <c r="N55" s="15">
        <f>SUM(D55:M55)</f>
        <v>14309471</v>
      </c>
      <c r="O55" s="38">
        <f t="shared" si="9"/>
        <v>1628.6673116321419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68</v>
      </c>
      <c r="M57" s="118"/>
      <c r="N57" s="118"/>
      <c r="O57" s="43">
        <v>8786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thickBot="1">
      <c r="A59" s="120" t="s">
        <v>76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A59:O59"/>
    <mergeCell ref="A1:O1"/>
    <mergeCell ref="D3:H3"/>
    <mergeCell ref="I3:J3"/>
    <mergeCell ref="K3:L3"/>
    <mergeCell ref="O3:O4"/>
    <mergeCell ref="A2:O2"/>
    <mergeCell ref="A3:C4"/>
    <mergeCell ref="A58:O58"/>
    <mergeCell ref="L57:N57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63</v>
      </c>
      <c r="F4" s="34" t="s">
        <v>64</v>
      </c>
      <c r="G4" s="34" t="s">
        <v>65</v>
      </c>
      <c r="H4" s="34" t="s">
        <v>4</v>
      </c>
      <c r="I4" s="34" t="s">
        <v>5</v>
      </c>
      <c r="J4" s="35" t="s">
        <v>66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2889384</v>
      </c>
      <c r="E5" s="27">
        <f t="shared" si="0"/>
        <v>1009674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3899058</v>
      </c>
      <c r="O5" s="33">
        <f t="shared" ref="O5:O52" si="1">(N5/O$54)</f>
        <v>439.82605752961081</v>
      </c>
      <c r="P5" s="6"/>
    </row>
    <row r="6" spans="1:133">
      <c r="A6" s="12"/>
      <c r="B6" s="25">
        <v>311</v>
      </c>
      <c r="C6" s="20" t="s">
        <v>1</v>
      </c>
      <c r="D6" s="46">
        <v>1648599</v>
      </c>
      <c r="E6" s="46">
        <v>203819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1852418</v>
      </c>
      <c r="O6" s="47">
        <f t="shared" si="1"/>
        <v>208.95860124083475</v>
      </c>
      <c r="P6" s="9"/>
    </row>
    <row r="7" spans="1:133">
      <c r="A7" s="12"/>
      <c r="B7" s="25">
        <v>312.41000000000003</v>
      </c>
      <c r="C7" s="20" t="s">
        <v>9</v>
      </c>
      <c r="D7" s="46">
        <v>241073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241073</v>
      </c>
      <c r="O7" s="47">
        <f t="shared" si="1"/>
        <v>27.193795826283136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805855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805855</v>
      </c>
      <c r="O8" s="47">
        <f t="shared" si="1"/>
        <v>90.902989283699938</v>
      </c>
      <c r="P8" s="9"/>
    </row>
    <row r="9" spans="1:133">
      <c r="A9" s="12"/>
      <c r="B9" s="25">
        <v>314.10000000000002</v>
      </c>
      <c r="C9" s="20" t="s">
        <v>11</v>
      </c>
      <c r="D9" s="46">
        <v>513572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513572</v>
      </c>
      <c r="O9" s="47">
        <f t="shared" si="1"/>
        <v>57.932543711223914</v>
      </c>
      <c r="P9" s="9"/>
    </row>
    <row r="10" spans="1:133">
      <c r="A10" s="12"/>
      <c r="B10" s="25">
        <v>314.3</v>
      </c>
      <c r="C10" s="20" t="s">
        <v>12</v>
      </c>
      <c r="D10" s="46">
        <v>89738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89738</v>
      </c>
      <c r="O10" s="47">
        <f t="shared" si="1"/>
        <v>10.12272983643542</v>
      </c>
      <c r="P10" s="9"/>
    </row>
    <row r="11" spans="1:133">
      <c r="A11" s="12"/>
      <c r="B11" s="25">
        <v>314.39999999999998</v>
      </c>
      <c r="C11" s="20" t="s">
        <v>13</v>
      </c>
      <c r="D11" s="46">
        <v>17493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17493</v>
      </c>
      <c r="O11" s="47">
        <f t="shared" si="1"/>
        <v>1.9732656514382403</v>
      </c>
      <c r="P11" s="9"/>
    </row>
    <row r="12" spans="1:133">
      <c r="A12" s="12"/>
      <c r="B12" s="25">
        <v>315</v>
      </c>
      <c r="C12" s="20" t="s">
        <v>14</v>
      </c>
      <c r="D12" s="46">
        <v>342411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342411</v>
      </c>
      <c r="O12" s="47">
        <f t="shared" si="1"/>
        <v>38.625042301184436</v>
      </c>
      <c r="P12" s="9"/>
    </row>
    <row r="13" spans="1:133">
      <c r="A13" s="12"/>
      <c r="B13" s="25">
        <v>316</v>
      </c>
      <c r="C13" s="20" t="s">
        <v>15</v>
      </c>
      <c r="D13" s="46">
        <v>36498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36498</v>
      </c>
      <c r="O13" s="47">
        <f t="shared" si="1"/>
        <v>4.1170896785109985</v>
      </c>
      <c r="P13" s="9"/>
    </row>
    <row r="14" spans="1:133" ht="15.75">
      <c r="A14" s="29" t="s">
        <v>108</v>
      </c>
      <c r="B14" s="30"/>
      <c r="C14" s="31"/>
      <c r="D14" s="32">
        <f t="shared" ref="D14:M14" si="3">SUM(D15:D17)</f>
        <v>517183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517183</v>
      </c>
      <c r="O14" s="45">
        <f t="shared" si="1"/>
        <v>58.339875916525664</v>
      </c>
      <c r="P14" s="10"/>
    </row>
    <row r="15" spans="1:133">
      <c r="A15" s="12"/>
      <c r="B15" s="25">
        <v>323.10000000000002</v>
      </c>
      <c r="C15" s="20" t="s">
        <v>17</v>
      </c>
      <c r="D15" s="46">
        <v>506834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506834</v>
      </c>
      <c r="O15" s="47">
        <f t="shared" si="1"/>
        <v>57.17247602932882</v>
      </c>
      <c r="P15" s="9"/>
    </row>
    <row r="16" spans="1:133">
      <c r="A16" s="12"/>
      <c r="B16" s="25">
        <v>323.39999999999998</v>
      </c>
      <c r="C16" s="20" t="s">
        <v>18</v>
      </c>
      <c r="D16" s="46">
        <v>9576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9576</v>
      </c>
      <c r="O16" s="47">
        <f t="shared" si="1"/>
        <v>1.0802030456852791</v>
      </c>
      <c r="P16" s="9"/>
    </row>
    <row r="17" spans="1:16">
      <c r="A17" s="12"/>
      <c r="B17" s="25">
        <v>329</v>
      </c>
      <c r="C17" s="20" t="s">
        <v>109</v>
      </c>
      <c r="D17" s="46">
        <v>773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773</v>
      </c>
      <c r="O17" s="47">
        <f t="shared" si="1"/>
        <v>8.7196841511562317E-2</v>
      </c>
      <c r="P17" s="9"/>
    </row>
    <row r="18" spans="1:16" ht="15.75">
      <c r="A18" s="29" t="s">
        <v>23</v>
      </c>
      <c r="B18" s="30"/>
      <c r="C18" s="31"/>
      <c r="D18" s="32">
        <f t="shared" ref="D18:M18" si="5">SUM(D19:D30)</f>
        <v>1407726</v>
      </c>
      <c r="E18" s="32">
        <f t="shared" si="5"/>
        <v>15996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361079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1784801</v>
      </c>
      <c r="O18" s="45">
        <f t="shared" si="1"/>
        <v>201.33119007332206</v>
      </c>
      <c r="P18" s="10"/>
    </row>
    <row r="19" spans="1:16">
      <c r="A19" s="12"/>
      <c r="B19" s="25">
        <v>331.1</v>
      </c>
      <c r="C19" s="20" t="s">
        <v>21</v>
      </c>
      <c r="D19" s="46">
        <v>572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572</v>
      </c>
      <c r="O19" s="47">
        <f t="shared" si="1"/>
        <v>6.4523406655386348E-2</v>
      </c>
      <c r="P19" s="9"/>
    </row>
    <row r="20" spans="1:16">
      <c r="A20" s="12"/>
      <c r="B20" s="25">
        <v>331.2</v>
      </c>
      <c r="C20" s="20" t="s">
        <v>22</v>
      </c>
      <c r="D20" s="46">
        <v>75696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8" si="6">SUM(D20:M20)</f>
        <v>75696</v>
      </c>
      <c r="O20" s="47">
        <f t="shared" si="1"/>
        <v>8.5387478849407792</v>
      </c>
      <c r="P20" s="9"/>
    </row>
    <row r="21" spans="1:16">
      <c r="A21" s="12"/>
      <c r="B21" s="25">
        <v>331.41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361079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361079</v>
      </c>
      <c r="O21" s="47">
        <f t="shared" si="1"/>
        <v>40.730851663846586</v>
      </c>
      <c r="P21" s="9"/>
    </row>
    <row r="22" spans="1:16">
      <c r="A22" s="12"/>
      <c r="B22" s="25">
        <v>334.36</v>
      </c>
      <c r="C22" s="20" t="s">
        <v>110</v>
      </c>
      <c r="D22" s="46">
        <v>0</v>
      </c>
      <c r="E22" s="46">
        <v>15996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15996</v>
      </c>
      <c r="O22" s="47">
        <f t="shared" si="1"/>
        <v>1.8043993231810491</v>
      </c>
      <c r="P22" s="9"/>
    </row>
    <row r="23" spans="1:16">
      <c r="A23" s="12"/>
      <c r="B23" s="25">
        <v>335.12</v>
      </c>
      <c r="C23" s="20" t="s">
        <v>27</v>
      </c>
      <c r="D23" s="46">
        <v>359137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359137</v>
      </c>
      <c r="O23" s="47">
        <f t="shared" si="1"/>
        <v>40.511787930062042</v>
      </c>
      <c r="P23" s="9"/>
    </row>
    <row r="24" spans="1:16">
      <c r="A24" s="12"/>
      <c r="B24" s="25">
        <v>335.14</v>
      </c>
      <c r="C24" s="20" t="s">
        <v>28</v>
      </c>
      <c r="D24" s="46">
        <v>6408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6408</v>
      </c>
      <c r="O24" s="47">
        <f t="shared" si="1"/>
        <v>0.7228426395939086</v>
      </c>
      <c r="P24" s="9"/>
    </row>
    <row r="25" spans="1:16">
      <c r="A25" s="12"/>
      <c r="B25" s="25">
        <v>335.15</v>
      </c>
      <c r="C25" s="20" t="s">
        <v>29</v>
      </c>
      <c r="D25" s="46">
        <v>3973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3973</v>
      </c>
      <c r="O25" s="47">
        <f t="shared" si="1"/>
        <v>0.44816694867456291</v>
      </c>
      <c r="P25" s="9"/>
    </row>
    <row r="26" spans="1:16">
      <c r="A26" s="12"/>
      <c r="B26" s="25">
        <v>335.18</v>
      </c>
      <c r="C26" s="20" t="s">
        <v>30</v>
      </c>
      <c r="D26" s="46">
        <v>422691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422691</v>
      </c>
      <c r="O26" s="47">
        <f t="shared" si="1"/>
        <v>47.680879864636211</v>
      </c>
      <c r="P26" s="9"/>
    </row>
    <row r="27" spans="1:16">
      <c r="A27" s="12"/>
      <c r="B27" s="25">
        <v>335.49</v>
      </c>
      <c r="C27" s="20" t="s">
        <v>73</v>
      </c>
      <c r="D27" s="46">
        <v>65809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65809</v>
      </c>
      <c r="O27" s="47">
        <f t="shared" si="1"/>
        <v>7.4234630569655948</v>
      </c>
      <c r="P27" s="9"/>
    </row>
    <row r="28" spans="1:16">
      <c r="A28" s="12"/>
      <c r="B28" s="25">
        <v>335.9</v>
      </c>
      <c r="C28" s="20" t="s">
        <v>32</v>
      </c>
      <c r="D28" s="46">
        <v>117018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117018</v>
      </c>
      <c r="O28" s="47">
        <f t="shared" si="1"/>
        <v>13.2</v>
      </c>
      <c r="P28" s="9"/>
    </row>
    <row r="29" spans="1:16">
      <c r="A29" s="12"/>
      <c r="B29" s="25">
        <v>337.2</v>
      </c>
      <c r="C29" s="20" t="s">
        <v>33</v>
      </c>
      <c r="D29" s="46">
        <v>75240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75240</v>
      </c>
      <c r="O29" s="47">
        <f t="shared" si="1"/>
        <v>8.4873096446700504</v>
      </c>
      <c r="P29" s="9"/>
    </row>
    <row r="30" spans="1:16">
      <c r="A30" s="12"/>
      <c r="B30" s="25">
        <v>337.7</v>
      </c>
      <c r="C30" s="20" t="s">
        <v>34</v>
      </c>
      <c r="D30" s="46">
        <v>281182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281182</v>
      </c>
      <c r="O30" s="47">
        <f t="shared" si="1"/>
        <v>31.718217710095882</v>
      </c>
      <c r="P30" s="9"/>
    </row>
    <row r="31" spans="1:16" ht="15.75">
      <c r="A31" s="29" t="s">
        <v>39</v>
      </c>
      <c r="B31" s="30"/>
      <c r="C31" s="31"/>
      <c r="D31" s="32">
        <f t="shared" ref="D31:M31" si="7">SUM(D32:D39)</f>
        <v>845875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5871141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6717016</v>
      </c>
      <c r="O31" s="45">
        <f t="shared" si="1"/>
        <v>757.70062041737174</v>
      </c>
      <c r="P31" s="10"/>
    </row>
    <row r="32" spans="1:16">
      <c r="A32" s="12"/>
      <c r="B32" s="25">
        <v>341.2</v>
      </c>
      <c r="C32" s="20" t="s">
        <v>42</v>
      </c>
      <c r="D32" s="46">
        <v>1595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1595</v>
      </c>
      <c r="O32" s="47">
        <f t="shared" si="1"/>
        <v>0.1799210377890581</v>
      </c>
      <c r="P32" s="9"/>
    </row>
    <row r="33" spans="1:16">
      <c r="A33" s="12"/>
      <c r="B33" s="25">
        <v>342.1</v>
      </c>
      <c r="C33" s="20" t="s">
        <v>43</v>
      </c>
      <c r="D33" s="46">
        <v>1711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8">SUM(D33:M33)</f>
        <v>1711</v>
      </c>
      <c r="O33" s="47">
        <f t="shared" si="1"/>
        <v>0.19300620417371686</v>
      </c>
      <c r="P33" s="9"/>
    </row>
    <row r="34" spans="1:16">
      <c r="A34" s="12"/>
      <c r="B34" s="25">
        <v>342.2</v>
      </c>
      <c r="C34" s="20" t="s">
        <v>44</v>
      </c>
      <c r="D34" s="46">
        <v>844610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844610</v>
      </c>
      <c r="O34" s="47">
        <f t="shared" si="1"/>
        <v>95.274675690919352</v>
      </c>
      <c r="P34" s="9"/>
    </row>
    <row r="35" spans="1:16">
      <c r="A35" s="12"/>
      <c r="B35" s="25">
        <v>342.9</v>
      </c>
      <c r="C35" s="20" t="s">
        <v>45</v>
      </c>
      <c r="D35" s="46">
        <v>-39083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-39083</v>
      </c>
      <c r="O35" s="47">
        <f t="shared" si="1"/>
        <v>-4.4086858432036093</v>
      </c>
      <c r="P35" s="9"/>
    </row>
    <row r="36" spans="1:16">
      <c r="A36" s="12"/>
      <c r="B36" s="25">
        <v>343.4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1396364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1396364</v>
      </c>
      <c r="O36" s="47">
        <f t="shared" si="1"/>
        <v>157.51426959954878</v>
      </c>
      <c r="P36" s="9"/>
    </row>
    <row r="37" spans="1:16">
      <c r="A37" s="12"/>
      <c r="B37" s="25">
        <v>343.6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4134608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4134608</v>
      </c>
      <c r="O37" s="47">
        <f t="shared" si="1"/>
        <v>466.39684151156234</v>
      </c>
      <c r="P37" s="9"/>
    </row>
    <row r="38" spans="1:16">
      <c r="A38" s="12"/>
      <c r="B38" s="25">
        <v>344.1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340169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340169</v>
      </c>
      <c r="O38" s="47">
        <f t="shared" si="1"/>
        <v>38.372137619853355</v>
      </c>
      <c r="P38" s="9"/>
    </row>
    <row r="39" spans="1:16">
      <c r="A39" s="12"/>
      <c r="B39" s="25">
        <v>347.9</v>
      </c>
      <c r="C39" s="20" t="s">
        <v>49</v>
      </c>
      <c r="D39" s="46">
        <v>37042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37042</v>
      </c>
      <c r="O39" s="47">
        <f t="shared" si="1"/>
        <v>4.1784545967287086</v>
      </c>
      <c r="P39" s="9"/>
    </row>
    <row r="40" spans="1:16" ht="15.75">
      <c r="A40" s="29" t="s">
        <v>40</v>
      </c>
      <c r="B40" s="30"/>
      <c r="C40" s="31"/>
      <c r="D40" s="32">
        <f t="shared" ref="D40:M40" si="9">SUM(D41:D41)</f>
        <v>147295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8"/>
        <v>147295</v>
      </c>
      <c r="O40" s="45">
        <f t="shared" si="1"/>
        <v>16.615341229554428</v>
      </c>
      <c r="P40" s="10"/>
    </row>
    <row r="41" spans="1:16">
      <c r="A41" s="13"/>
      <c r="B41" s="39">
        <v>351.9</v>
      </c>
      <c r="C41" s="21" t="s">
        <v>52</v>
      </c>
      <c r="D41" s="46">
        <v>147295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147295</v>
      </c>
      <c r="O41" s="47">
        <f t="shared" si="1"/>
        <v>16.615341229554428</v>
      </c>
      <c r="P41" s="9"/>
    </row>
    <row r="42" spans="1:16" ht="15.75">
      <c r="A42" s="29" t="s">
        <v>2</v>
      </c>
      <c r="B42" s="30"/>
      <c r="C42" s="31"/>
      <c r="D42" s="32">
        <f t="shared" ref="D42:M42" si="10">SUM(D43:D48)</f>
        <v>280129</v>
      </c>
      <c r="E42" s="32">
        <f t="shared" si="10"/>
        <v>39602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218153</v>
      </c>
      <c r="J42" s="32">
        <f t="shared" si="10"/>
        <v>0</v>
      </c>
      <c r="K42" s="32">
        <f t="shared" si="10"/>
        <v>-802380</v>
      </c>
      <c r="L42" s="32">
        <f t="shared" si="10"/>
        <v>0</v>
      </c>
      <c r="M42" s="32">
        <f t="shared" si="10"/>
        <v>0</v>
      </c>
      <c r="N42" s="32">
        <f t="shared" ref="N42:N52" si="11">SUM(D42:M42)</f>
        <v>-264496</v>
      </c>
      <c r="O42" s="45">
        <f t="shared" si="1"/>
        <v>-29.835984207557811</v>
      </c>
      <c r="P42" s="10"/>
    </row>
    <row r="43" spans="1:16">
      <c r="A43" s="12"/>
      <c r="B43" s="25">
        <v>361.1</v>
      </c>
      <c r="C43" s="20" t="s">
        <v>53</v>
      </c>
      <c r="D43" s="46">
        <v>96002</v>
      </c>
      <c r="E43" s="46">
        <v>38625</v>
      </c>
      <c r="F43" s="46">
        <v>0</v>
      </c>
      <c r="G43" s="46">
        <v>0</v>
      </c>
      <c r="H43" s="46">
        <v>0</v>
      </c>
      <c r="I43" s="46">
        <v>56056</v>
      </c>
      <c r="J43" s="46">
        <v>0</v>
      </c>
      <c r="K43" s="46">
        <v>289485</v>
      </c>
      <c r="L43" s="46">
        <v>0</v>
      </c>
      <c r="M43" s="46">
        <v>0</v>
      </c>
      <c r="N43" s="46">
        <f t="shared" si="11"/>
        <v>480168</v>
      </c>
      <c r="O43" s="47">
        <f t="shared" si="1"/>
        <v>54.164467005076141</v>
      </c>
      <c r="P43" s="9"/>
    </row>
    <row r="44" spans="1:16">
      <c r="A44" s="12"/>
      <c r="B44" s="25">
        <v>361.3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-1689990</v>
      </c>
      <c r="L44" s="46">
        <v>0</v>
      </c>
      <c r="M44" s="46">
        <v>0</v>
      </c>
      <c r="N44" s="46">
        <f t="shared" si="11"/>
        <v>-1689990</v>
      </c>
      <c r="O44" s="47">
        <f t="shared" si="1"/>
        <v>-190.63620981387479</v>
      </c>
      <c r="P44" s="9"/>
    </row>
    <row r="45" spans="1:16">
      <c r="A45" s="12"/>
      <c r="B45" s="25">
        <v>362</v>
      </c>
      <c r="C45" s="20" t="s">
        <v>55</v>
      </c>
      <c r="D45" s="46">
        <v>38053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38053</v>
      </c>
      <c r="O45" s="47">
        <f t="shared" si="1"/>
        <v>4.2924985899605188</v>
      </c>
      <c r="P45" s="9"/>
    </row>
    <row r="46" spans="1:16">
      <c r="A46" s="12"/>
      <c r="B46" s="25">
        <v>365</v>
      </c>
      <c r="C46" s="20" t="s">
        <v>57</v>
      </c>
      <c r="D46" s="46">
        <v>60938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60938</v>
      </c>
      <c r="O46" s="47">
        <f t="shared" si="1"/>
        <v>6.8739988719684151</v>
      </c>
      <c r="P46" s="9"/>
    </row>
    <row r="47" spans="1:16">
      <c r="A47" s="12"/>
      <c r="B47" s="25">
        <v>368</v>
      </c>
      <c r="C47" s="20" t="s">
        <v>59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597166</v>
      </c>
      <c r="L47" s="46">
        <v>0</v>
      </c>
      <c r="M47" s="46">
        <v>0</v>
      </c>
      <c r="N47" s="46">
        <f t="shared" si="11"/>
        <v>597166</v>
      </c>
      <c r="O47" s="47">
        <f t="shared" si="1"/>
        <v>67.362210941906369</v>
      </c>
      <c r="P47" s="9"/>
    </row>
    <row r="48" spans="1:16">
      <c r="A48" s="12"/>
      <c r="B48" s="25">
        <v>369.9</v>
      </c>
      <c r="C48" s="20" t="s">
        <v>60</v>
      </c>
      <c r="D48" s="46">
        <v>85136</v>
      </c>
      <c r="E48" s="46">
        <v>977</v>
      </c>
      <c r="F48" s="46">
        <v>0</v>
      </c>
      <c r="G48" s="46">
        <v>0</v>
      </c>
      <c r="H48" s="46">
        <v>0</v>
      </c>
      <c r="I48" s="46">
        <v>162097</v>
      </c>
      <c r="J48" s="46">
        <v>0</v>
      </c>
      <c r="K48" s="46">
        <v>959</v>
      </c>
      <c r="L48" s="46">
        <v>0</v>
      </c>
      <c r="M48" s="46">
        <v>0</v>
      </c>
      <c r="N48" s="46">
        <f t="shared" si="11"/>
        <v>249169</v>
      </c>
      <c r="O48" s="47">
        <f t="shared" si="1"/>
        <v>28.107050197405528</v>
      </c>
      <c r="P48" s="9"/>
    </row>
    <row r="49" spans="1:119" ht="15.75">
      <c r="A49" s="29" t="s">
        <v>41</v>
      </c>
      <c r="B49" s="30"/>
      <c r="C49" s="31"/>
      <c r="D49" s="32">
        <f t="shared" ref="D49:M49" si="12">SUM(D50:D51)</f>
        <v>55000</v>
      </c>
      <c r="E49" s="32">
        <f t="shared" si="12"/>
        <v>224915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0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1"/>
        <v>279915</v>
      </c>
      <c r="O49" s="45">
        <f t="shared" si="1"/>
        <v>31.575296108291031</v>
      </c>
      <c r="P49" s="9"/>
    </row>
    <row r="50" spans="1:119">
      <c r="A50" s="12"/>
      <c r="B50" s="25">
        <v>381</v>
      </c>
      <c r="C50" s="20" t="s">
        <v>61</v>
      </c>
      <c r="D50" s="46">
        <v>5000</v>
      </c>
      <c r="E50" s="46">
        <v>224915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229915</v>
      </c>
      <c r="O50" s="47">
        <f t="shared" si="1"/>
        <v>25.935138183869149</v>
      </c>
      <c r="P50" s="9"/>
    </row>
    <row r="51" spans="1:119" ht="15.75" thickBot="1">
      <c r="A51" s="12"/>
      <c r="B51" s="25">
        <v>382</v>
      </c>
      <c r="C51" s="20" t="s">
        <v>111</v>
      </c>
      <c r="D51" s="46">
        <v>50000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50000</v>
      </c>
      <c r="O51" s="47">
        <f t="shared" si="1"/>
        <v>5.6401579244218842</v>
      </c>
      <c r="P51" s="9"/>
    </row>
    <row r="52" spans="1:119" ht="16.5" thickBot="1">
      <c r="A52" s="14" t="s">
        <v>50</v>
      </c>
      <c r="B52" s="23"/>
      <c r="C52" s="22"/>
      <c r="D52" s="15">
        <f t="shared" ref="D52:M52" si="13">SUM(D5,D14,D18,D31,D40,D42,D49)</f>
        <v>6142592</v>
      </c>
      <c r="E52" s="15">
        <f t="shared" si="13"/>
        <v>1290187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6450373</v>
      </c>
      <c r="J52" s="15">
        <f t="shared" si="13"/>
        <v>0</v>
      </c>
      <c r="K52" s="15">
        <f t="shared" si="13"/>
        <v>-802380</v>
      </c>
      <c r="L52" s="15">
        <f t="shared" si="13"/>
        <v>0</v>
      </c>
      <c r="M52" s="15">
        <f t="shared" si="13"/>
        <v>0</v>
      </c>
      <c r="N52" s="15">
        <f t="shared" si="11"/>
        <v>13080772</v>
      </c>
      <c r="O52" s="38">
        <f t="shared" si="1"/>
        <v>1475.5523970671179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112</v>
      </c>
      <c r="M54" s="118"/>
      <c r="N54" s="118"/>
      <c r="O54" s="43">
        <v>8865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76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29"/>
      <c r="M3" s="130"/>
      <c r="N3" s="36"/>
      <c r="O3" s="37"/>
      <c r="P3" s="131" t="s">
        <v>165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63</v>
      </c>
      <c r="F4" s="34" t="s">
        <v>64</v>
      </c>
      <c r="G4" s="34" t="s">
        <v>65</v>
      </c>
      <c r="H4" s="34" t="s">
        <v>4</v>
      </c>
      <c r="I4" s="34" t="s">
        <v>5</v>
      </c>
      <c r="J4" s="35" t="s">
        <v>66</v>
      </c>
      <c r="K4" s="35" t="s">
        <v>6</v>
      </c>
      <c r="L4" s="35" t="s">
        <v>7</v>
      </c>
      <c r="M4" s="35" t="s">
        <v>166</v>
      </c>
      <c r="N4" s="35" t="s">
        <v>8</v>
      </c>
      <c r="O4" s="35" t="s">
        <v>167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168</v>
      </c>
      <c r="B5" s="26"/>
      <c r="C5" s="26"/>
      <c r="D5" s="27">
        <f t="shared" ref="D5:N5" si="0">SUM(D6:D14)</f>
        <v>2476347</v>
      </c>
      <c r="E5" s="27">
        <f t="shared" si="0"/>
        <v>368848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2845195</v>
      </c>
      <c r="P5" s="33">
        <f t="shared" ref="P5:P36" si="1">(O5/P$57)</f>
        <v>291.24731292865187</v>
      </c>
      <c r="Q5" s="6"/>
    </row>
    <row r="6" spans="1:134">
      <c r="A6" s="12"/>
      <c r="B6" s="25">
        <v>311</v>
      </c>
      <c r="C6" s="20" t="s">
        <v>1</v>
      </c>
      <c r="D6" s="46">
        <v>746757</v>
      </c>
      <c r="E6" s="46">
        <v>368848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1115605</v>
      </c>
      <c r="P6" s="47">
        <f t="shared" si="1"/>
        <v>114.19848500358276</v>
      </c>
      <c r="Q6" s="9"/>
    </row>
    <row r="7" spans="1:134">
      <c r="A7" s="12"/>
      <c r="B7" s="25">
        <v>312.41000000000003</v>
      </c>
      <c r="C7" s="20" t="s">
        <v>169</v>
      </c>
      <c r="D7" s="46">
        <v>412635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412635</v>
      </c>
      <c r="P7" s="47">
        <f t="shared" si="1"/>
        <v>42.239226123451736</v>
      </c>
      <c r="Q7" s="9"/>
    </row>
    <row r="8" spans="1:134">
      <c r="A8" s="12"/>
      <c r="B8" s="25">
        <v>312.51</v>
      </c>
      <c r="C8" s="20" t="s">
        <v>115</v>
      </c>
      <c r="D8" s="46">
        <v>42417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42417</v>
      </c>
      <c r="P8" s="47">
        <f t="shared" si="1"/>
        <v>4.3420002047292456</v>
      </c>
      <c r="Q8" s="9"/>
    </row>
    <row r="9" spans="1:134">
      <c r="A9" s="12"/>
      <c r="B9" s="25">
        <v>314.10000000000002</v>
      </c>
      <c r="C9" s="20" t="s">
        <v>11</v>
      </c>
      <c r="D9" s="46">
        <v>877733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877733</v>
      </c>
      <c r="P9" s="47">
        <f t="shared" si="1"/>
        <v>89.848807452144541</v>
      </c>
      <c r="Q9" s="9"/>
    </row>
    <row r="10" spans="1:134">
      <c r="A10" s="12"/>
      <c r="B10" s="25">
        <v>314.3</v>
      </c>
      <c r="C10" s="20" t="s">
        <v>12</v>
      </c>
      <c r="D10" s="46">
        <v>137284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137284</v>
      </c>
      <c r="P10" s="47">
        <f t="shared" si="1"/>
        <v>14.053024874603338</v>
      </c>
      <c r="Q10" s="9"/>
    </row>
    <row r="11" spans="1:134">
      <c r="A11" s="12"/>
      <c r="B11" s="25">
        <v>314.39999999999998</v>
      </c>
      <c r="C11" s="20" t="s">
        <v>13</v>
      </c>
      <c r="D11" s="46">
        <v>22553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22553</v>
      </c>
      <c r="P11" s="47">
        <f t="shared" si="1"/>
        <v>2.3086293377008906</v>
      </c>
      <c r="Q11" s="9"/>
    </row>
    <row r="12" spans="1:134">
      <c r="A12" s="12"/>
      <c r="B12" s="25">
        <v>315.10000000000002</v>
      </c>
      <c r="C12" s="20" t="s">
        <v>170</v>
      </c>
      <c r="D12" s="46">
        <v>211469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211469</v>
      </c>
      <c r="P12" s="47">
        <f t="shared" si="1"/>
        <v>21.646944416009827</v>
      </c>
      <c r="Q12" s="9"/>
    </row>
    <row r="13" spans="1:134">
      <c r="A13" s="12"/>
      <c r="B13" s="25">
        <v>316</v>
      </c>
      <c r="C13" s="20" t="s">
        <v>118</v>
      </c>
      <c r="D13" s="46">
        <v>24574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24574</v>
      </c>
      <c r="P13" s="47">
        <f t="shared" si="1"/>
        <v>2.5155082403521343</v>
      </c>
      <c r="Q13" s="9"/>
    </row>
    <row r="14" spans="1:134">
      <c r="A14" s="12"/>
      <c r="B14" s="25">
        <v>319.89999999999998</v>
      </c>
      <c r="C14" s="20" t="s">
        <v>180</v>
      </c>
      <c r="D14" s="46">
        <v>925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925</v>
      </c>
      <c r="P14" s="47">
        <f t="shared" si="1"/>
        <v>9.4687276077387653E-2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SUM(D16:D20)</f>
        <v>775806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133614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909420</v>
      </c>
      <c r="P15" s="45">
        <f t="shared" si="1"/>
        <v>93.092435254376085</v>
      </c>
      <c r="Q15" s="10"/>
    </row>
    <row r="16" spans="1:134">
      <c r="A16" s="12"/>
      <c r="B16" s="25">
        <v>322.89999999999998</v>
      </c>
      <c r="C16" s="20" t="s">
        <v>171</v>
      </c>
      <c r="D16" s="46">
        <v>4915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0" si="4">SUM(D16:N16)</f>
        <v>4915</v>
      </c>
      <c r="P16" s="47">
        <f t="shared" si="1"/>
        <v>0.5031221209949841</v>
      </c>
      <c r="Q16" s="9"/>
    </row>
    <row r="17" spans="1:17">
      <c r="A17" s="12"/>
      <c r="B17" s="25">
        <v>323.10000000000002</v>
      </c>
      <c r="C17" s="20" t="s">
        <v>17</v>
      </c>
      <c r="D17" s="46">
        <v>751888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751888</v>
      </c>
      <c r="P17" s="47">
        <f t="shared" si="1"/>
        <v>76.966731497594438</v>
      </c>
      <c r="Q17" s="9"/>
    </row>
    <row r="18" spans="1:17">
      <c r="A18" s="12"/>
      <c r="B18" s="25">
        <v>323.39999999999998</v>
      </c>
      <c r="C18" s="20" t="s">
        <v>18</v>
      </c>
      <c r="D18" s="46">
        <v>19003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19003</v>
      </c>
      <c r="P18" s="47">
        <f t="shared" si="1"/>
        <v>1.9452349268092948</v>
      </c>
      <c r="Q18" s="9"/>
    </row>
    <row r="19" spans="1:17">
      <c r="A19" s="12"/>
      <c r="B19" s="25">
        <v>324.20999999999998</v>
      </c>
      <c r="C19" s="20" t="s">
        <v>133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120119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120119</v>
      </c>
      <c r="P19" s="47">
        <f t="shared" si="1"/>
        <v>12.29593612447538</v>
      </c>
      <c r="Q19" s="9"/>
    </row>
    <row r="20" spans="1:17">
      <c r="A20" s="12"/>
      <c r="B20" s="25">
        <v>324.22000000000003</v>
      </c>
      <c r="C20" s="20" t="s">
        <v>19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13495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13495</v>
      </c>
      <c r="P20" s="47">
        <f t="shared" si="1"/>
        <v>1.3814105845019962</v>
      </c>
      <c r="Q20" s="9"/>
    </row>
    <row r="21" spans="1:17" ht="15.75">
      <c r="A21" s="29" t="s">
        <v>172</v>
      </c>
      <c r="B21" s="30"/>
      <c r="C21" s="31"/>
      <c r="D21" s="32">
        <f t="shared" ref="D21:N21" si="5">SUM(D22:D34)</f>
        <v>1657145</v>
      </c>
      <c r="E21" s="32">
        <f t="shared" si="5"/>
        <v>1878488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981530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>SUM(D21:N21)</f>
        <v>4517163</v>
      </c>
      <c r="P21" s="45">
        <f t="shared" si="1"/>
        <v>462.39768655952503</v>
      </c>
      <c r="Q21" s="10"/>
    </row>
    <row r="22" spans="1:17">
      <c r="A22" s="12"/>
      <c r="B22" s="25">
        <v>331.1</v>
      </c>
      <c r="C22" s="20" t="s">
        <v>21</v>
      </c>
      <c r="D22" s="46">
        <v>0</v>
      </c>
      <c r="E22" s="46">
        <v>301931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301931</v>
      </c>
      <c r="P22" s="47">
        <f t="shared" si="1"/>
        <v>30.90705292250998</v>
      </c>
      <c r="Q22" s="9"/>
    </row>
    <row r="23" spans="1:17">
      <c r="A23" s="12"/>
      <c r="B23" s="25">
        <v>331.31</v>
      </c>
      <c r="C23" s="20" t="s">
        <v>119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111906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2" si="6">SUM(D23:N23)</f>
        <v>111906</v>
      </c>
      <c r="P23" s="47">
        <f t="shared" si="1"/>
        <v>11.455215477530965</v>
      </c>
      <c r="Q23" s="9"/>
    </row>
    <row r="24" spans="1:17">
      <c r="A24" s="12"/>
      <c r="B24" s="25">
        <v>331.35</v>
      </c>
      <c r="C24" s="20" t="s">
        <v>89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528089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528089</v>
      </c>
      <c r="P24" s="47">
        <f t="shared" si="1"/>
        <v>54.057631282628726</v>
      </c>
      <c r="Q24" s="9"/>
    </row>
    <row r="25" spans="1:17">
      <c r="A25" s="12"/>
      <c r="B25" s="25">
        <v>331.41</v>
      </c>
      <c r="C25" s="20" t="s">
        <v>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181877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181877</v>
      </c>
      <c r="P25" s="47">
        <f t="shared" si="1"/>
        <v>18.617770498515714</v>
      </c>
      <c r="Q25" s="9"/>
    </row>
    <row r="26" spans="1:17">
      <c r="A26" s="12"/>
      <c r="B26" s="25">
        <v>331.49</v>
      </c>
      <c r="C26" s="20" t="s">
        <v>25</v>
      </c>
      <c r="D26" s="46">
        <v>53750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53750</v>
      </c>
      <c r="P26" s="47">
        <f t="shared" si="1"/>
        <v>5.5020984747671209</v>
      </c>
      <c r="Q26" s="9"/>
    </row>
    <row r="27" spans="1:17">
      <c r="A27" s="12"/>
      <c r="B27" s="25">
        <v>334.35</v>
      </c>
      <c r="C27" s="20" t="s">
        <v>134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159658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159658</v>
      </c>
      <c r="P27" s="47">
        <f t="shared" si="1"/>
        <v>16.343330944825468</v>
      </c>
      <c r="Q27" s="9"/>
    </row>
    <row r="28" spans="1:17">
      <c r="A28" s="12"/>
      <c r="B28" s="25">
        <v>335.125</v>
      </c>
      <c r="C28" s="20" t="s">
        <v>173</v>
      </c>
      <c r="D28" s="46">
        <v>679830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679830</v>
      </c>
      <c r="P28" s="47">
        <f t="shared" si="1"/>
        <v>69.590541508854542</v>
      </c>
      <c r="Q28" s="9"/>
    </row>
    <row r="29" spans="1:17">
      <c r="A29" s="12"/>
      <c r="B29" s="25">
        <v>335.14</v>
      </c>
      <c r="C29" s="20" t="s">
        <v>121</v>
      </c>
      <c r="D29" s="46">
        <v>4794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4794</v>
      </c>
      <c r="P29" s="47">
        <f t="shared" si="1"/>
        <v>0.49073600163783399</v>
      </c>
      <c r="Q29" s="9"/>
    </row>
    <row r="30" spans="1:17">
      <c r="A30" s="12"/>
      <c r="B30" s="25">
        <v>335.15</v>
      </c>
      <c r="C30" s="20" t="s">
        <v>122</v>
      </c>
      <c r="D30" s="46">
        <v>8249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8249</v>
      </c>
      <c r="P30" s="47">
        <f t="shared" si="1"/>
        <v>0.84440577336472511</v>
      </c>
      <c r="Q30" s="9"/>
    </row>
    <row r="31" spans="1:17">
      <c r="A31" s="12"/>
      <c r="B31" s="25">
        <v>335.18</v>
      </c>
      <c r="C31" s="20" t="s">
        <v>174</v>
      </c>
      <c r="D31" s="46">
        <v>740212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740212</v>
      </c>
      <c r="P31" s="47">
        <f t="shared" si="1"/>
        <v>75.771522161940837</v>
      </c>
      <c r="Q31" s="9"/>
    </row>
    <row r="32" spans="1:17">
      <c r="A32" s="12"/>
      <c r="B32" s="25">
        <v>335.21</v>
      </c>
      <c r="C32" s="20" t="s">
        <v>92</v>
      </c>
      <c r="D32" s="46">
        <v>1350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1350</v>
      </c>
      <c r="P32" s="47">
        <f t="shared" si="1"/>
        <v>0.13819224076159278</v>
      </c>
      <c r="Q32" s="9"/>
    </row>
    <row r="33" spans="1:17">
      <c r="A33" s="12"/>
      <c r="B33" s="25">
        <v>337.7</v>
      </c>
      <c r="C33" s="20" t="s">
        <v>34</v>
      </c>
      <c r="D33" s="46">
        <v>168960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" si="7">SUM(D33:N33)</f>
        <v>168960</v>
      </c>
      <c r="P33" s="47">
        <f t="shared" si="1"/>
        <v>17.295526665984237</v>
      </c>
      <c r="Q33" s="9"/>
    </row>
    <row r="34" spans="1:17">
      <c r="A34" s="12"/>
      <c r="B34" s="25">
        <v>338</v>
      </c>
      <c r="C34" s="20" t="s">
        <v>175</v>
      </c>
      <c r="D34" s="46">
        <v>0</v>
      </c>
      <c r="E34" s="46">
        <v>1576557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1576557</v>
      </c>
      <c r="P34" s="47">
        <f t="shared" si="1"/>
        <v>161.3836626062033</v>
      </c>
      <c r="Q34" s="9"/>
    </row>
    <row r="35" spans="1:17" ht="15.75">
      <c r="A35" s="29" t="s">
        <v>39</v>
      </c>
      <c r="B35" s="30"/>
      <c r="C35" s="31"/>
      <c r="D35" s="32">
        <f t="shared" ref="D35:N35" si="8">SUM(D36:D43)</f>
        <v>789010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7532251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8"/>
        <v>0</v>
      </c>
      <c r="O35" s="32">
        <f>SUM(D35:N35)</f>
        <v>8321261</v>
      </c>
      <c r="P35" s="45">
        <f t="shared" si="1"/>
        <v>851.80274337189064</v>
      </c>
      <c r="Q35" s="10"/>
    </row>
    <row r="36" spans="1:17">
      <c r="A36" s="12"/>
      <c r="B36" s="25">
        <v>341.9</v>
      </c>
      <c r="C36" s="20" t="s">
        <v>124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207100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3" si="9">SUM(D36:N36)</f>
        <v>207100</v>
      </c>
      <c r="P36" s="47">
        <f t="shared" si="1"/>
        <v>21.199713379056199</v>
      </c>
      <c r="Q36" s="9"/>
    </row>
    <row r="37" spans="1:17">
      <c r="A37" s="12"/>
      <c r="B37" s="25">
        <v>342.2</v>
      </c>
      <c r="C37" s="20" t="s">
        <v>44</v>
      </c>
      <c r="D37" s="46">
        <v>654635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654635</v>
      </c>
      <c r="P37" s="47">
        <f t="shared" ref="P37:P55" si="10">(O37/P$57)</f>
        <v>67.011464837752072</v>
      </c>
      <c r="Q37" s="9"/>
    </row>
    <row r="38" spans="1:17">
      <c r="A38" s="12"/>
      <c r="B38" s="25">
        <v>342.9</v>
      </c>
      <c r="C38" s="20" t="s">
        <v>45</v>
      </c>
      <c r="D38" s="46">
        <v>21780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21780</v>
      </c>
      <c r="P38" s="47">
        <f t="shared" si="10"/>
        <v>2.2295014842870304</v>
      </c>
      <c r="Q38" s="9"/>
    </row>
    <row r="39" spans="1:17">
      <c r="A39" s="12"/>
      <c r="B39" s="25">
        <v>343.3</v>
      </c>
      <c r="C39" s="20" t="s">
        <v>96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2938507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2938507</v>
      </c>
      <c r="P39" s="47">
        <f t="shared" si="10"/>
        <v>300.79916061009317</v>
      </c>
      <c r="Q39" s="9"/>
    </row>
    <row r="40" spans="1:17">
      <c r="A40" s="12"/>
      <c r="B40" s="25">
        <v>343.4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1464529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1464529</v>
      </c>
      <c r="P40" s="47">
        <f t="shared" si="10"/>
        <v>149.91595864469238</v>
      </c>
      <c r="Q40" s="9"/>
    </row>
    <row r="41" spans="1:17">
      <c r="A41" s="12"/>
      <c r="B41" s="25">
        <v>343.5</v>
      </c>
      <c r="C41" s="20" t="s">
        <v>97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2696764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2696764</v>
      </c>
      <c r="P41" s="47">
        <f t="shared" si="10"/>
        <v>276.05322960384893</v>
      </c>
      <c r="Q41" s="9"/>
    </row>
    <row r="42" spans="1:17">
      <c r="A42" s="12"/>
      <c r="B42" s="25">
        <v>344.1</v>
      </c>
      <c r="C42" s="20" t="s">
        <v>125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225351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225351</v>
      </c>
      <c r="P42" s="47">
        <f t="shared" si="10"/>
        <v>23.067970109530147</v>
      </c>
      <c r="Q42" s="9"/>
    </row>
    <row r="43" spans="1:17">
      <c r="A43" s="12"/>
      <c r="B43" s="25">
        <v>344.9</v>
      </c>
      <c r="C43" s="20" t="s">
        <v>176</v>
      </c>
      <c r="D43" s="46">
        <v>112595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112595</v>
      </c>
      <c r="P43" s="47">
        <f t="shared" si="10"/>
        <v>11.525744702630771</v>
      </c>
      <c r="Q43" s="9"/>
    </row>
    <row r="44" spans="1:17" ht="15.75">
      <c r="A44" s="29" t="s">
        <v>40</v>
      </c>
      <c r="B44" s="30"/>
      <c r="C44" s="31"/>
      <c r="D44" s="32">
        <f t="shared" ref="D44:N44" si="11">SUM(D45:D45)</f>
        <v>15958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1"/>
        <v>0</v>
      </c>
      <c r="O44" s="32">
        <f>SUM(D44:N44)</f>
        <v>15958</v>
      </c>
      <c r="P44" s="45">
        <f t="shared" si="10"/>
        <v>1.6335346504248132</v>
      </c>
      <c r="Q44" s="10"/>
    </row>
    <row r="45" spans="1:17">
      <c r="A45" s="13"/>
      <c r="B45" s="39">
        <v>351.1</v>
      </c>
      <c r="C45" s="21" t="s">
        <v>83</v>
      </c>
      <c r="D45" s="46">
        <v>15958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15958</v>
      </c>
      <c r="P45" s="47">
        <f t="shared" si="10"/>
        <v>1.6335346504248132</v>
      </c>
      <c r="Q45" s="9"/>
    </row>
    <row r="46" spans="1:17" ht="15.75">
      <c r="A46" s="29" t="s">
        <v>2</v>
      </c>
      <c r="B46" s="30"/>
      <c r="C46" s="31"/>
      <c r="D46" s="32">
        <f t="shared" ref="D46:N46" si="12">SUM(D47:D52)</f>
        <v>385587</v>
      </c>
      <c r="E46" s="32">
        <f t="shared" si="12"/>
        <v>5822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366938</v>
      </c>
      <c r="J46" s="32">
        <f t="shared" si="12"/>
        <v>0</v>
      </c>
      <c r="K46" s="32">
        <f t="shared" si="12"/>
        <v>-1841981</v>
      </c>
      <c r="L46" s="32">
        <f t="shared" si="12"/>
        <v>0</v>
      </c>
      <c r="M46" s="32">
        <f t="shared" si="12"/>
        <v>0</v>
      </c>
      <c r="N46" s="32">
        <f t="shared" si="12"/>
        <v>0</v>
      </c>
      <c r="O46" s="32">
        <f>SUM(D46:N46)</f>
        <v>-1083634</v>
      </c>
      <c r="P46" s="45">
        <f t="shared" si="10"/>
        <v>-110.92578564847989</v>
      </c>
      <c r="Q46" s="10"/>
    </row>
    <row r="47" spans="1:17">
      <c r="A47" s="12"/>
      <c r="B47" s="25">
        <v>361.1</v>
      </c>
      <c r="C47" s="20" t="s">
        <v>53</v>
      </c>
      <c r="D47" s="46">
        <v>57656</v>
      </c>
      <c r="E47" s="46">
        <v>5653</v>
      </c>
      <c r="F47" s="46">
        <v>0</v>
      </c>
      <c r="G47" s="46">
        <v>0</v>
      </c>
      <c r="H47" s="46">
        <v>0</v>
      </c>
      <c r="I47" s="46">
        <v>238377</v>
      </c>
      <c r="J47" s="46">
        <v>0</v>
      </c>
      <c r="K47" s="46">
        <v>134374</v>
      </c>
      <c r="L47" s="46">
        <v>0</v>
      </c>
      <c r="M47" s="46">
        <v>0</v>
      </c>
      <c r="N47" s="46">
        <v>0</v>
      </c>
      <c r="O47" s="46">
        <f>SUM(D47:N47)</f>
        <v>436060</v>
      </c>
      <c r="P47" s="47">
        <f t="shared" si="10"/>
        <v>44.637117412222338</v>
      </c>
      <c r="Q47" s="9"/>
    </row>
    <row r="48" spans="1:17">
      <c r="A48" s="12"/>
      <c r="B48" s="25">
        <v>361.3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-2532022</v>
      </c>
      <c r="L48" s="46">
        <v>0</v>
      </c>
      <c r="M48" s="46">
        <v>0</v>
      </c>
      <c r="N48" s="46">
        <v>0</v>
      </c>
      <c r="O48" s="46">
        <f t="shared" ref="O48:O54" si="13">SUM(D48:N48)</f>
        <v>-2532022</v>
      </c>
      <c r="P48" s="47">
        <f t="shared" si="10"/>
        <v>-259.18947691677755</v>
      </c>
      <c r="Q48" s="9"/>
    </row>
    <row r="49" spans="1:120">
      <c r="A49" s="12"/>
      <c r="B49" s="25">
        <v>362</v>
      </c>
      <c r="C49" s="20" t="s">
        <v>55</v>
      </c>
      <c r="D49" s="46">
        <v>86816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86816</v>
      </c>
      <c r="P49" s="47">
        <f t="shared" si="10"/>
        <v>8.8868870918210661</v>
      </c>
      <c r="Q49" s="9"/>
    </row>
    <row r="50" spans="1:120">
      <c r="A50" s="12"/>
      <c r="B50" s="25">
        <v>365</v>
      </c>
      <c r="C50" s="20" t="s">
        <v>127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2555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2555</v>
      </c>
      <c r="P50" s="47">
        <f t="shared" si="10"/>
        <v>0.26154161121916264</v>
      </c>
      <c r="Q50" s="9"/>
    </row>
    <row r="51" spans="1:120">
      <c r="A51" s="12"/>
      <c r="B51" s="25">
        <v>368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555667</v>
      </c>
      <c r="L51" s="46">
        <v>0</v>
      </c>
      <c r="M51" s="46">
        <v>0</v>
      </c>
      <c r="N51" s="46">
        <v>0</v>
      </c>
      <c r="O51" s="46">
        <f t="shared" si="13"/>
        <v>555667</v>
      </c>
      <c r="P51" s="47">
        <f t="shared" si="10"/>
        <v>56.880642849831098</v>
      </c>
      <c r="Q51" s="9"/>
    </row>
    <row r="52" spans="1:120">
      <c r="A52" s="12"/>
      <c r="B52" s="25">
        <v>369.9</v>
      </c>
      <c r="C52" s="20" t="s">
        <v>60</v>
      </c>
      <c r="D52" s="46">
        <v>241115</v>
      </c>
      <c r="E52" s="46">
        <v>169</v>
      </c>
      <c r="F52" s="46">
        <v>0</v>
      </c>
      <c r="G52" s="46">
        <v>0</v>
      </c>
      <c r="H52" s="46">
        <v>0</v>
      </c>
      <c r="I52" s="46">
        <v>126006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367290</v>
      </c>
      <c r="P52" s="47">
        <f t="shared" si="10"/>
        <v>37.59750230320401</v>
      </c>
      <c r="Q52" s="9"/>
    </row>
    <row r="53" spans="1:120" ht="15.75">
      <c r="A53" s="29" t="s">
        <v>41</v>
      </c>
      <c r="B53" s="30"/>
      <c r="C53" s="31"/>
      <c r="D53" s="32">
        <f t="shared" ref="D53:N53" si="14">SUM(D54:D54)</f>
        <v>1201070</v>
      </c>
      <c r="E53" s="32">
        <f t="shared" si="14"/>
        <v>0</v>
      </c>
      <c r="F53" s="32">
        <f t="shared" si="14"/>
        <v>0</v>
      </c>
      <c r="G53" s="32">
        <f t="shared" si="14"/>
        <v>0</v>
      </c>
      <c r="H53" s="32">
        <f t="shared" si="14"/>
        <v>0</v>
      </c>
      <c r="I53" s="32">
        <f t="shared" si="14"/>
        <v>1908</v>
      </c>
      <c r="J53" s="32">
        <f t="shared" si="14"/>
        <v>0</v>
      </c>
      <c r="K53" s="32">
        <f t="shared" si="14"/>
        <v>0</v>
      </c>
      <c r="L53" s="32">
        <f t="shared" si="14"/>
        <v>0</v>
      </c>
      <c r="M53" s="32">
        <f t="shared" si="14"/>
        <v>0</v>
      </c>
      <c r="N53" s="32">
        <f t="shared" si="14"/>
        <v>0</v>
      </c>
      <c r="O53" s="32">
        <f t="shared" si="13"/>
        <v>1202978</v>
      </c>
      <c r="P53" s="45">
        <f t="shared" si="10"/>
        <v>123.14238919029583</v>
      </c>
      <c r="Q53" s="9"/>
    </row>
    <row r="54" spans="1:120" ht="15.75" thickBot="1">
      <c r="A54" s="12"/>
      <c r="B54" s="25">
        <v>381</v>
      </c>
      <c r="C54" s="20" t="s">
        <v>61</v>
      </c>
      <c r="D54" s="46">
        <v>1201070</v>
      </c>
      <c r="E54" s="46">
        <v>0</v>
      </c>
      <c r="F54" s="46">
        <v>0</v>
      </c>
      <c r="G54" s="46">
        <v>0</v>
      </c>
      <c r="H54" s="46">
        <v>0</v>
      </c>
      <c r="I54" s="46">
        <v>1908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1202978</v>
      </c>
      <c r="P54" s="47">
        <f t="shared" si="10"/>
        <v>123.14238919029583</v>
      </c>
      <c r="Q54" s="9"/>
    </row>
    <row r="55" spans="1:120" ht="16.5" thickBot="1">
      <c r="A55" s="14" t="s">
        <v>50</v>
      </c>
      <c r="B55" s="23"/>
      <c r="C55" s="22"/>
      <c r="D55" s="15">
        <f t="shared" ref="D55:N55" si="15">SUM(D5,D15,D21,D35,D44,D46,D53)</f>
        <v>7300923</v>
      </c>
      <c r="E55" s="15">
        <f t="shared" si="15"/>
        <v>2253158</v>
      </c>
      <c r="F55" s="15">
        <f t="shared" si="15"/>
        <v>0</v>
      </c>
      <c r="G55" s="15">
        <f t="shared" si="15"/>
        <v>0</v>
      </c>
      <c r="H55" s="15">
        <f t="shared" si="15"/>
        <v>0</v>
      </c>
      <c r="I55" s="15">
        <f t="shared" si="15"/>
        <v>9016241</v>
      </c>
      <c r="J55" s="15">
        <f t="shared" si="15"/>
        <v>0</v>
      </c>
      <c r="K55" s="15">
        <f t="shared" si="15"/>
        <v>-1841981</v>
      </c>
      <c r="L55" s="15">
        <f t="shared" si="15"/>
        <v>0</v>
      </c>
      <c r="M55" s="15">
        <f t="shared" si="15"/>
        <v>0</v>
      </c>
      <c r="N55" s="15">
        <f t="shared" si="15"/>
        <v>0</v>
      </c>
      <c r="O55" s="15">
        <f>SUM(D55:N55)</f>
        <v>16728341</v>
      </c>
      <c r="P55" s="38">
        <f t="shared" si="10"/>
        <v>1712.3903163066843</v>
      </c>
      <c r="Q55" s="6"/>
      <c r="R55" s="2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</row>
    <row r="56" spans="1:120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9"/>
    </row>
    <row r="57" spans="1:120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118" t="s">
        <v>181</v>
      </c>
      <c r="N57" s="118"/>
      <c r="O57" s="118"/>
      <c r="P57" s="43">
        <v>9769</v>
      </c>
    </row>
    <row r="58" spans="1:120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7"/>
    </row>
    <row r="59" spans="1:120" ht="15.75" customHeight="1" thickBot="1">
      <c r="A59" s="120" t="s">
        <v>76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100"/>
    </row>
  </sheetData>
  <mergeCells count="10">
    <mergeCell ref="M57:O57"/>
    <mergeCell ref="A58:P58"/>
    <mergeCell ref="A59:P5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29"/>
      <c r="M3" s="130"/>
      <c r="N3" s="36"/>
      <c r="O3" s="37"/>
      <c r="P3" s="131" t="s">
        <v>165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63</v>
      </c>
      <c r="F4" s="34" t="s">
        <v>64</v>
      </c>
      <c r="G4" s="34" t="s">
        <v>65</v>
      </c>
      <c r="H4" s="34" t="s">
        <v>4</v>
      </c>
      <c r="I4" s="34" t="s">
        <v>5</v>
      </c>
      <c r="J4" s="35" t="s">
        <v>66</v>
      </c>
      <c r="K4" s="35" t="s">
        <v>6</v>
      </c>
      <c r="L4" s="35" t="s">
        <v>7</v>
      </c>
      <c r="M4" s="35" t="s">
        <v>166</v>
      </c>
      <c r="N4" s="35" t="s">
        <v>8</v>
      </c>
      <c r="O4" s="35" t="s">
        <v>167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168</v>
      </c>
      <c r="B5" s="26"/>
      <c r="C5" s="26"/>
      <c r="D5" s="27">
        <f t="shared" ref="D5:N5" si="0">SUM(D6:D14)</f>
        <v>2058572</v>
      </c>
      <c r="E5" s="27">
        <f t="shared" si="0"/>
        <v>302068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2360640</v>
      </c>
      <c r="P5" s="33">
        <f t="shared" ref="P5:P36" si="1">(O5/P$55)</f>
        <v>242.83921407262628</v>
      </c>
      <c r="Q5" s="6"/>
    </row>
    <row r="6" spans="1:134">
      <c r="A6" s="12"/>
      <c r="B6" s="25">
        <v>311</v>
      </c>
      <c r="C6" s="20" t="s">
        <v>1</v>
      </c>
      <c r="D6" s="46">
        <v>309833</v>
      </c>
      <c r="E6" s="46">
        <v>302068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611901</v>
      </c>
      <c r="P6" s="47">
        <f t="shared" si="1"/>
        <v>62.946301820800329</v>
      </c>
      <c r="Q6" s="9"/>
    </row>
    <row r="7" spans="1:134">
      <c r="A7" s="12"/>
      <c r="B7" s="25">
        <v>312.41000000000003</v>
      </c>
      <c r="C7" s="20" t="s">
        <v>169</v>
      </c>
      <c r="D7" s="46">
        <v>402805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402805</v>
      </c>
      <c r="P7" s="47">
        <f t="shared" si="1"/>
        <v>41.436580598703834</v>
      </c>
      <c r="Q7" s="9"/>
    </row>
    <row r="8" spans="1:134">
      <c r="A8" s="12"/>
      <c r="B8" s="25">
        <v>312.51</v>
      </c>
      <c r="C8" s="20" t="s">
        <v>115</v>
      </c>
      <c r="D8" s="46">
        <v>41848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41848</v>
      </c>
      <c r="P8" s="47">
        <f t="shared" si="1"/>
        <v>4.3049069025820392</v>
      </c>
      <c r="Q8" s="9"/>
    </row>
    <row r="9" spans="1:134">
      <c r="A9" s="12"/>
      <c r="B9" s="25">
        <v>312.52</v>
      </c>
      <c r="C9" s="20" t="s">
        <v>116</v>
      </c>
      <c r="D9" s="46">
        <v>74156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74156</v>
      </c>
      <c r="P9" s="47">
        <f t="shared" si="1"/>
        <v>7.6284332887563009</v>
      </c>
      <c r="Q9" s="9"/>
    </row>
    <row r="10" spans="1:134">
      <c r="A10" s="12"/>
      <c r="B10" s="25">
        <v>314.10000000000002</v>
      </c>
      <c r="C10" s="20" t="s">
        <v>11</v>
      </c>
      <c r="D10" s="46">
        <v>833888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833888</v>
      </c>
      <c r="P10" s="47">
        <f t="shared" si="1"/>
        <v>85.782121180948465</v>
      </c>
      <c r="Q10" s="9"/>
    </row>
    <row r="11" spans="1:134">
      <c r="A11" s="12"/>
      <c r="B11" s="25">
        <v>314.3</v>
      </c>
      <c r="C11" s="20" t="s">
        <v>12</v>
      </c>
      <c r="D11" s="46">
        <v>132737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132737</v>
      </c>
      <c r="P11" s="47">
        <f t="shared" si="1"/>
        <v>13.654665157905566</v>
      </c>
      <c r="Q11" s="9"/>
    </row>
    <row r="12" spans="1:134">
      <c r="A12" s="12"/>
      <c r="B12" s="25">
        <v>314.39999999999998</v>
      </c>
      <c r="C12" s="20" t="s">
        <v>13</v>
      </c>
      <c r="D12" s="46">
        <v>20086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20086</v>
      </c>
      <c r="P12" s="47">
        <f t="shared" si="1"/>
        <v>2.0662483283612798</v>
      </c>
      <c r="Q12" s="9"/>
    </row>
    <row r="13" spans="1:134">
      <c r="A13" s="12"/>
      <c r="B13" s="25">
        <v>315.10000000000002</v>
      </c>
      <c r="C13" s="20" t="s">
        <v>170</v>
      </c>
      <c r="D13" s="46">
        <v>213910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213910</v>
      </c>
      <c r="P13" s="47">
        <f t="shared" si="1"/>
        <v>22.004937763604566</v>
      </c>
      <c r="Q13" s="9"/>
    </row>
    <row r="14" spans="1:134">
      <c r="A14" s="12"/>
      <c r="B14" s="25">
        <v>316</v>
      </c>
      <c r="C14" s="20" t="s">
        <v>118</v>
      </c>
      <c r="D14" s="46">
        <v>29309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29309</v>
      </c>
      <c r="P14" s="47">
        <f t="shared" si="1"/>
        <v>3.0150190309638925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SUM(D16:D20)</f>
        <v>658325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74654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 t="shared" ref="O15:O21" si="4">SUM(D15:N15)</f>
        <v>732979</v>
      </c>
      <c r="P15" s="45">
        <f t="shared" si="1"/>
        <v>75.401604773171485</v>
      </c>
      <c r="Q15" s="10"/>
    </row>
    <row r="16" spans="1:134">
      <c r="A16" s="12"/>
      <c r="B16" s="25">
        <v>322.89999999999998</v>
      </c>
      <c r="C16" s="20" t="s">
        <v>171</v>
      </c>
      <c r="D16" s="46">
        <v>6056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6056</v>
      </c>
      <c r="P16" s="47">
        <f t="shared" si="1"/>
        <v>0.62298117477625758</v>
      </c>
      <c r="Q16" s="9"/>
    </row>
    <row r="17" spans="1:17">
      <c r="A17" s="12"/>
      <c r="B17" s="25">
        <v>323.10000000000002</v>
      </c>
      <c r="C17" s="20" t="s">
        <v>17</v>
      </c>
      <c r="D17" s="46">
        <v>634215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634215</v>
      </c>
      <c r="P17" s="47">
        <f t="shared" si="1"/>
        <v>65.241744676473616</v>
      </c>
      <c r="Q17" s="9"/>
    </row>
    <row r="18" spans="1:17">
      <c r="A18" s="12"/>
      <c r="B18" s="25">
        <v>323.39999999999998</v>
      </c>
      <c r="C18" s="20" t="s">
        <v>18</v>
      </c>
      <c r="D18" s="46">
        <v>18054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18054</v>
      </c>
      <c r="P18" s="47">
        <f t="shared" si="1"/>
        <v>1.8572163357679252</v>
      </c>
      <c r="Q18" s="9"/>
    </row>
    <row r="19" spans="1:17">
      <c r="A19" s="12"/>
      <c r="B19" s="25">
        <v>324.20999999999998</v>
      </c>
      <c r="C19" s="20" t="s">
        <v>133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71199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71199</v>
      </c>
      <c r="P19" s="47">
        <f t="shared" si="1"/>
        <v>7.324246476699928</v>
      </c>
      <c r="Q19" s="9"/>
    </row>
    <row r="20" spans="1:17">
      <c r="A20" s="12"/>
      <c r="B20" s="25">
        <v>324.22000000000003</v>
      </c>
      <c r="C20" s="20" t="s">
        <v>19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3455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3455</v>
      </c>
      <c r="P20" s="47">
        <f t="shared" si="1"/>
        <v>0.3554161094537599</v>
      </c>
      <c r="Q20" s="9"/>
    </row>
    <row r="21" spans="1:17" ht="15.75">
      <c r="A21" s="29" t="s">
        <v>172</v>
      </c>
      <c r="B21" s="30"/>
      <c r="C21" s="31"/>
      <c r="D21" s="32">
        <f t="shared" ref="D21:N21" si="5">SUM(D22:D31)</f>
        <v>1385482</v>
      </c>
      <c r="E21" s="32">
        <f t="shared" si="5"/>
        <v>1370790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51500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si="4"/>
        <v>2807772</v>
      </c>
      <c r="P21" s="45">
        <f t="shared" si="1"/>
        <v>288.83571649007303</v>
      </c>
      <c r="Q21" s="10"/>
    </row>
    <row r="22" spans="1:17">
      <c r="A22" s="12"/>
      <c r="B22" s="25">
        <v>331.41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13000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8" si="6">SUM(D22:N22)</f>
        <v>13000</v>
      </c>
      <c r="P22" s="47">
        <f t="shared" si="1"/>
        <v>1.3373109762370126</v>
      </c>
      <c r="Q22" s="9"/>
    </row>
    <row r="23" spans="1:17">
      <c r="A23" s="12"/>
      <c r="B23" s="25">
        <v>334.35</v>
      </c>
      <c r="C23" s="20" t="s">
        <v>134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38500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38500</v>
      </c>
      <c r="P23" s="47">
        <f t="shared" si="1"/>
        <v>3.9604978911634605</v>
      </c>
      <c r="Q23" s="9"/>
    </row>
    <row r="24" spans="1:17">
      <c r="A24" s="12"/>
      <c r="B24" s="25">
        <v>335.125</v>
      </c>
      <c r="C24" s="20" t="s">
        <v>173</v>
      </c>
      <c r="D24" s="46">
        <v>562799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562799</v>
      </c>
      <c r="P24" s="47">
        <f t="shared" si="1"/>
        <v>57.895175393478034</v>
      </c>
      <c r="Q24" s="9"/>
    </row>
    <row r="25" spans="1:17">
      <c r="A25" s="12"/>
      <c r="B25" s="25">
        <v>335.14</v>
      </c>
      <c r="C25" s="20" t="s">
        <v>121</v>
      </c>
      <c r="D25" s="46">
        <v>4430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4430</v>
      </c>
      <c r="P25" s="47">
        <f t="shared" si="1"/>
        <v>0.45571443267153583</v>
      </c>
      <c r="Q25" s="9"/>
    </row>
    <row r="26" spans="1:17">
      <c r="A26" s="12"/>
      <c r="B26" s="25">
        <v>335.15</v>
      </c>
      <c r="C26" s="20" t="s">
        <v>122</v>
      </c>
      <c r="D26" s="46">
        <v>9115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9115</v>
      </c>
      <c r="P26" s="47">
        <f t="shared" si="1"/>
        <v>0.93766073449233622</v>
      </c>
      <c r="Q26" s="9"/>
    </row>
    <row r="27" spans="1:17">
      <c r="A27" s="12"/>
      <c r="B27" s="25">
        <v>335.18</v>
      </c>
      <c r="C27" s="20" t="s">
        <v>174</v>
      </c>
      <c r="D27" s="46">
        <v>697309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697309</v>
      </c>
      <c r="P27" s="47">
        <f t="shared" si="1"/>
        <v>71.732229194527307</v>
      </c>
      <c r="Q27" s="9"/>
    </row>
    <row r="28" spans="1:17">
      <c r="A28" s="12"/>
      <c r="B28" s="25">
        <v>335.21</v>
      </c>
      <c r="C28" s="20" t="s">
        <v>92</v>
      </c>
      <c r="D28" s="46">
        <v>1800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1800</v>
      </c>
      <c r="P28" s="47">
        <f t="shared" si="1"/>
        <v>0.18516613517127867</v>
      </c>
      <c r="Q28" s="9"/>
    </row>
    <row r="29" spans="1:17">
      <c r="A29" s="12"/>
      <c r="B29" s="25">
        <v>335.9</v>
      </c>
      <c r="C29" s="20" t="s">
        <v>32</v>
      </c>
      <c r="D29" s="46">
        <v>29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29</v>
      </c>
      <c r="P29" s="47">
        <f t="shared" si="1"/>
        <v>2.9832321777594896E-3</v>
      </c>
      <c r="Q29" s="9"/>
    </row>
    <row r="30" spans="1:17">
      <c r="A30" s="12"/>
      <c r="B30" s="25">
        <v>337.7</v>
      </c>
      <c r="C30" s="20" t="s">
        <v>34</v>
      </c>
      <c r="D30" s="46">
        <v>110000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110000</v>
      </c>
      <c r="P30" s="47">
        <f t="shared" si="1"/>
        <v>11.31570826046703</v>
      </c>
      <c r="Q30" s="9"/>
    </row>
    <row r="31" spans="1:17">
      <c r="A31" s="12"/>
      <c r="B31" s="25">
        <v>338</v>
      </c>
      <c r="C31" s="20" t="s">
        <v>175</v>
      </c>
      <c r="D31" s="46">
        <v>0</v>
      </c>
      <c r="E31" s="46">
        <v>1370790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1370790</v>
      </c>
      <c r="P31" s="47">
        <f t="shared" si="1"/>
        <v>141.01327023968727</v>
      </c>
      <c r="Q31" s="9"/>
    </row>
    <row r="32" spans="1:17" ht="15.75">
      <c r="A32" s="29" t="s">
        <v>39</v>
      </c>
      <c r="B32" s="30"/>
      <c r="C32" s="31"/>
      <c r="D32" s="32">
        <f t="shared" ref="D32:N32" si="7">SUM(D33:D40)</f>
        <v>717324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7034454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7"/>
        <v>0</v>
      </c>
      <c r="O32" s="32">
        <f>SUM(D32:N32)</f>
        <v>7751778</v>
      </c>
      <c r="P32" s="45">
        <f t="shared" si="1"/>
        <v>797.42598498096902</v>
      </c>
      <c r="Q32" s="10"/>
    </row>
    <row r="33" spans="1:17">
      <c r="A33" s="12"/>
      <c r="B33" s="25">
        <v>341.9</v>
      </c>
      <c r="C33" s="20" t="s">
        <v>124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173073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0" si="8">SUM(D33:N33)</f>
        <v>173073</v>
      </c>
      <c r="P33" s="47">
        <f t="shared" si="1"/>
        <v>17.804032506943731</v>
      </c>
      <c r="Q33" s="9"/>
    </row>
    <row r="34" spans="1:17">
      <c r="A34" s="12"/>
      <c r="B34" s="25">
        <v>342.2</v>
      </c>
      <c r="C34" s="20" t="s">
        <v>44</v>
      </c>
      <c r="D34" s="46">
        <v>562352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562352</v>
      </c>
      <c r="P34" s="47">
        <f t="shared" si="1"/>
        <v>57.849192469910506</v>
      </c>
      <c r="Q34" s="9"/>
    </row>
    <row r="35" spans="1:17">
      <c r="A35" s="12"/>
      <c r="B35" s="25">
        <v>342.9</v>
      </c>
      <c r="C35" s="20" t="s">
        <v>45</v>
      </c>
      <c r="D35" s="46">
        <v>48695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48695</v>
      </c>
      <c r="P35" s="47">
        <f t="shared" si="1"/>
        <v>5.0092583067585643</v>
      </c>
      <c r="Q35" s="9"/>
    </row>
    <row r="36" spans="1:17">
      <c r="A36" s="12"/>
      <c r="B36" s="25">
        <v>343.3</v>
      </c>
      <c r="C36" s="20" t="s">
        <v>96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2714415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2714415</v>
      </c>
      <c r="P36" s="47">
        <f t="shared" si="1"/>
        <v>279.23207488941466</v>
      </c>
      <c r="Q36" s="9"/>
    </row>
    <row r="37" spans="1:17">
      <c r="A37" s="12"/>
      <c r="B37" s="25">
        <v>343.4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1381134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1381134</v>
      </c>
      <c r="P37" s="47">
        <f t="shared" ref="P37:P53" si="9">(O37/P$55)</f>
        <v>142.07735829647154</v>
      </c>
      <c r="Q37" s="9"/>
    </row>
    <row r="38" spans="1:17">
      <c r="A38" s="12"/>
      <c r="B38" s="25">
        <v>343.5</v>
      </c>
      <c r="C38" s="20" t="s">
        <v>97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2497254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2497254</v>
      </c>
      <c r="P38" s="47">
        <f t="shared" si="9"/>
        <v>256.89270651167573</v>
      </c>
      <c r="Q38" s="9"/>
    </row>
    <row r="39" spans="1:17">
      <c r="A39" s="12"/>
      <c r="B39" s="25">
        <v>344.1</v>
      </c>
      <c r="C39" s="20" t="s">
        <v>125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268578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268578</v>
      </c>
      <c r="P39" s="47">
        <f t="shared" si="9"/>
        <v>27.628639028906491</v>
      </c>
      <c r="Q39" s="9"/>
    </row>
    <row r="40" spans="1:17">
      <c r="A40" s="12"/>
      <c r="B40" s="25">
        <v>344.9</v>
      </c>
      <c r="C40" s="20" t="s">
        <v>176</v>
      </c>
      <c r="D40" s="46">
        <v>106277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106277</v>
      </c>
      <c r="P40" s="47">
        <f t="shared" si="9"/>
        <v>10.932722970887768</v>
      </c>
      <c r="Q40" s="9"/>
    </row>
    <row r="41" spans="1:17" ht="15.75">
      <c r="A41" s="29" t="s">
        <v>40</v>
      </c>
      <c r="B41" s="30"/>
      <c r="C41" s="31"/>
      <c r="D41" s="32">
        <f t="shared" ref="D41:N41" si="10">SUM(D42:D42)</f>
        <v>19153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10"/>
        <v>0</v>
      </c>
      <c r="O41" s="32">
        <f>SUM(D41:N41)</f>
        <v>19153</v>
      </c>
      <c r="P41" s="45">
        <f t="shared" si="9"/>
        <v>1.9702705482975003</v>
      </c>
      <c r="Q41" s="10"/>
    </row>
    <row r="42" spans="1:17">
      <c r="A42" s="13"/>
      <c r="B42" s="39">
        <v>351.1</v>
      </c>
      <c r="C42" s="21" t="s">
        <v>83</v>
      </c>
      <c r="D42" s="46">
        <v>19153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19153</v>
      </c>
      <c r="P42" s="47">
        <f t="shared" si="9"/>
        <v>1.9702705482975003</v>
      </c>
      <c r="Q42" s="9"/>
    </row>
    <row r="43" spans="1:17" ht="15.75">
      <c r="A43" s="29" t="s">
        <v>2</v>
      </c>
      <c r="B43" s="30"/>
      <c r="C43" s="31"/>
      <c r="D43" s="32">
        <f t="shared" ref="D43:N43" si="11">SUM(D44:D50)</f>
        <v>126805</v>
      </c>
      <c r="E43" s="32">
        <f t="shared" si="11"/>
        <v>1032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306347</v>
      </c>
      <c r="J43" s="32">
        <f t="shared" si="11"/>
        <v>0</v>
      </c>
      <c r="K43" s="32">
        <f t="shared" si="11"/>
        <v>3373807</v>
      </c>
      <c r="L43" s="32">
        <f t="shared" si="11"/>
        <v>0</v>
      </c>
      <c r="M43" s="32">
        <f t="shared" si="11"/>
        <v>0</v>
      </c>
      <c r="N43" s="32">
        <f t="shared" si="11"/>
        <v>0</v>
      </c>
      <c r="O43" s="32">
        <f>SUM(D43:N43)</f>
        <v>3807991</v>
      </c>
      <c r="P43" s="45">
        <f t="shared" si="9"/>
        <v>391.72832013167368</v>
      </c>
      <c r="Q43" s="10"/>
    </row>
    <row r="44" spans="1:17">
      <c r="A44" s="12"/>
      <c r="B44" s="25">
        <v>361.1</v>
      </c>
      <c r="C44" s="20" t="s">
        <v>53</v>
      </c>
      <c r="D44" s="46">
        <v>26166</v>
      </c>
      <c r="E44" s="46">
        <v>1032</v>
      </c>
      <c r="F44" s="46">
        <v>0</v>
      </c>
      <c r="G44" s="46">
        <v>0</v>
      </c>
      <c r="H44" s="46">
        <v>0</v>
      </c>
      <c r="I44" s="46">
        <v>23870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51068</v>
      </c>
      <c r="P44" s="47">
        <f t="shared" si="9"/>
        <v>5.2533689949593665</v>
      </c>
      <c r="Q44" s="9"/>
    </row>
    <row r="45" spans="1:17">
      <c r="A45" s="12"/>
      <c r="B45" s="25">
        <v>361.3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2813094</v>
      </c>
      <c r="L45" s="46">
        <v>0</v>
      </c>
      <c r="M45" s="46">
        <v>0</v>
      </c>
      <c r="N45" s="46">
        <v>0</v>
      </c>
      <c r="O45" s="46">
        <f t="shared" ref="O45:O50" si="12">SUM(D45:N45)</f>
        <v>2813094</v>
      </c>
      <c r="P45" s="47">
        <f t="shared" si="9"/>
        <v>289.38319102972946</v>
      </c>
      <c r="Q45" s="9"/>
    </row>
    <row r="46" spans="1:17">
      <c r="A46" s="12"/>
      <c r="B46" s="25">
        <v>362</v>
      </c>
      <c r="C46" s="20" t="s">
        <v>55</v>
      </c>
      <c r="D46" s="46">
        <v>78540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78540</v>
      </c>
      <c r="P46" s="47">
        <f t="shared" si="9"/>
        <v>8.0794156979734595</v>
      </c>
      <c r="Q46" s="9"/>
    </row>
    <row r="47" spans="1:17">
      <c r="A47" s="12"/>
      <c r="B47" s="25">
        <v>364</v>
      </c>
      <c r="C47" s="20" t="s">
        <v>126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659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659</v>
      </c>
      <c r="P47" s="47">
        <f t="shared" si="9"/>
        <v>6.7791379487707026E-2</v>
      </c>
      <c r="Q47" s="9"/>
    </row>
    <row r="48" spans="1:17">
      <c r="A48" s="12"/>
      <c r="B48" s="25">
        <v>365</v>
      </c>
      <c r="C48" s="20" t="s">
        <v>127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2365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2"/>
        <v>2365</v>
      </c>
      <c r="P48" s="47">
        <f t="shared" si="9"/>
        <v>0.24328772760004114</v>
      </c>
      <c r="Q48" s="9"/>
    </row>
    <row r="49" spans="1:120">
      <c r="A49" s="12"/>
      <c r="B49" s="25">
        <v>368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560713</v>
      </c>
      <c r="L49" s="46">
        <v>0</v>
      </c>
      <c r="M49" s="46">
        <v>0</v>
      </c>
      <c r="N49" s="46">
        <v>0</v>
      </c>
      <c r="O49" s="46">
        <f t="shared" si="12"/>
        <v>560713</v>
      </c>
      <c r="P49" s="47">
        <f t="shared" si="9"/>
        <v>57.680588416829544</v>
      </c>
      <c r="Q49" s="9"/>
    </row>
    <row r="50" spans="1:120">
      <c r="A50" s="12"/>
      <c r="B50" s="25">
        <v>369.9</v>
      </c>
      <c r="C50" s="20" t="s">
        <v>60</v>
      </c>
      <c r="D50" s="46">
        <v>22099</v>
      </c>
      <c r="E50" s="46">
        <v>0</v>
      </c>
      <c r="F50" s="46">
        <v>0</v>
      </c>
      <c r="G50" s="46">
        <v>0</v>
      </c>
      <c r="H50" s="46">
        <v>0</v>
      </c>
      <c r="I50" s="46">
        <v>279453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301552</v>
      </c>
      <c r="P50" s="47">
        <f t="shared" si="9"/>
        <v>31.020676885094126</v>
      </c>
      <c r="Q50" s="9"/>
    </row>
    <row r="51" spans="1:120" ht="15.75">
      <c r="A51" s="29" t="s">
        <v>41</v>
      </c>
      <c r="B51" s="30"/>
      <c r="C51" s="31"/>
      <c r="D51" s="32">
        <f t="shared" ref="D51:N51" si="13">SUM(D52:D52)</f>
        <v>1176225</v>
      </c>
      <c r="E51" s="32">
        <f t="shared" si="13"/>
        <v>35328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1982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3"/>
        <v>0</v>
      </c>
      <c r="O51" s="32">
        <f>SUM(D51:N51)</f>
        <v>1213535</v>
      </c>
      <c r="P51" s="45">
        <f t="shared" si="9"/>
        <v>124.8364365805987</v>
      </c>
      <c r="Q51" s="9"/>
    </row>
    <row r="52" spans="1:120" ht="15.75" thickBot="1">
      <c r="A52" s="12"/>
      <c r="B52" s="25">
        <v>381</v>
      </c>
      <c r="C52" s="20" t="s">
        <v>61</v>
      </c>
      <c r="D52" s="46">
        <v>1176225</v>
      </c>
      <c r="E52" s="46">
        <v>35328</v>
      </c>
      <c r="F52" s="46">
        <v>0</v>
      </c>
      <c r="G52" s="46">
        <v>0</v>
      </c>
      <c r="H52" s="46">
        <v>0</v>
      </c>
      <c r="I52" s="46">
        <v>1982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1213535</v>
      </c>
      <c r="P52" s="47">
        <f t="shared" si="9"/>
        <v>124.8364365805987</v>
      </c>
      <c r="Q52" s="9"/>
    </row>
    <row r="53" spans="1:120" ht="16.5" thickBot="1">
      <c r="A53" s="14" t="s">
        <v>50</v>
      </c>
      <c r="B53" s="23"/>
      <c r="C53" s="22"/>
      <c r="D53" s="15">
        <f t="shared" ref="D53:N53" si="14">SUM(D5,D15,D21,D32,D41,D43,D51)</f>
        <v>6141886</v>
      </c>
      <c r="E53" s="15">
        <f t="shared" si="14"/>
        <v>1709218</v>
      </c>
      <c r="F53" s="15">
        <f t="shared" si="14"/>
        <v>0</v>
      </c>
      <c r="G53" s="15">
        <f t="shared" si="14"/>
        <v>0</v>
      </c>
      <c r="H53" s="15">
        <f t="shared" si="14"/>
        <v>0</v>
      </c>
      <c r="I53" s="15">
        <f t="shared" si="14"/>
        <v>7468937</v>
      </c>
      <c r="J53" s="15">
        <f t="shared" si="14"/>
        <v>0</v>
      </c>
      <c r="K53" s="15">
        <f t="shared" si="14"/>
        <v>3373807</v>
      </c>
      <c r="L53" s="15">
        <f t="shared" si="14"/>
        <v>0</v>
      </c>
      <c r="M53" s="15">
        <f t="shared" si="14"/>
        <v>0</v>
      </c>
      <c r="N53" s="15">
        <f t="shared" si="14"/>
        <v>0</v>
      </c>
      <c r="O53" s="15">
        <f>SUM(D53:N53)</f>
        <v>18693848</v>
      </c>
      <c r="P53" s="38">
        <f t="shared" si="9"/>
        <v>1923.0375475774097</v>
      </c>
      <c r="Q53" s="6"/>
      <c r="R53" s="2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</row>
    <row r="54" spans="1:120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9"/>
    </row>
    <row r="55" spans="1:120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118" t="s">
        <v>177</v>
      </c>
      <c r="N55" s="118"/>
      <c r="O55" s="118"/>
      <c r="P55" s="43">
        <v>9721</v>
      </c>
    </row>
    <row r="56" spans="1:120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7"/>
    </row>
    <row r="57" spans="1:120" ht="15.75" customHeight="1" thickBot="1">
      <c r="A57" s="120" t="s">
        <v>76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100"/>
    </row>
  </sheetData>
  <mergeCells count="10">
    <mergeCell ref="M55:O55"/>
    <mergeCell ref="A56:P56"/>
    <mergeCell ref="A57:P5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63</v>
      </c>
      <c r="F4" s="34" t="s">
        <v>64</v>
      </c>
      <c r="G4" s="34" t="s">
        <v>65</v>
      </c>
      <c r="H4" s="34" t="s">
        <v>4</v>
      </c>
      <c r="I4" s="34" t="s">
        <v>5</v>
      </c>
      <c r="J4" s="35" t="s">
        <v>66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SUM(D6:D15)</f>
        <v>1779856</v>
      </c>
      <c r="E5" s="27">
        <f t="shared" si="0"/>
        <v>1678823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3458679</v>
      </c>
      <c r="O5" s="33">
        <f t="shared" ref="O5:O36" si="1">(N5/O$58)</f>
        <v>308.78305508436745</v>
      </c>
      <c r="P5" s="6"/>
    </row>
    <row r="6" spans="1:133">
      <c r="A6" s="12"/>
      <c r="B6" s="25">
        <v>311</v>
      </c>
      <c r="C6" s="20" t="s">
        <v>1</v>
      </c>
      <c r="D6" s="46">
        <v>89470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89470</v>
      </c>
      <c r="O6" s="47">
        <f t="shared" si="1"/>
        <v>7.9876796714579053</v>
      </c>
      <c r="P6" s="9"/>
    </row>
    <row r="7" spans="1:133">
      <c r="A7" s="12"/>
      <c r="B7" s="25">
        <v>312.41000000000003</v>
      </c>
      <c r="C7" s="20" t="s">
        <v>9</v>
      </c>
      <c r="D7" s="46">
        <v>373393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373393</v>
      </c>
      <c r="O7" s="47">
        <f t="shared" si="1"/>
        <v>33.335684313900543</v>
      </c>
      <c r="P7" s="9"/>
    </row>
    <row r="8" spans="1:133">
      <c r="A8" s="12"/>
      <c r="B8" s="25">
        <v>312.51</v>
      </c>
      <c r="C8" s="20" t="s">
        <v>115</v>
      </c>
      <c r="D8" s="46">
        <v>39085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39085</v>
      </c>
      <c r="O8" s="47">
        <f t="shared" si="1"/>
        <v>3.4894205874475492</v>
      </c>
      <c r="P8" s="9"/>
    </row>
    <row r="9" spans="1:133">
      <c r="A9" s="12"/>
      <c r="B9" s="25">
        <v>312.52</v>
      </c>
      <c r="C9" s="20" t="s">
        <v>116</v>
      </c>
      <c r="D9" s="46">
        <v>75222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75222</v>
      </c>
      <c r="O9" s="47">
        <f t="shared" si="1"/>
        <v>6.7156503883581822</v>
      </c>
      <c r="P9" s="9"/>
    </row>
    <row r="10" spans="1:133">
      <c r="A10" s="12"/>
      <c r="B10" s="25">
        <v>312.60000000000002</v>
      </c>
      <c r="C10" s="20" t="s">
        <v>10</v>
      </c>
      <c r="D10" s="46">
        <v>0</v>
      </c>
      <c r="E10" s="46">
        <v>1678823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1678823</v>
      </c>
      <c r="O10" s="47">
        <f t="shared" si="1"/>
        <v>149.88152843496115</v>
      </c>
      <c r="P10" s="9"/>
    </row>
    <row r="11" spans="1:133">
      <c r="A11" s="12"/>
      <c r="B11" s="25">
        <v>314.10000000000002</v>
      </c>
      <c r="C11" s="20" t="s">
        <v>11</v>
      </c>
      <c r="D11" s="46">
        <v>817959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817959</v>
      </c>
      <c r="O11" s="47">
        <f t="shared" si="1"/>
        <v>73.02553343451477</v>
      </c>
      <c r="P11" s="9"/>
    </row>
    <row r="12" spans="1:133">
      <c r="A12" s="12"/>
      <c r="B12" s="25">
        <v>314.3</v>
      </c>
      <c r="C12" s="20" t="s">
        <v>12</v>
      </c>
      <c r="D12" s="46">
        <v>134829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134829</v>
      </c>
      <c r="O12" s="47">
        <f t="shared" si="1"/>
        <v>12.037228818855459</v>
      </c>
      <c r="P12" s="9"/>
    </row>
    <row r="13" spans="1:133">
      <c r="A13" s="12"/>
      <c r="B13" s="25">
        <v>314.39999999999998</v>
      </c>
      <c r="C13" s="20" t="s">
        <v>13</v>
      </c>
      <c r="D13" s="46">
        <v>22007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22007</v>
      </c>
      <c r="O13" s="47">
        <f t="shared" si="1"/>
        <v>1.964735291491831</v>
      </c>
      <c r="P13" s="9"/>
    </row>
    <row r="14" spans="1:133">
      <c r="A14" s="12"/>
      <c r="B14" s="25">
        <v>315</v>
      </c>
      <c r="C14" s="20" t="s">
        <v>117</v>
      </c>
      <c r="D14" s="46">
        <v>201561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201561</v>
      </c>
      <c r="O14" s="47">
        <f t="shared" si="1"/>
        <v>17.994911168645658</v>
      </c>
      <c r="P14" s="9"/>
    </row>
    <row r="15" spans="1:133">
      <c r="A15" s="12"/>
      <c r="B15" s="25">
        <v>316</v>
      </c>
      <c r="C15" s="20" t="s">
        <v>118</v>
      </c>
      <c r="D15" s="46">
        <v>26330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26330</v>
      </c>
      <c r="O15" s="47">
        <f t="shared" si="1"/>
        <v>2.3506829747343989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SUM(D17:D20)</f>
        <v>647123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822559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3" si="4">SUM(D16:M16)</f>
        <v>1469682</v>
      </c>
      <c r="O16" s="45">
        <f t="shared" si="1"/>
        <v>131.20989197393089</v>
      </c>
      <c r="P16" s="10"/>
    </row>
    <row r="17" spans="1:16">
      <c r="A17" s="12"/>
      <c r="B17" s="25">
        <v>323.10000000000002</v>
      </c>
      <c r="C17" s="20" t="s">
        <v>17</v>
      </c>
      <c r="D17" s="46">
        <v>632394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632394</v>
      </c>
      <c r="O17" s="47">
        <f t="shared" si="1"/>
        <v>56.45870904383537</v>
      </c>
      <c r="P17" s="9"/>
    </row>
    <row r="18" spans="1:16">
      <c r="A18" s="12"/>
      <c r="B18" s="25">
        <v>323.39999999999998</v>
      </c>
      <c r="C18" s="20" t="s">
        <v>18</v>
      </c>
      <c r="D18" s="46">
        <v>14409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14409</v>
      </c>
      <c r="O18" s="47">
        <f t="shared" si="1"/>
        <v>1.2864029997321669</v>
      </c>
      <c r="P18" s="9"/>
    </row>
    <row r="19" spans="1:16">
      <c r="A19" s="12"/>
      <c r="B19" s="25">
        <v>324.91000000000003</v>
      </c>
      <c r="C19" s="20" t="s">
        <v>178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822559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822559</v>
      </c>
      <c r="O19" s="47">
        <f t="shared" si="1"/>
        <v>73.436211052584596</v>
      </c>
      <c r="P19" s="9"/>
    </row>
    <row r="20" spans="1:16">
      <c r="A20" s="12"/>
      <c r="B20" s="25">
        <v>329</v>
      </c>
      <c r="C20" s="20" t="s">
        <v>20</v>
      </c>
      <c r="D20" s="46">
        <v>320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320</v>
      </c>
      <c r="O20" s="47">
        <f t="shared" si="1"/>
        <v>2.8568877778769753E-2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SUM(D22:D31)</f>
        <v>1883782</v>
      </c>
      <c r="E21" s="32">
        <f t="shared" si="5"/>
        <v>311816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3175846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5371444</v>
      </c>
      <c r="O21" s="45">
        <f t="shared" si="1"/>
        <v>479.55039728595659</v>
      </c>
      <c r="P21" s="10"/>
    </row>
    <row r="22" spans="1:16">
      <c r="A22" s="12"/>
      <c r="B22" s="25">
        <v>331.41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1547327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1547327</v>
      </c>
      <c r="O22" s="47">
        <f t="shared" si="1"/>
        <v>138.14186233372021</v>
      </c>
      <c r="P22" s="9"/>
    </row>
    <row r="23" spans="1:16">
      <c r="A23" s="12"/>
      <c r="B23" s="25">
        <v>334.1</v>
      </c>
      <c r="C23" s="20" t="s">
        <v>158</v>
      </c>
      <c r="D23" s="46">
        <v>575244</v>
      </c>
      <c r="E23" s="46">
        <v>15049</v>
      </c>
      <c r="F23" s="46">
        <v>0</v>
      </c>
      <c r="G23" s="46">
        <v>0</v>
      </c>
      <c r="H23" s="46">
        <v>0</v>
      </c>
      <c r="I23" s="46">
        <v>1628519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2218812</v>
      </c>
      <c r="O23" s="47">
        <f t="shared" si="1"/>
        <v>198.09052763146147</v>
      </c>
      <c r="P23" s="9"/>
    </row>
    <row r="24" spans="1:16">
      <c r="A24" s="12"/>
      <c r="B24" s="25">
        <v>335.12</v>
      </c>
      <c r="C24" s="20" t="s">
        <v>120</v>
      </c>
      <c r="D24" s="46">
        <v>475204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475204</v>
      </c>
      <c r="O24" s="47">
        <f t="shared" si="1"/>
        <v>42.425140612445318</v>
      </c>
      <c r="P24" s="9"/>
    </row>
    <row r="25" spans="1:16">
      <c r="A25" s="12"/>
      <c r="B25" s="25">
        <v>335.14</v>
      </c>
      <c r="C25" s="20" t="s">
        <v>121</v>
      </c>
      <c r="D25" s="46">
        <v>5390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5390</v>
      </c>
      <c r="O25" s="47">
        <f t="shared" si="1"/>
        <v>0.48120703508615303</v>
      </c>
      <c r="P25" s="9"/>
    </row>
    <row r="26" spans="1:16">
      <c r="A26" s="12"/>
      <c r="B26" s="25">
        <v>335.15</v>
      </c>
      <c r="C26" s="20" t="s">
        <v>122</v>
      </c>
      <c r="D26" s="46">
        <v>8245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8245</v>
      </c>
      <c r="O26" s="47">
        <f t="shared" si="1"/>
        <v>0.73609499151861446</v>
      </c>
      <c r="P26" s="9"/>
    </row>
    <row r="27" spans="1:16">
      <c r="A27" s="12"/>
      <c r="B27" s="25">
        <v>335.18</v>
      </c>
      <c r="C27" s="20" t="s">
        <v>123</v>
      </c>
      <c r="D27" s="46">
        <v>604912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604912</v>
      </c>
      <c r="O27" s="47">
        <f t="shared" si="1"/>
        <v>54.0051781090974</v>
      </c>
      <c r="P27" s="9"/>
    </row>
    <row r="28" spans="1:16">
      <c r="A28" s="12"/>
      <c r="B28" s="25">
        <v>335.21</v>
      </c>
      <c r="C28" s="20" t="s">
        <v>92</v>
      </c>
      <c r="D28" s="46">
        <v>3355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3355</v>
      </c>
      <c r="O28" s="47">
        <f t="shared" si="1"/>
        <v>0.29952682796178914</v>
      </c>
      <c r="P28" s="9"/>
    </row>
    <row r="29" spans="1:16">
      <c r="A29" s="12"/>
      <c r="B29" s="25">
        <v>335.49</v>
      </c>
      <c r="C29" s="20" t="s">
        <v>73</v>
      </c>
      <c r="D29" s="46">
        <v>101387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101387</v>
      </c>
      <c r="O29" s="47">
        <f t="shared" si="1"/>
        <v>9.0516025354879037</v>
      </c>
      <c r="P29" s="9"/>
    </row>
    <row r="30" spans="1:16">
      <c r="A30" s="12"/>
      <c r="B30" s="25">
        <v>335.9</v>
      </c>
      <c r="C30" s="20" t="s">
        <v>32</v>
      </c>
      <c r="D30" s="46">
        <v>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45</v>
      </c>
      <c r="O30" s="47">
        <f t="shared" si="1"/>
        <v>4.0174984376394962E-3</v>
      </c>
      <c r="P30" s="9"/>
    </row>
    <row r="31" spans="1:16">
      <c r="A31" s="12"/>
      <c r="B31" s="25">
        <v>337.7</v>
      </c>
      <c r="C31" s="20" t="s">
        <v>34</v>
      </c>
      <c r="D31" s="46">
        <v>110000</v>
      </c>
      <c r="E31" s="46">
        <v>296767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406767</v>
      </c>
      <c r="O31" s="47">
        <f t="shared" si="1"/>
        <v>36.315239710740116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SUM(D33:D41)</f>
        <v>579734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6566862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7146596</v>
      </c>
      <c r="O32" s="45">
        <f t="shared" si="1"/>
        <v>638.03196143201501</v>
      </c>
      <c r="P32" s="10"/>
    </row>
    <row r="33" spans="1:16">
      <c r="A33" s="12"/>
      <c r="B33" s="25">
        <v>341.2</v>
      </c>
      <c r="C33" s="20" t="s">
        <v>159</v>
      </c>
      <c r="D33" s="46">
        <v>2210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8">SUM(D33:M33)</f>
        <v>2210</v>
      </c>
      <c r="O33" s="47">
        <f t="shared" si="1"/>
        <v>0.19730381215962861</v>
      </c>
      <c r="P33" s="9"/>
    </row>
    <row r="34" spans="1:16">
      <c r="A34" s="12"/>
      <c r="B34" s="25">
        <v>342.1</v>
      </c>
      <c r="C34" s="20" t="s">
        <v>43</v>
      </c>
      <c r="D34" s="46">
        <v>27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27</v>
      </c>
      <c r="O34" s="47">
        <f t="shared" si="1"/>
        <v>2.4104990625836977E-3</v>
      </c>
      <c r="P34" s="9"/>
    </row>
    <row r="35" spans="1:16">
      <c r="A35" s="12"/>
      <c r="B35" s="25">
        <v>342.2</v>
      </c>
      <c r="C35" s="20" t="s">
        <v>44</v>
      </c>
      <c r="D35" s="46">
        <v>1190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1190</v>
      </c>
      <c r="O35" s="47">
        <f t="shared" si="1"/>
        <v>0.10624051423980002</v>
      </c>
      <c r="P35" s="9"/>
    </row>
    <row r="36" spans="1:16">
      <c r="A36" s="12"/>
      <c r="B36" s="25">
        <v>342.4</v>
      </c>
      <c r="C36" s="20" t="s">
        <v>160</v>
      </c>
      <c r="D36" s="46">
        <v>565842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565842</v>
      </c>
      <c r="O36" s="47">
        <f t="shared" si="1"/>
        <v>50.517096687795735</v>
      </c>
      <c r="P36" s="9"/>
    </row>
    <row r="37" spans="1:16">
      <c r="A37" s="12"/>
      <c r="B37" s="25">
        <v>342.9</v>
      </c>
      <c r="C37" s="20" t="s">
        <v>45</v>
      </c>
      <c r="D37" s="46">
        <v>10465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10465</v>
      </c>
      <c r="O37" s="47">
        <f t="shared" ref="O37:O56" si="9">(N37/O$58)</f>
        <v>0.93429158110882959</v>
      </c>
      <c r="P37" s="9"/>
    </row>
    <row r="38" spans="1:16">
      <c r="A38" s="12"/>
      <c r="B38" s="25">
        <v>343.3</v>
      </c>
      <c r="C38" s="20" t="s">
        <v>96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2814062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2814062</v>
      </c>
      <c r="O38" s="47">
        <f t="shared" si="9"/>
        <v>251.23310418712614</v>
      </c>
      <c r="P38" s="9"/>
    </row>
    <row r="39" spans="1:16">
      <c r="A39" s="12"/>
      <c r="B39" s="25">
        <v>343.4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1386287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1386287</v>
      </c>
      <c r="O39" s="47">
        <f t="shared" si="9"/>
        <v>123.76457459155432</v>
      </c>
      <c r="P39" s="9"/>
    </row>
    <row r="40" spans="1:16">
      <c r="A40" s="12"/>
      <c r="B40" s="25">
        <v>343.5</v>
      </c>
      <c r="C40" s="20" t="s">
        <v>97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2349265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2349265</v>
      </c>
      <c r="O40" s="47">
        <f t="shared" si="9"/>
        <v>209.73707704669226</v>
      </c>
      <c r="P40" s="9"/>
    </row>
    <row r="41" spans="1:16">
      <c r="A41" s="12"/>
      <c r="B41" s="25">
        <v>344.1</v>
      </c>
      <c r="C41" s="20" t="s">
        <v>125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17248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17248</v>
      </c>
      <c r="O41" s="47">
        <f t="shared" si="9"/>
        <v>1.5398625122756897</v>
      </c>
      <c r="P41" s="9"/>
    </row>
    <row r="42" spans="1:16" ht="15.75">
      <c r="A42" s="29" t="s">
        <v>40</v>
      </c>
      <c r="B42" s="30"/>
      <c r="C42" s="31"/>
      <c r="D42" s="32">
        <f t="shared" ref="D42:M42" si="10">SUM(D43:D44)</f>
        <v>17327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>SUM(D42:M42)</f>
        <v>17327</v>
      </c>
      <c r="O42" s="45">
        <f t="shared" si="9"/>
        <v>1.5469154539773236</v>
      </c>
      <c r="P42" s="10"/>
    </row>
    <row r="43" spans="1:16">
      <c r="A43" s="13"/>
      <c r="B43" s="39">
        <v>351.3</v>
      </c>
      <c r="C43" s="21" t="s">
        <v>101</v>
      </c>
      <c r="D43" s="46">
        <v>17315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17315</v>
      </c>
      <c r="O43" s="47">
        <f t="shared" si="9"/>
        <v>1.5458441210606195</v>
      </c>
      <c r="P43" s="9"/>
    </row>
    <row r="44" spans="1:16">
      <c r="A44" s="13"/>
      <c r="B44" s="39">
        <v>351.5</v>
      </c>
      <c r="C44" s="21" t="s">
        <v>102</v>
      </c>
      <c r="D44" s="46">
        <v>12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12</v>
      </c>
      <c r="O44" s="47">
        <f t="shared" si="9"/>
        <v>1.0713329167038657E-3</v>
      </c>
      <c r="P44" s="9"/>
    </row>
    <row r="45" spans="1:16" ht="15.75">
      <c r="A45" s="29" t="s">
        <v>2</v>
      </c>
      <c r="B45" s="30"/>
      <c r="C45" s="31"/>
      <c r="D45" s="32">
        <f t="shared" ref="D45:M45" si="11">SUM(D46:D53)</f>
        <v>90485</v>
      </c>
      <c r="E45" s="32">
        <f t="shared" si="11"/>
        <v>7771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367317</v>
      </c>
      <c r="J45" s="32">
        <f t="shared" si="11"/>
        <v>0</v>
      </c>
      <c r="K45" s="32">
        <f t="shared" si="11"/>
        <v>1653263</v>
      </c>
      <c r="L45" s="32">
        <f t="shared" si="11"/>
        <v>0</v>
      </c>
      <c r="M45" s="32">
        <f t="shared" si="11"/>
        <v>0</v>
      </c>
      <c r="N45" s="32">
        <f>SUM(D45:M45)</f>
        <v>2118836</v>
      </c>
      <c r="O45" s="45">
        <f t="shared" si="9"/>
        <v>189.16489599142935</v>
      </c>
      <c r="P45" s="10"/>
    </row>
    <row r="46" spans="1:16">
      <c r="A46" s="12"/>
      <c r="B46" s="25">
        <v>361.1</v>
      </c>
      <c r="C46" s="20" t="s">
        <v>53</v>
      </c>
      <c r="D46" s="46">
        <v>5637</v>
      </c>
      <c r="E46" s="46">
        <v>7771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13408</v>
      </c>
      <c r="O46" s="47">
        <f t="shared" si="9"/>
        <v>1.1970359789304525</v>
      </c>
      <c r="P46" s="9"/>
    </row>
    <row r="47" spans="1:16">
      <c r="A47" s="12"/>
      <c r="B47" s="25">
        <v>361.4</v>
      </c>
      <c r="C47" s="20" t="s">
        <v>161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24334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3" si="12">SUM(D47:M47)</f>
        <v>24334</v>
      </c>
      <c r="O47" s="47">
        <f t="shared" si="9"/>
        <v>2.1724845995893225</v>
      </c>
      <c r="P47" s="9"/>
    </row>
    <row r="48" spans="1:16">
      <c r="A48" s="12"/>
      <c r="B48" s="25">
        <v>362</v>
      </c>
      <c r="C48" s="20" t="s">
        <v>55</v>
      </c>
      <c r="D48" s="46">
        <v>59385</v>
      </c>
      <c r="E48" s="46">
        <v>0</v>
      </c>
      <c r="F48" s="46">
        <v>0</v>
      </c>
      <c r="G48" s="46">
        <v>0</v>
      </c>
      <c r="H48" s="46">
        <v>0</v>
      </c>
      <c r="I48" s="46">
        <v>305863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365248</v>
      </c>
      <c r="O48" s="47">
        <f t="shared" si="9"/>
        <v>32.608517096687798</v>
      </c>
      <c r="P48" s="9"/>
    </row>
    <row r="49" spans="1:119">
      <c r="A49" s="12"/>
      <c r="B49" s="25">
        <v>364</v>
      </c>
      <c r="C49" s="20" t="s">
        <v>126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-46880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-46880</v>
      </c>
      <c r="O49" s="47">
        <f t="shared" si="9"/>
        <v>-4.1853405945897686</v>
      </c>
      <c r="P49" s="9"/>
    </row>
    <row r="50" spans="1:119">
      <c r="A50" s="12"/>
      <c r="B50" s="25">
        <v>365</v>
      </c>
      <c r="C50" s="20" t="s">
        <v>127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2919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2919</v>
      </c>
      <c r="O50" s="47">
        <f t="shared" si="9"/>
        <v>0.26060173198821535</v>
      </c>
      <c r="P50" s="9"/>
    </row>
    <row r="51" spans="1:119">
      <c r="A51" s="12"/>
      <c r="B51" s="25">
        <v>368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941137</v>
      </c>
      <c r="L51" s="46">
        <v>0</v>
      </c>
      <c r="M51" s="46">
        <v>0</v>
      </c>
      <c r="N51" s="46">
        <f t="shared" si="12"/>
        <v>941137</v>
      </c>
      <c r="O51" s="47">
        <f t="shared" si="9"/>
        <v>84.022587268993846</v>
      </c>
      <c r="P51" s="9"/>
    </row>
    <row r="52" spans="1:119">
      <c r="A52" s="12"/>
      <c r="B52" s="25">
        <v>369.3</v>
      </c>
      <c r="C52" s="20" t="s">
        <v>162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24470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24470</v>
      </c>
      <c r="O52" s="47">
        <f t="shared" si="9"/>
        <v>2.1846263726452997</v>
      </c>
      <c r="P52" s="9"/>
    </row>
    <row r="53" spans="1:119">
      <c r="A53" s="12"/>
      <c r="B53" s="25">
        <v>369.9</v>
      </c>
      <c r="C53" s="20" t="s">
        <v>60</v>
      </c>
      <c r="D53" s="46">
        <v>25463</v>
      </c>
      <c r="E53" s="46">
        <v>0</v>
      </c>
      <c r="F53" s="46">
        <v>0</v>
      </c>
      <c r="G53" s="46">
        <v>0</v>
      </c>
      <c r="H53" s="46">
        <v>0</v>
      </c>
      <c r="I53" s="46">
        <v>56611</v>
      </c>
      <c r="J53" s="46">
        <v>0</v>
      </c>
      <c r="K53" s="46">
        <v>712126</v>
      </c>
      <c r="L53" s="46">
        <v>0</v>
      </c>
      <c r="M53" s="46">
        <v>0</v>
      </c>
      <c r="N53" s="46">
        <f t="shared" si="12"/>
        <v>794200</v>
      </c>
      <c r="O53" s="47">
        <f t="shared" si="9"/>
        <v>70.904383537184174</v>
      </c>
      <c r="P53" s="9"/>
    </row>
    <row r="54" spans="1:119" ht="15.75">
      <c r="A54" s="29" t="s">
        <v>41</v>
      </c>
      <c r="B54" s="30"/>
      <c r="C54" s="31"/>
      <c r="D54" s="32">
        <f t="shared" ref="D54:M54" si="13">SUM(D55:D55)</f>
        <v>591526</v>
      </c>
      <c r="E54" s="32">
        <f t="shared" si="13"/>
        <v>0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2057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>SUM(D54:M54)</f>
        <v>593583</v>
      </c>
      <c r="O54" s="45">
        <f t="shared" si="9"/>
        <v>52.993750557985891</v>
      </c>
      <c r="P54" s="9"/>
    </row>
    <row r="55" spans="1:119" ht="15.75" thickBot="1">
      <c r="A55" s="12"/>
      <c r="B55" s="25">
        <v>381</v>
      </c>
      <c r="C55" s="20" t="s">
        <v>61</v>
      </c>
      <c r="D55" s="46">
        <v>591526</v>
      </c>
      <c r="E55" s="46">
        <v>0</v>
      </c>
      <c r="F55" s="46">
        <v>0</v>
      </c>
      <c r="G55" s="46">
        <v>0</v>
      </c>
      <c r="H55" s="46">
        <v>0</v>
      </c>
      <c r="I55" s="46">
        <v>2057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593583</v>
      </c>
      <c r="O55" s="47">
        <f t="shared" si="9"/>
        <v>52.993750557985891</v>
      </c>
      <c r="P55" s="9"/>
    </row>
    <row r="56" spans="1:119" ht="16.5" thickBot="1">
      <c r="A56" s="14" t="s">
        <v>50</v>
      </c>
      <c r="B56" s="23"/>
      <c r="C56" s="22"/>
      <c r="D56" s="15">
        <f t="shared" ref="D56:M56" si="14">SUM(D5,D16,D21,D32,D42,D45,D54)</f>
        <v>5589833</v>
      </c>
      <c r="E56" s="15">
        <f t="shared" si="14"/>
        <v>1998410</v>
      </c>
      <c r="F56" s="15">
        <f t="shared" si="14"/>
        <v>0</v>
      </c>
      <c r="G56" s="15">
        <f t="shared" si="14"/>
        <v>0</v>
      </c>
      <c r="H56" s="15">
        <f t="shared" si="14"/>
        <v>0</v>
      </c>
      <c r="I56" s="15">
        <f t="shared" si="14"/>
        <v>10934641</v>
      </c>
      <c r="J56" s="15">
        <f t="shared" si="14"/>
        <v>0</v>
      </c>
      <c r="K56" s="15">
        <f t="shared" si="14"/>
        <v>1653263</v>
      </c>
      <c r="L56" s="15">
        <f t="shared" si="14"/>
        <v>0</v>
      </c>
      <c r="M56" s="15">
        <f t="shared" si="14"/>
        <v>0</v>
      </c>
      <c r="N56" s="15">
        <f>SUM(D56:M56)</f>
        <v>20176147</v>
      </c>
      <c r="O56" s="38">
        <f t="shared" si="9"/>
        <v>1801.2808677796625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163</v>
      </c>
      <c r="M58" s="118"/>
      <c r="N58" s="118"/>
      <c r="O58" s="43">
        <v>11201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76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63</v>
      </c>
      <c r="F4" s="34" t="s">
        <v>64</v>
      </c>
      <c r="G4" s="34" t="s">
        <v>65</v>
      </c>
      <c r="H4" s="34" t="s">
        <v>4</v>
      </c>
      <c r="I4" s="34" t="s">
        <v>5</v>
      </c>
      <c r="J4" s="35" t="s">
        <v>66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SUM(D6:D15)</f>
        <v>1730725</v>
      </c>
      <c r="E5" s="27">
        <f t="shared" si="0"/>
        <v>1349749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3080474</v>
      </c>
      <c r="O5" s="33">
        <f t="shared" ref="O5:O36" si="1">(N5/O$60)</f>
        <v>274.50311887364109</v>
      </c>
      <c r="P5" s="6"/>
    </row>
    <row r="6" spans="1:133">
      <c r="A6" s="12"/>
      <c r="B6" s="25">
        <v>311</v>
      </c>
      <c r="C6" s="20" t="s">
        <v>1</v>
      </c>
      <c r="D6" s="46">
        <v>84961</v>
      </c>
      <c r="E6" s="46">
        <v>200247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285208</v>
      </c>
      <c r="O6" s="47">
        <f t="shared" si="1"/>
        <v>25.41507752628765</v>
      </c>
      <c r="P6" s="9"/>
    </row>
    <row r="7" spans="1:133">
      <c r="A7" s="12"/>
      <c r="B7" s="25">
        <v>312.10000000000002</v>
      </c>
      <c r="C7" s="20" t="s">
        <v>114</v>
      </c>
      <c r="D7" s="46">
        <v>413928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413928</v>
      </c>
      <c r="O7" s="47">
        <f t="shared" si="1"/>
        <v>36.885403671359832</v>
      </c>
      <c r="P7" s="9"/>
    </row>
    <row r="8" spans="1:133">
      <c r="A8" s="12"/>
      <c r="B8" s="25">
        <v>312.51</v>
      </c>
      <c r="C8" s="20" t="s">
        <v>115</v>
      </c>
      <c r="D8" s="46">
        <v>38071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38071</v>
      </c>
      <c r="O8" s="47">
        <f t="shared" si="1"/>
        <v>3.3925325253965424</v>
      </c>
      <c r="P8" s="9"/>
    </row>
    <row r="9" spans="1:133">
      <c r="A9" s="12"/>
      <c r="B9" s="25">
        <v>312.52</v>
      </c>
      <c r="C9" s="20" t="s">
        <v>116</v>
      </c>
      <c r="D9" s="46">
        <v>67245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67245</v>
      </c>
      <c r="O9" s="47">
        <f t="shared" si="1"/>
        <v>5.9922473712350737</v>
      </c>
      <c r="P9" s="9"/>
    </row>
    <row r="10" spans="1:133">
      <c r="A10" s="12"/>
      <c r="B10" s="25">
        <v>312.60000000000002</v>
      </c>
      <c r="C10" s="20" t="s">
        <v>10</v>
      </c>
      <c r="D10" s="46">
        <v>0</v>
      </c>
      <c r="E10" s="46">
        <v>1149502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1149502</v>
      </c>
      <c r="O10" s="47">
        <f t="shared" si="1"/>
        <v>102.43289966137944</v>
      </c>
      <c r="P10" s="9"/>
    </row>
    <row r="11" spans="1:133">
      <c r="A11" s="12"/>
      <c r="B11" s="25">
        <v>314.10000000000002</v>
      </c>
      <c r="C11" s="20" t="s">
        <v>11</v>
      </c>
      <c r="D11" s="46">
        <v>768156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768156</v>
      </c>
      <c r="O11" s="47">
        <f t="shared" si="1"/>
        <v>68.450900017822136</v>
      </c>
      <c r="P11" s="9"/>
    </row>
    <row r="12" spans="1:133">
      <c r="A12" s="12"/>
      <c r="B12" s="25">
        <v>314.3</v>
      </c>
      <c r="C12" s="20" t="s">
        <v>12</v>
      </c>
      <c r="D12" s="46">
        <v>128969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128969</v>
      </c>
      <c r="O12" s="47">
        <f t="shared" si="1"/>
        <v>11.492514703261451</v>
      </c>
      <c r="P12" s="9"/>
    </row>
    <row r="13" spans="1:133">
      <c r="A13" s="12"/>
      <c r="B13" s="25">
        <v>314.8</v>
      </c>
      <c r="C13" s="20" t="s">
        <v>149</v>
      </c>
      <c r="D13" s="46">
        <v>20553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20553</v>
      </c>
      <c r="O13" s="47">
        <f t="shared" si="1"/>
        <v>1.8314917127071824</v>
      </c>
      <c r="P13" s="9"/>
    </row>
    <row r="14" spans="1:133">
      <c r="A14" s="12"/>
      <c r="B14" s="25">
        <v>315</v>
      </c>
      <c r="C14" s="20" t="s">
        <v>117</v>
      </c>
      <c r="D14" s="46">
        <v>184165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184165</v>
      </c>
      <c r="O14" s="47">
        <f t="shared" si="1"/>
        <v>16.411067545891999</v>
      </c>
      <c r="P14" s="9"/>
    </row>
    <row r="15" spans="1:133">
      <c r="A15" s="12"/>
      <c r="B15" s="25">
        <v>316</v>
      </c>
      <c r="C15" s="20" t="s">
        <v>118</v>
      </c>
      <c r="D15" s="46">
        <v>24677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24677</v>
      </c>
      <c r="O15" s="47">
        <f t="shared" si="1"/>
        <v>2.1989841382997684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SUM(D17:D21)</f>
        <v>1051432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88487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4" si="4">SUM(D16:M16)</f>
        <v>1139919</v>
      </c>
      <c r="O16" s="45">
        <f t="shared" si="1"/>
        <v>101.57895205845661</v>
      </c>
      <c r="P16" s="10"/>
    </row>
    <row r="17" spans="1:16">
      <c r="A17" s="12"/>
      <c r="B17" s="25">
        <v>323.10000000000002</v>
      </c>
      <c r="C17" s="20" t="s">
        <v>17</v>
      </c>
      <c r="D17" s="46">
        <v>639076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639076</v>
      </c>
      <c r="O17" s="47">
        <f t="shared" si="1"/>
        <v>56.948494029584744</v>
      </c>
      <c r="P17" s="9"/>
    </row>
    <row r="18" spans="1:16">
      <c r="A18" s="12"/>
      <c r="B18" s="25">
        <v>323.39999999999998</v>
      </c>
      <c r="C18" s="20" t="s">
        <v>18</v>
      </c>
      <c r="D18" s="46">
        <v>18337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18337</v>
      </c>
      <c r="O18" s="47">
        <f t="shared" si="1"/>
        <v>1.6340224558902157</v>
      </c>
      <c r="P18" s="9"/>
    </row>
    <row r="19" spans="1:16">
      <c r="A19" s="12"/>
      <c r="B19" s="25">
        <v>324.20999999999998</v>
      </c>
      <c r="C19" s="20" t="s">
        <v>133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88487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88487</v>
      </c>
      <c r="O19" s="47">
        <f t="shared" si="1"/>
        <v>7.8851363393334521</v>
      </c>
      <c r="P19" s="9"/>
    </row>
    <row r="20" spans="1:16">
      <c r="A20" s="12"/>
      <c r="B20" s="25">
        <v>325.2</v>
      </c>
      <c r="C20" s="20" t="s">
        <v>88</v>
      </c>
      <c r="D20" s="46">
        <v>393439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393439</v>
      </c>
      <c r="O20" s="47">
        <f t="shared" si="1"/>
        <v>35.059615041882019</v>
      </c>
      <c r="P20" s="9"/>
    </row>
    <row r="21" spans="1:16">
      <c r="A21" s="12"/>
      <c r="B21" s="25">
        <v>329</v>
      </c>
      <c r="C21" s="20" t="s">
        <v>20</v>
      </c>
      <c r="D21" s="46">
        <v>580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580</v>
      </c>
      <c r="O21" s="47">
        <f t="shared" si="1"/>
        <v>5.1684191766173587E-2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SUM(D23:D33)</f>
        <v>1323499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260894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1584393</v>
      </c>
      <c r="O22" s="45">
        <f t="shared" si="1"/>
        <v>141.1863304223846</v>
      </c>
      <c r="P22" s="10"/>
    </row>
    <row r="23" spans="1:16">
      <c r="A23" s="12"/>
      <c r="B23" s="25">
        <v>331.41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255328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255328</v>
      </c>
      <c r="O23" s="47">
        <f t="shared" si="1"/>
        <v>22.752450543575119</v>
      </c>
      <c r="P23" s="9"/>
    </row>
    <row r="24" spans="1:16">
      <c r="A24" s="12"/>
      <c r="B24" s="25">
        <v>334.35</v>
      </c>
      <c r="C24" s="20" t="s">
        <v>134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5566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5566</v>
      </c>
      <c r="O24" s="47">
        <f t="shared" si="1"/>
        <v>0.49599001960434858</v>
      </c>
      <c r="P24" s="9"/>
    </row>
    <row r="25" spans="1:16">
      <c r="A25" s="12"/>
      <c r="B25" s="25">
        <v>335.12</v>
      </c>
      <c r="C25" s="20" t="s">
        <v>120</v>
      </c>
      <c r="D25" s="46">
        <v>504453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504453</v>
      </c>
      <c r="O25" s="47">
        <f t="shared" si="1"/>
        <v>44.952147567278558</v>
      </c>
      <c r="P25" s="9"/>
    </row>
    <row r="26" spans="1:16">
      <c r="A26" s="12"/>
      <c r="B26" s="25">
        <v>335.14</v>
      </c>
      <c r="C26" s="20" t="s">
        <v>121</v>
      </c>
      <c r="D26" s="46">
        <v>4139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4139</v>
      </c>
      <c r="O26" s="47">
        <f t="shared" si="1"/>
        <v>0.36882908572446982</v>
      </c>
      <c r="P26" s="9"/>
    </row>
    <row r="27" spans="1:16">
      <c r="A27" s="12"/>
      <c r="B27" s="25">
        <v>335.15</v>
      </c>
      <c r="C27" s="20" t="s">
        <v>122</v>
      </c>
      <c r="D27" s="46">
        <v>6677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6677</v>
      </c>
      <c r="O27" s="47">
        <f t="shared" si="1"/>
        <v>0.59499198003920872</v>
      </c>
      <c r="P27" s="9"/>
    </row>
    <row r="28" spans="1:16">
      <c r="A28" s="12"/>
      <c r="B28" s="25">
        <v>335.18</v>
      </c>
      <c r="C28" s="20" t="s">
        <v>123</v>
      </c>
      <c r="D28" s="46">
        <v>595453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595453</v>
      </c>
      <c r="O28" s="47">
        <f t="shared" si="1"/>
        <v>53.061219034040278</v>
      </c>
      <c r="P28" s="9"/>
    </row>
    <row r="29" spans="1:16">
      <c r="A29" s="12"/>
      <c r="B29" s="25">
        <v>335.21</v>
      </c>
      <c r="C29" s="20" t="s">
        <v>92</v>
      </c>
      <c r="D29" s="46">
        <v>1560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1560</v>
      </c>
      <c r="O29" s="47">
        <f t="shared" si="1"/>
        <v>0.13901265371591517</v>
      </c>
      <c r="P29" s="9"/>
    </row>
    <row r="30" spans="1:16">
      <c r="A30" s="12"/>
      <c r="B30" s="25">
        <v>335.49</v>
      </c>
      <c r="C30" s="20" t="s">
        <v>73</v>
      </c>
      <c r="D30" s="46">
        <v>122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122</v>
      </c>
      <c r="O30" s="47">
        <f t="shared" si="1"/>
        <v>1.0871502405988238E-2</v>
      </c>
      <c r="P30" s="9"/>
    </row>
    <row r="31" spans="1:16">
      <c r="A31" s="12"/>
      <c r="B31" s="25">
        <v>335.5</v>
      </c>
      <c r="C31" s="20" t="s">
        <v>31</v>
      </c>
      <c r="D31" s="46">
        <v>62627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62627</v>
      </c>
      <c r="O31" s="47">
        <f t="shared" si="1"/>
        <v>5.5807342719657811</v>
      </c>
      <c r="P31" s="9"/>
    </row>
    <row r="32" spans="1:16">
      <c r="A32" s="12"/>
      <c r="B32" s="25">
        <v>335.9</v>
      </c>
      <c r="C32" s="20" t="s">
        <v>32</v>
      </c>
      <c r="D32" s="46">
        <v>38468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38468</v>
      </c>
      <c r="O32" s="47">
        <f t="shared" si="1"/>
        <v>3.4279094635537337</v>
      </c>
      <c r="P32" s="9"/>
    </row>
    <row r="33" spans="1:16">
      <c r="A33" s="12"/>
      <c r="B33" s="25">
        <v>337.7</v>
      </c>
      <c r="C33" s="20" t="s">
        <v>34</v>
      </c>
      <c r="D33" s="46">
        <v>110000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110000</v>
      </c>
      <c r="O33" s="47">
        <f t="shared" si="1"/>
        <v>9.8021743004811981</v>
      </c>
      <c r="P33" s="9"/>
    </row>
    <row r="34" spans="1:16" ht="15.75">
      <c r="A34" s="29" t="s">
        <v>39</v>
      </c>
      <c r="B34" s="30"/>
      <c r="C34" s="31"/>
      <c r="D34" s="32">
        <f t="shared" ref="D34:M34" si="7">SUM(D35:D42)</f>
        <v>4699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6879778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6884477</v>
      </c>
      <c r="O34" s="45">
        <f t="shared" si="1"/>
        <v>613.48039565139902</v>
      </c>
      <c r="P34" s="10"/>
    </row>
    <row r="35" spans="1:16">
      <c r="A35" s="12"/>
      <c r="B35" s="25">
        <v>342.2</v>
      </c>
      <c r="C35" s="20" t="s">
        <v>44</v>
      </c>
      <c r="D35" s="46">
        <v>2317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8">SUM(D35:M35)</f>
        <v>2317</v>
      </c>
      <c r="O35" s="47">
        <f t="shared" si="1"/>
        <v>0.20646943503831758</v>
      </c>
      <c r="P35" s="9"/>
    </row>
    <row r="36" spans="1:16">
      <c r="A36" s="12"/>
      <c r="B36" s="25">
        <v>342.9</v>
      </c>
      <c r="C36" s="20" t="s">
        <v>45</v>
      </c>
      <c r="D36" s="46">
        <v>1450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1450</v>
      </c>
      <c r="O36" s="47">
        <f t="shared" si="1"/>
        <v>0.12921047941543398</v>
      </c>
      <c r="P36" s="9"/>
    </row>
    <row r="37" spans="1:16">
      <c r="A37" s="12"/>
      <c r="B37" s="25">
        <v>343.3</v>
      </c>
      <c r="C37" s="20" t="s">
        <v>96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2961233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2961233</v>
      </c>
      <c r="O37" s="47">
        <f t="shared" ref="O37:O58" si="9">(N37/O$60)</f>
        <v>263.877472821244</v>
      </c>
      <c r="P37" s="9"/>
    </row>
    <row r="38" spans="1:16">
      <c r="A38" s="12"/>
      <c r="B38" s="25">
        <v>343.4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1362946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1362946</v>
      </c>
      <c r="O38" s="47">
        <f t="shared" si="9"/>
        <v>121.45303867403315</v>
      </c>
      <c r="P38" s="9"/>
    </row>
    <row r="39" spans="1:16">
      <c r="A39" s="12"/>
      <c r="B39" s="25">
        <v>343.5</v>
      </c>
      <c r="C39" s="20" t="s">
        <v>97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1816330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1816330</v>
      </c>
      <c r="O39" s="47">
        <f t="shared" si="9"/>
        <v>161.85439315630012</v>
      </c>
      <c r="P39" s="9"/>
    </row>
    <row r="40" spans="1:16">
      <c r="A40" s="12"/>
      <c r="B40" s="25">
        <v>343.9</v>
      </c>
      <c r="C40" s="20" t="s">
        <v>154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715678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715678</v>
      </c>
      <c r="O40" s="47">
        <f t="shared" si="9"/>
        <v>63.774549991088932</v>
      </c>
      <c r="P40" s="9"/>
    </row>
    <row r="41" spans="1:16">
      <c r="A41" s="12"/>
      <c r="B41" s="25">
        <v>344.1</v>
      </c>
      <c r="C41" s="20" t="s">
        <v>125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23591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23591</v>
      </c>
      <c r="O41" s="47">
        <f t="shared" si="9"/>
        <v>2.1022099447513813</v>
      </c>
      <c r="P41" s="9"/>
    </row>
    <row r="42" spans="1:16">
      <c r="A42" s="12"/>
      <c r="B42" s="25">
        <v>347.2</v>
      </c>
      <c r="C42" s="20" t="s">
        <v>99</v>
      </c>
      <c r="D42" s="46">
        <v>932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932</v>
      </c>
      <c r="O42" s="47">
        <f t="shared" si="9"/>
        <v>8.3051149527713419E-2</v>
      </c>
      <c r="P42" s="9"/>
    </row>
    <row r="43" spans="1:16" ht="15.75">
      <c r="A43" s="29" t="s">
        <v>40</v>
      </c>
      <c r="B43" s="30"/>
      <c r="C43" s="31"/>
      <c r="D43" s="32">
        <f t="shared" ref="D43:M43" si="10">SUM(D44:D46)</f>
        <v>25471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8" si="11">SUM(D43:M43)</f>
        <v>25471</v>
      </c>
      <c r="O43" s="45">
        <f t="shared" si="9"/>
        <v>2.2697380146141506</v>
      </c>
      <c r="P43" s="10"/>
    </row>
    <row r="44" spans="1:16">
      <c r="A44" s="13"/>
      <c r="B44" s="39">
        <v>351.1</v>
      </c>
      <c r="C44" s="21" t="s">
        <v>83</v>
      </c>
      <c r="D44" s="46">
        <v>19404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19404</v>
      </c>
      <c r="O44" s="47">
        <f t="shared" si="9"/>
        <v>1.7291035466048832</v>
      </c>
      <c r="P44" s="9"/>
    </row>
    <row r="45" spans="1:16">
      <c r="A45" s="13"/>
      <c r="B45" s="39">
        <v>351.3</v>
      </c>
      <c r="C45" s="21" t="s">
        <v>101</v>
      </c>
      <c r="D45" s="46">
        <v>1422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1422</v>
      </c>
      <c r="O45" s="47">
        <f t="shared" si="9"/>
        <v>0.12671538050258421</v>
      </c>
      <c r="P45" s="9"/>
    </row>
    <row r="46" spans="1:16">
      <c r="A46" s="13"/>
      <c r="B46" s="39">
        <v>359</v>
      </c>
      <c r="C46" s="21" t="s">
        <v>135</v>
      </c>
      <c r="D46" s="46">
        <v>4645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4645</v>
      </c>
      <c r="O46" s="47">
        <f t="shared" si="9"/>
        <v>0.41391908750668333</v>
      </c>
      <c r="P46" s="9"/>
    </row>
    <row r="47" spans="1:16" ht="15.75">
      <c r="A47" s="29" t="s">
        <v>2</v>
      </c>
      <c r="B47" s="30"/>
      <c r="C47" s="31"/>
      <c r="D47" s="32">
        <f t="shared" ref="D47:M47" si="12">SUM(D48:D52)</f>
        <v>95486</v>
      </c>
      <c r="E47" s="32">
        <f t="shared" si="12"/>
        <v>16307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321815</v>
      </c>
      <c r="J47" s="32">
        <f t="shared" si="12"/>
        <v>0</v>
      </c>
      <c r="K47" s="32">
        <f t="shared" si="12"/>
        <v>1053780</v>
      </c>
      <c r="L47" s="32">
        <f t="shared" si="12"/>
        <v>0</v>
      </c>
      <c r="M47" s="32">
        <f t="shared" si="12"/>
        <v>0</v>
      </c>
      <c r="N47" s="32">
        <f t="shared" si="11"/>
        <v>1487388</v>
      </c>
      <c r="O47" s="45">
        <f t="shared" si="9"/>
        <v>132.54214934949206</v>
      </c>
      <c r="P47" s="10"/>
    </row>
    <row r="48" spans="1:16">
      <c r="A48" s="12"/>
      <c r="B48" s="25">
        <v>361.1</v>
      </c>
      <c r="C48" s="20" t="s">
        <v>53</v>
      </c>
      <c r="D48" s="46">
        <v>11274</v>
      </c>
      <c r="E48" s="46">
        <v>16307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27581</v>
      </c>
      <c r="O48" s="47">
        <f t="shared" si="9"/>
        <v>2.4577615398324721</v>
      </c>
      <c r="P48" s="9"/>
    </row>
    <row r="49" spans="1:119">
      <c r="A49" s="12"/>
      <c r="B49" s="25">
        <v>361.3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469007</v>
      </c>
      <c r="L49" s="46">
        <v>0</v>
      </c>
      <c r="M49" s="46">
        <v>0</v>
      </c>
      <c r="N49" s="46">
        <f t="shared" si="11"/>
        <v>469007</v>
      </c>
      <c r="O49" s="47">
        <f t="shared" si="9"/>
        <v>41.793530564961685</v>
      </c>
      <c r="P49" s="9"/>
    </row>
    <row r="50" spans="1:119">
      <c r="A50" s="12"/>
      <c r="B50" s="25">
        <v>362</v>
      </c>
      <c r="C50" s="20" t="s">
        <v>55</v>
      </c>
      <c r="D50" s="46">
        <v>72352</v>
      </c>
      <c r="E50" s="46">
        <v>0</v>
      </c>
      <c r="F50" s="46">
        <v>0</v>
      </c>
      <c r="G50" s="46">
        <v>0</v>
      </c>
      <c r="H50" s="46">
        <v>0</v>
      </c>
      <c r="I50" s="46">
        <v>305691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378043</v>
      </c>
      <c r="O50" s="47">
        <f t="shared" si="9"/>
        <v>33.687667082516484</v>
      </c>
      <c r="P50" s="9"/>
    </row>
    <row r="51" spans="1:119">
      <c r="A51" s="12"/>
      <c r="B51" s="25">
        <v>368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584773</v>
      </c>
      <c r="L51" s="46">
        <v>0</v>
      </c>
      <c r="M51" s="46">
        <v>0</v>
      </c>
      <c r="N51" s="46">
        <f t="shared" si="11"/>
        <v>584773</v>
      </c>
      <c r="O51" s="47">
        <f t="shared" si="9"/>
        <v>52.109517020139016</v>
      </c>
      <c r="P51" s="9"/>
    </row>
    <row r="52" spans="1:119">
      <c r="A52" s="12"/>
      <c r="B52" s="25">
        <v>369.9</v>
      </c>
      <c r="C52" s="20" t="s">
        <v>60</v>
      </c>
      <c r="D52" s="46">
        <v>11860</v>
      </c>
      <c r="E52" s="46">
        <v>0</v>
      </c>
      <c r="F52" s="46">
        <v>0</v>
      </c>
      <c r="G52" s="46">
        <v>0</v>
      </c>
      <c r="H52" s="46">
        <v>0</v>
      </c>
      <c r="I52" s="46">
        <v>16124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27984</v>
      </c>
      <c r="O52" s="47">
        <f t="shared" si="9"/>
        <v>2.4936731420424167</v>
      </c>
      <c r="P52" s="9"/>
    </row>
    <row r="53" spans="1:119" ht="15.75">
      <c r="A53" s="29" t="s">
        <v>41</v>
      </c>
      <c r="B53" s="30"/>
      <c r="C53" s="31"/>
      <c r="D53" s="32">
        <f t="shared" ref="D53:M53" si="13">SUM(D54:D57)</f>
        <v>775356</v>
      </c>
      <c r="E53" s="32">
        <f t="shared" si="13"/>
        <v>32757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43869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851982</v>
      </c>
      <c r="O53" s="45">
        <f t="shared" si="9"/>
        <v>75.920691498841563</v>
      </c>
      <c r="P53" s="9"/>
    </row>
    <row r="54" spans="1:119">
      <c r="A54" s="12"/>
      <c r="B54" s="25">
        <v>381</v>
      </c>
      <c r="C54" s="20" t="s">
        <v>61</v>
      </c>
      <c r="D54" s="46">
        <v>599725</v>
      </c>
      <c r="E54" s="46">
        <v>7026</v>
      </c>
      <c r="F54" s="46">
        <v>0</v>
      </c>
      <c r="G54" s="46">
        <v>0</v>
      </c>
      <c r="H54" s="46">
        <v>0</v>
      </c>
      <c r="I54" s="46">
        <v>2131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608882</v>
      </c>
      <c r="O54" s="47">
        <f t="shared" si="9"/>
        <v>54.257886294778118</v>
      </c>
      <c r="P54" s="9"/>
    </row>
    <row r="55" spans="1:119">
      <c r="A55" s="12"/>
      <c r="B55" s="25">
        <v>388.1</v>
      </c>
      <c r="C55" s="20" t="s">
        <v>155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7723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7723</v>
      </c>
      <c r="O55" s="47">
        <f t="shared" si="9"/>
        <v>0.68820174656923905</v>
      </c>
      <c r="P55" s="9"/>
    </row>
    <row r="56" spans="1:119">
      <c r="A56" s="12"/>
      <c r="B56" s="25">
        <v>388.2</v>
      </c>
      <c r="C56" s="20" t="s">
        <v>150</v>
      </c>
      <c r="D56" s="46">
        <v>175631</v>
      </c>
      <c r="E56" s="46">
        <v>25731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201362</v>
      </c>
      <c r="O56" s="47">
        <f t="shared" si="9"/>
        <v>17.943503831759045</v>
      </c>
      <c r="P56" s="9"/>
    </row>
    <row r="57" spans="1:119" ht="15.75" thickBot="1">
      <c r="A57" s="12"/>
      <c r="B57" s="25">
        <v>389.1</v>
      </c>
      <c r="C57" s="20" t="s">
        <v>151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34015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34015</v>
      </c>
      <c r="O57" s="47">
        <f t="shared" si="9"/>
        <v>3.031099625735163</v>
      </c>
      <c r="P57" s="9"/>
    </row>
    <row r="58" spans="1:119" ht="16.5" thickBot="1">
      <c r="A58" s="14" t="s">
        <v>50</v>
      </c>
      <c r="B58" s="23"/>
      <c r="C58" s="22"/>
      <c r="D58" s="15">
        <f t="shared" ref="D58:M58" si="14">SUM(D5,D16,D22,D34,D43,D47,D53)</f>
        <v>5006668</v>
      </c>
      <c r="E58" s="15">
        <f t="shared" si="14"/>
        <v>1398813</v>
      </c>
      <c r="F58" s="15">
        <f t="shared" si="14"/>
        <v>0</v>
      </c>
      <c r="G58" s="15">
        <f t="shared" si="14"/>
        <v>0</v>
      </c>
      <c r="H58" s="15">
        <f t="shared" si="14"/>
        <v>0</v>
      </c>
      <c r="I58" s="15">
        <f t="shared" si="14"/>
        <v>7594843</v>
      </c>
      <c r="J58" s="15">
        <f t="shared" si="14"/>
        <v>0</v>
      </c>
      <c r="K58" s="15">
        <f t="shared" si="14"/>
        <v>1053780</v>
      </c>
      <c r="L58" s="15">
        <f t="shared" si="14"/>
        <v>0</v>
      </c>
      <c r="M58" s="15">
        <f t="shared" si="14"/>
        <v>0</v>
      </c>
      <c r="N58" s="15">
        <f t="shared" si="11"/>
        <v>15054104</v>
      </c>
      <c r="O58" s="38">
        <f t="shared" si="9"/>
        <v>1341.481375868829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156</v>
      </c>
      <c r="M60" s="118"/>
      <c r="N60" s="118"/>
      <c r="O60" s="43">
        <v>11222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76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63</v>
      </c>
      <c r="F4" s="34" t="s">
        <v>64</v>
      </c>
      <c r="G4" s="34" t="s">
        <v>65</v>
      </c>
      <c r="H4" s="34" t="s">
        <v>4</v>
      </c>
      <c r="I4" s="34" t="s">
        <v>5</v>
      </c>
      <c r="J4" s="35" t="s">
        <v>66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SUM(D6:D15)</f>
        <v>1691330</v>
      </c>
      <c r="E5" s="27">
        <f t="shared" si="0"/>
        <v>1318936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3010266</v>
      </c>
      <c r="O5" s="33">
        <f t="shared" ref="O5:O36" si="1">(N5/O$61)</f>
        <v>269.0860820595334</v>
      </c>
      <c r="P5" s="6"/>
    </row>
    <row r="6" spans="1:133">
      <c r="A6" s="12"/>
      <c r="B6" s="25">
        <v>311</v>
      </c>
      <c r="C6" s="20" t="s">
        <v>1</v>
      </c>
      <c r="D6" s="46">
        <v>84457</v>
      </c>
      <c r="E6" s="46">
        <v>163556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248013</v>
      </c>
      <c r="O6" s="47">
        <f t="shared" si="1"/>
        <v>22.169750603378922</v>
      </c>
      <c r="P6" s="9"/>
    </row>
    <row r="7" spans="1:133">
      <c r="A7" s="12"/>
      <c r="B7" s="25">
        <v>312.10000000000002</v>
      </c>
      <c r="C7" s="20" t="s">
        <v>114</v>
      </c>
      <c r="D7" s="46">
        <v>423927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423927</v>
      </c>
      <c r="O7" s="47">
        <f t="shared" si="1"/>
        <v>37.8946098149638</v>
      </c>
      <c r="P7" s="9"/>
    </row>
    <row r="8" spans="1:133">
      <c r="A8" s="12"/>
      <c r="B8" s="25">
        <v>312.51</v>
      </c>
      <c r="C8" s="20" t="s">
        <v>115</v>
      </c>
      <c r="D8" s="46">
        <v>39835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39835</v>
      </c>
      <c r="O8" s="47">
        <f t="shared" si="1"/>
        <v>3.5608295342808618</v>
      </c>
      <c r="P8" s="9"/>
    </row>
    <row r="9" spans="1:133">
      <c r="A9" s="12"/>
      <c r="B9" s="25">
        <v>312.52</v>
      </c>
      <c r="C9" s="20" t="s">
        <v>116</v>
      </c>
      <c r="D9" s="46">
        <v>63092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63092</v>
      </c>
      <c r="O9" s="47">
        <f t="shared" si="1"/>
        <v>5.6397604362206133</v>
      </c>
      <c r="P9" s="9"/>
    </row>
    <row r="10" spans="1:133">
      <c r="A10" s="12"/>
      <c r="B10" s="25">
        <v>312.60000000000002</v>
      </c>
      <c r="C10" s="20" t="s">
        <v>10</v>
      </c>
      <c r="D10" s="46">
        <v>0</v>
      </c>
      <c r="E10" s="46">
        <v>1155380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1155380</v>
      </c>
      <c r="O10" s="47">
        <f t="shared" si="1"/>
        <v>103.27880575668186</v>
      </c>
      <c r="P10" s="9"/>
    </row>
    <row r="11" spans="1:133">
      <c r="A11" s="12"/>
      <c r="B11" s="25">
        <v>314.10000000000002</v>
      </c>
      <c r="C11" s="20" t="s">
        <v>11</v>
      </c>
      <c r="D11" s="46">
        <v>706185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706185</v>
      </c>
      <c r="O11" s="47">
        <f t="shared" si="1"/>
        <v>63.1255028157683</v>
      </c>
      <c r="P11" s="9"/>
    </row>
    <row r="12" spans="1:133">
      <c r="A12" s="12"/>
      <c r="B12" s="25">
        <v>314.3</v>
      </c>
      <c r="C12" s="20" t="s">
        <v>12</v>
      </c>
      <c r="D12" s="46">
        <v>130880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130880</v>
      </c>
      <c r="O12" s="47">
        <f t="shared" si="1"/>
        <v>11.699293823187629</v>
      </c>
      <c r="P12" s="9"/>
    </row>
    <row r="13" spans="1:133">
      <c r="A13" s="12"/>
      <c r="B13" s="25">
        <v>314.8</v>
      </c>
      <c r="C13" s="20" t="s">
        <v>149</v>
      </c>
      <c r="D13" s="46">
        <v>18609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18609</v>
      </c>
      <c r="O13" s="47">
        <f t="shared" si="1"/>
        <v>1.6634486457495308</v>
      </c>
      <c r="P13" s="9"/>
    </row>
    <row r="14" spans="1:133">
      <c r="A14" s="12"/>
      <c r="B14" s="25">
        <v>315</v>
      </c>
      <c r="C14" s="20" t="s">
        <v>117</v>
      </c>
      <c r="D14" s="46">
        <v>194872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194872</v>
      </c>
      <c r="O14" s="47">
        <f t="shared" si="1"/>
        <v>17.419504782336642</v>
      </c>
      <c r="P14" s="9"/>
    </row>
    <row r="15" spans="1:133">
      <c r="A15" s="12"/>
      <c r="B15" s="25">
        <v>316</v>
      </c>
      <c r="C15" s="20" t="s">
        <v>118</v>
      </c>
      <c r="D15" s="46">
        <v>29473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29473</v>
      </c>
      <c r="O15" s="47">
        <f t="shared" si="1"/>
        <v>2.6345758469652276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SUM(D17:D22)</f>
        <v>1015649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171117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5" si="4">SUM(D16:M16)</f>
        <v>1186766</v>
      </c>
      <c r="O16" s="45">
        <f t="shared" si="1"/>
        <v>106.0843836596049</v>
      </c>
      <c r="P16" s="10"/>
    </row>
    <row r="17" spans="1:16">
      <c r="A17" s="12"/>
      <c r="B17" s="25">
        <v>323.10000000000002</v>
      </c>
      <c r="C17" s="20" t="s">
        <v>17</v>
      </c>
      <c r="D17" s="46">
        <v>596218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596218</v>
      </c>
      <c r="O17" s="47">
        <f t="shared" si="1"/>
        <v>53.295610977026904</v>
      </c>
      <c r="P17" s="9"/>
    </row>
    <row r="18" spans="1:16">
      <c r="A18" s="12"/>
      <c r="B18" s="25">
        <v>323.39999999999998</v>
      </c>
      <c r="C18" s="20" t="s">
        <v>18</v>
      </c>
      <c r="D18" s="46">
        <v>14797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14797</v>
      </c>
      <c r="O18" s="47">
        <f t="shared" si="1"/>
        <v>1.3226959864128005</v>
      </c>
      <c r="P18" s="9"/>
    </row>
    <row r="19" spans="1:16">
      <c r="A19" s="12"/>
      <c r="B19" s="25">
        <v>324.20999999999998</v>
      </c>
      <c r="C19" s="20" t="s">
        <v>133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171117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171117</v>
      </c>
      <c r="O19" s="47">
        <f t="shared" si="1"/>
        <v>15.296057924376509</v>
      </c>
      <c r="P19" s="9"/>
    </row>
    <row r="20" spans="1:16">
      <c r="A20" s="12"/>
      <c r="B20" s="25">
        <v>325.2</v>
      </c>
      <c r="C20" s="20" t="s">
        <v>88</v>
      </c>
      <c r="D20" s="46">
        <v>399794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399794</v>
      </c>
      <c r="O20" s="47">
        <f t="shared" si="1"/>
        <v>35.737373737373737</v>
      </c>
      <c r="P20" s="9"/>
    </row>
    <row r="21" spans="1:16">
      <c r="A21" s="12"/>
      <c r="B21" s="25">
        <v>329</v>
      </c>
      <c r="C21" s="20" t="s">
        <v>20</v>
      </c>
      <c r="D21" s="46">
        <v>550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550</v>
      </c>
      <c r="O21" s="47">
        <f t="shared" si="1"/>
        <v>4.9164208456243856E-2</v>
      </c>
      <c r="P21" s="9"/>
    </row>
    <row r="22" spans="1:16">
      <c r="A22" s="12"/>
      <c r="B22" s="25">
        <v>367</v>
      </c>
      <c r="C22" s="20" t="s">
        <v>143</v>
      </c>
      <c r="D22" s="46">
        <v>4290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4290</v>
      </c>
      <c r="O22" s="47">
        <f t="shared" si="1"/>
        <v>0.38348082595870209</v>
      </c>
      <c r="P22" s="9"/>
    </row>
    <row r="23" spans="1:16" ht="15.75">
      <c r="A23" s="29" t="s">
        <v>23</v>
      </c>
      <c r="B23" s="30"/>
      <c r="C23" s="31"/>
      <c r="D23" s="32">
        <f t="shared" ref="D23:M23" si="5">SUM(D24:D35)</f>
        <v>1320451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1728546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3048997</v>
      </c>
      <c r="O23" s="45">
        <f t="shared" si="1"/>
        <v>272.54822561902211</v>
      </c>
      <c r="P23" s="10"/>
    </row>
    <row r="24" spans="1:16">
      <c r="A24" s="12"/>
      <c r="B24" s="25">
        <v>331.41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1635504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1635504</v>
      </c>
      <c r="O24" s="47">
        <f t="shared" si="1"/>
        <v>146.19683561276483</v>
      </c>
      <c r="P24" s="9"/>
    </row>
    <row r="25" spans="1:16">
      <c r="A25" s="12"/>
      <c r="B25" s="25">
        <v>334.35</v>
      </c>
      <c r="C25" s="20" t="s">
        <v>134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93042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93042</v>
      </c>
      <c r="O25" s="47">
        <f t="shared" si="1"/>
        <v>8.3169750603378922</v>
      </c>
      <c r="P25" s="9"/>
    </row>
    <row r="26" spans="1:16">
      <c r="A26" s="12"/>
      <c r="B26" s="25">
        <v>334.49</v>
      </c>
      <c r="C26" s="20" t="s">
        <v>145</v>
      </c>
      <c r="D26" s="46">
        <v>12500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6">SUM(D26:M26)</f>
        <v>12500</v>
      </c>
      <c r="O26" s="47">
        <f t="shared" si="1"/>
        <v>1.1173683740055422</v>
      </c>
      <c r="P26" s="9"/>
    </row>
    <row r="27" spans="1:16">
      <c r="A27" s="12"/>
      <c r="B27" s="25">
        <v>335.12</v>
      </c>
      <c r="C27" s="20" t="s">
        <v>120</v>
      </c>
      <c r="D27" s="46">
        <v>477664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477664</v>
      </c>
      <c r="O27" s="47">
        <f t="shared" si="1"/>
        <v>42.69813176007866</v>
      </c>
      <c r="P27" s="9"/>
    </row>
    <row r="28" spans="1:16">
      <c r="A28" s="12"/>
      <c r="B28" s="25">
        <v>335.14</v>
      </c>
      <c r="C28" s="20" t="s">
        <v>121</v>
      </c>
      <c r="D28" s="46">
        <v>3626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3626</v>
      </c>
      <c r="O28" s="47">
        <f t="shared" si="1"/>
        <v>0.32412621793152768</v>
      </c>
      <c r="P28" s="9"/>
    </row>
    <row r="29" spans="1:16">
      <c r="A29" s="12"/>
      <c r="B29" s="25">
        <v>335.15</v>
      </c>
      <c r="C29" s="20" t="s">
        <v>122</v>
      </c>
      <c r="D29" s="46">
        <v>6101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6101</v>
      </c>
      <c r="O29" s="47">
        <f t="shared" si="1"/>
        <v>0.54536515598462498</v>
      </c>
      <c r="P29" s="9"/>
    </row>
    <row r="30" spans="1:16">
      <c r="A30" s="12"/>
      <c r="B30" s="25">
        <v>335.18</v>
      </c>
      <c r="C30" s="20" t="s">
        <v>123</v>
      </c>
      <c r="D30" s="46">
        <v>604594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604594</v>
      </c>
      <c r="O30" s="47">
        <f t="shared" si="1"/>
        <v>54.044337177080543</v>
      </c>
      <c r="P30" s="9"/>
    </row>
    <row r="31" spans="1:16">
      <c r="A31" s="12"/>
      <c r="B31" s="25">
        <v>335.21</v>
      </c>
      <c r="C31" s="20" t="s">
        <v>92</v>
      </c>
      <c r="D31" s="46">
        <v>2340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2340</v>
      </c>
      <c r="O31" s="47">
        <f t="shared" si="1"/>
        <v>0.20917135961383748</v>
      </c>
      <c r="P31" s="9"/>
    </row>
    <row r="32" spans="1:16">
      <c r="A32" s="12"/>
      <c r="B32" s="25">
        <v>335.49</v>
      </c>
      <c r="C32" s="20" t="s">
        <v>73</v>
      </c>
      <c r="D32" s="46">
        <v>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45</v>
      </c>
      <c r="O32" s="47">
        <f t="shared" si="1"/>
        <v>4.0225261464199519E-3</v>
      </c>
      <c r="P32" s="9"/>
    </row>
    <row r="33" spans="1:16">
      <c r="A33" s="12"/>
      <c r="B33" s="25">
        <v>335.5</v>
      </c>
      <c r="C33" s="20" t="s">
        <v>31</v>
      </c>
      <c r="D33" s="46">
        <v>64758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64758</v>
      </c>
      <c r="O33" s="47">
        <f t="shared" si="1"/>
        <v>5.7886832931080718</v>
      </c>
      <c r="P33" s="9"/>
    </row>
    <row r="34" spans="1:16">
      <c r="A34" s="12"/>
      <c r="B34" s="25">
        <v>335.9</v>
      </c>
      <c r="C34" s="20" t="s">
        <v>32</v>
      </c>
      <c r="D34" s="46">
        <v>38823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38823</v>
      </c>
      <c r="O34" s="47">
        <f t="shared" si="1"/>
        <v>3.470367390721373</v>
      </c>
      <c r="P34" s="9"/>
    </row>
    <row r="35" spans="1:16">
      <c r="A35" s="12"/>
      <c r="B35" s="25">
        <v>337.7</v>
      </c>
      <c r="C35" s="20" t="s">
        <v>34</v>
      </c>
      <c r="D35" s="46">
        <v>110000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110000</v>
      </c>
      <c r="O35" s="47">
        <f t="shared" si="1"/>
        <v>9.8328416912487704</v>
      </c>
      <c r="P35" s="9"/>
    </row>
    <row r="36" spans="1:16" ht="15.75">
      <c r="A36" s="29" t="s">
        <v>39</v>
      </c>
      <c r="B36" s="30"/>
      <c r="C36" s="31"/>
      <c r="D36" s="32">
        <f t="shared" ref="D36:M36" si="7">SUM(D37:D44)</f>
        <v>5404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6838970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6844374</v>
      </c>
      <c r="O36" s="45">
        <f t="shared" si="1"/>
        <v>611.81496379726468</v>
      </c>
      <c r="P36" s="10"/>
    </row>
    <row r="37" spans="1:16">
      <c r="A37" s="12"/>
      <c r="B37" s="25">
        <v>341.9</v>
      </c>
      <c r="C37" s="20" t="s">
        <v>124</v>
      </c>
      <c r="D37" s="46">
        <v>2000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8">SUM(D37:M37)</f>
        <v>2000</v>
      </c>
      <c r="O37" s="47">
        <f t="shared" ref="O37:O59" si="9">(N37/O$61)</f>
        <v>0.17877893984088675</v>
      </c>
      <c r="P37" s="9"/>
    </row>
    <row r="38" spans="1:16">
      <c r="A38" s="12"/>
      <c r="B38" s="25">
        <v>342.1</v>
      </c>
      <c r="C38" s="20" t="s">
        <v>43</v>
      </c>
      <c r="D38" s="46">
        <v>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93</v>
      </c>
      <c r="O38" s="47">
        <f t="shared" si="9"/>
        <v>8.3132207026012338E-3</v>
      </c>
      <c r="P38" s="9"/>
    </row>
    <row r="39" spans="1:16">
      <c r="A39" s="12"/>
      <c r="B39" s="25">
        <v>342.2</v>
      </c>
      <c r="C39" s="20" t="s">
        <v>44</v>
      </c>
      <c r="D39" s="46">
        <v>2066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2066</v>
      </c>
      <c r="O39" s="47">
        <f t="shared" si="9"/>
        <v>0.18467864485563601</v>
      </c>
      <c r="P39" s="9"/>
    </row>
    <row r="40" spans="1:16">
      <c r="A40" s="12"/>
      <c r="B40" s="25">
        <v>343.3</v>
      </c>
      <c r="C40" s="20" t="s">
        <v>96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2634143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2634143</v>
      </c>
      <c r="O40" s="47">
        <f t="shared" si="9"/>
        <v>235.46464646464648</v>
      </c>
      <c r="P40" s="9"/>
    </row>
    <row r="41" spans="1:16">
      <c r="A41" s="12"/>
      <c r="B41" s="25">
        <v>343.4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1439523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1439523</v>
      </c>
      <c r="O41" s="47">
        <f t="shared" si="9"/>
        <v>128.67819790828639</v>
      </c>
      <c r="P41" s="9"/>
    </row>
    <row r="42" spans="1:16">
      <c r="A42" s="12"/>
      <c r="B42" s="25">
        <v>343.5</v>
      </c>
      <c r="C42" s="20" t="s">
        <v>97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2744013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2744013</v>
      </c>
      <c r="O42" s="47">
        <f t="shared" si="9"/>
        <v>245.28586752480558</v>
      </c>
      <c r="P42" s="9"/>
    </row>
    <row r="43" spans="1:16">
      <c r="A43" s="12"/>
      <c r="B43" s="25">
        <v>344.1</v>
      </c>
      <c r="C43" s="20" t="s">
        <v>125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21291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21291</v>
      </c>
      <c r="O43" s="47">
        <f t="shared" si="9"/>
        <v>1.9031912040761598</v>
      </c>
      <c r="P43" s="9"/>
    </row>
    <row r="44" spans="1:16">
      <c r="A44" s="12"/>
      <c r="B44" s="25">
        <v>347.2</v>
      </c>
      <c r="C44" s="20" t="s">
        <v>99</v>
      </c>
      <c r="D44" s="46">
        <v>1245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1245</v>
      </c>
      <c r="O44" s="47">
        <f t="shared" si="9"/>
        <v>0.111289890050952</v>
      </c>
      <c r="P44" s="9"/>
    </row>
    <row r="45" spans="1:16" ht="15.75">
      <c r="A45" s="29" t="s">
        <v>40</v>
      </c>
      <c r="B45" s="30"/>
      <c r="C45" s="31"/>
      <c r="D45" s="32">
        <f t="shared" ref="D45:M45" si="10">SUM(D46:D48)</f>
        <v>25043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9" si="11">SUM(D45:M45)</f>
        <v>25043</v>
      </c>
      <c r="O45" s="45">
        <f t="shared" si="9"/>
        <v>2.2385804952176636</v>
      </c>
      <c r="P45" s="10"/>
    </row>
    <row r="46" spans="1:16">
      <c r="A46" s="13"/>
      <c r="B46" s="39">
        <v>351.1</v>
      </c>
      <c r="C46" s="21" t="s">
        <v>83</v>
      </c>
      <c r="D46" s="46">
        <v>16003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16003</v>
      </c>
      <c r="O46" s="47">
        <f t="shared" si="9"/>
        <v>1.4304996871368554</v>
      </c>
      <c r="P46" s="9"/>
    </row>
    <row r="47" spans="1:16">
      <c r="A47" s="13"/>
      <c r="B47" s="39">
        <v>351.3</v>
      </c>
      <c r="C47" s="21" t="s">
        <v>101</v>
      </c>
      <c r="D47" s="46">
        <v>1225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1225</v>
      </c>
      <c r="O47" s="47">
        <f t="shared" si="9"/>
        <v>0.10950210065254314</v>
      </c>
      <c r="P47" s="9"/>
    </row>
    <row r="48" spans="1:16">
      <c r="A48" s="13"/>
      <c r="B48" s="39">
        <v>359</v>
      </c>
      <c r="C48" s="21" t="s">
        <v>135</v>
      </c>
      <c r="D48" s="46">
        <v>7815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7815</v>
      </c>
      <c r="O48" s="47">
        <f t="shared" si="9"/>
        <v>0.698578707428265</v>
      </c>
      <c r="P48" s="9"/>
    </row>
    <row r="49" spans="1:119" ht="15.75">
      <c r="A49" s="29" t="s">
        <v>2</v>
      </c>
      <c r="B49" s="30"/>
      <c r="C49" s="31"/>
      <c r="D49" s="32">
        <f t="shared" ref="D49:M49" si="12">SUM(D50:D54)</f>
        <v>135305</v>
      </c>
      <c r="E49" s="32">
        <f t="shared" si="12"/>
        <v>12821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324777</v>
      </c>
      <c r="J49" s="32">
        <f t="shared" si="12"/>
        <v>0</v>
      </c>
      <c r="K49" s="32">
        <f t="shared" si="12"/>
        <v>1476940</v>
      </c>
      <c r="L49" s="32">
        <f t="shared" si="12"/>
        <v>0</v>
      </c>
      <c r="M49" s="32">
        <f t="shared" si="12"/>
        <v>0</v>
      </c>
      <c r="N49" s="32">
        <f t="shared" si="11"/>
        <v>1949843</v>
      </c>
      <c r="O49" s="45">
        <f t="shared" si="9"/>
        <v>174.29543219808707</v>
      </c>
      <c r="P49" s="10"/>
    </row>
    <row r="50" spans="1:119">
      <c r="A50" s="12"/>
      <c r="B50" s="25">
        <v>361.1</v>
      </c>
      <c r="C50" s="20" t="s">
        <v>53</v>
      </c>
      <c r="D50" s="46">
        <v>8307</v>
      </c>
      <c r="E50" s="46">
        <v>12021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20328</v>
      </c>
      <c r="O50" s="47">
        <f t="shared" si="9"/>
        <v>1.8171091445427729</v>
      </c>
      <c r="P50" s="9"/>
    </row>
    <row r="51" spans="1:119">
      <c r="A51" s="12"/>
      <c r="B51" s="25">
        <v>361.3</v>
      </c>
      <c r="C51" s="20" t="s">
        <v>54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1007915</v>
      </c>
      <c r="L51" s="46">
        <v>0</v>
      </c>
      <c r="M51" s="46">
        <v>0</v>
      </c>
      <c r="N51" s="46">
        <f t="shared" si="11"/>
        <v>1007915</v>
      </c>
      <c r="O51" s="47">
        <f t="shared" si="9"/>
        <v>90.096987574863675</v>
      </c>
      <c r="P51" s="9"/>
    </row>
    <row r="52" spans="1:119">
      <c r="A52" s="12"/>
      <c r="B52" s="25">
        <v>362</v>
      </c>
      <c r="C52" s="20" t="s">
        <v>55</v>
      </c>
      <c r="D52" s="46">
        <v>68319</v>
      </c>
      <c r="E52" s="46">
        <v>0</v>
      </c>
      <c r="F52" s="46">
        <v>0</v>
      </c>
      <c r="G52" s="46">
        <v>0</v>
      </c>
      <c r="H52" s="46">
        <v>0</v>
      </c>
      <c r="I52" s="46">
        <v>301558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369877</v>
      </c>
      <c r="O52" s="47">
        <f t="shared" si="9"/>
        <v>33.063108965763831</v>
      </c>
      <c r="P52" s="9"/>
    </row>
    <row r="53" spans="1:119">
      <c r="A53" s="12"/>
      <c r="B53" s="25">
        <v>368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469025</v>
      </c>
      <c r="L53" s="46">
        <v>0</v>
      </c>
      <c r="M53" s="46">
        <v>0</v>
      </c>
      <c r="N53" s="46">
        <f t="shared" si="11"/>
        <v>469025</v>
      </c>
      <c r="O53" s="47">
        <f t="shared" si="9"/>
        <v>41.925896129435955</v>
      </c>
      <c r="P53" s="9"/>
    </row>
    <row r="54" spans="1:119">
      <c r="A54" s="12"/>
      <c r="B54" s="25">
        <v>369.9</v>
      </c>
      <c r="C54" s="20" t="s">
        <v>60</v>
      </c>
      <c r="D54" s="46">
        <v>58679</v>
      </c>
      <c r="E54" s="46">
        <v>800</v>
      </c>
      <c r="F54" s="46">
        <v>0</v>
      </c>
      <c r="G54" s="46">
        <v>0</v>
      </c>
      <c r="H54" s="46">
        <v>0</v>
      </c>
      <c r="I54" s="46">
        <v>23219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82698</v>
      </c>
      <c r="O54" s="47">
        <f t="shared" si="9"/>
        <v>7.3923303834808261</v>
      </c>
      <c r="P54" s="9"/>
    </row>
    <row r="55" spans="1:119" ht="15.75">
      <c r="A55" s="29" t="s">
        <v>41</v>
      </c>
      <c r="B55" s="30"/>
      <c r="C55" s="31"/>
      <c r="D55" s="32">
        <f t="shared" ref="D55:M55" si="13">SUM(D56:D58)</f>
        <v>927869</v>
      </c>
      <c r="E55" s="32">
        <f t="shared" si="13"/>
        <v>5739</v>
      </c>
      <c r="F55" s="32">
        <f t="shared" si="13"/>
        <v>0</v>
      </c>
      <c r="G55" s="32">
        <f t="shared" si="13"/>
        <v>0</v>
      </c>
      <c r="H55" s="32">
        <f t="shared" si="13"/>
        <v>0</v>
      </c>
      <c r="I55" s="32">
        <f t="shared" si="13"/>
        <v>722851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 t="shared" si="11"/>
        <v>1656459</v>
      </c>
      <c r="O55" s="45">
        <f t="shared" si="9"/>
        <v>148.06999195494771</v>
      </c>
      <c r="P55" s="9"/>
    </row>
    <row r="56" spans="1:119">
      <c r="A56" s="12"/>
      <c r="B56" s="25">
        <v>381</v>
      </c>
      <c r="C56" s="20" t="s">
        <v>61</v>
      </c>
      <c r="D56" s="46">
        <v>600184</v>
      </c>
      <c r="E56" s="46">
        <v>5739</v>
      </c>
      <c r="F56" s="46">
        <v>0</v>
      </c>
      <c r="G56" s="46">
        <v>0</v>
      </c>
      <c r="H56" s="46">
        <v>0</v>
      </c>
      <c r="I56" s="46">
        <v>2204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608127</v>
      </c>
      <c r="O56" s="47">
        <f t="shared" si="9"/>
        <v>54.360150174309467</v>
      </c>
      <c r="P56" s="9"/>
    </row>
    <row r="57" spans="1:119">
      <c r="A57" s="12"/>
      <c r="B57" s="25">
        <v>388.2</v>
      </c>
      <c r="C57" s="20" t="s">
        <v>150</v>
      </c>
      <c r="D57" s="46">
        <v>327685</v>
      </c>
      <c r="E57" s="46">
        <v>0</v>
      </c>
      <c r="F57" s="46">
        <v>0</v>
      </c>
      <c r="G57" s="46">
        <v>0</v>
      </c>
      <c r="H57" s="46">
        <v>0</v>
      </c>
      <c r="I57" s="46">
        <v>692595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1020280</v>
      </c>
      <c r="O57" s="47">
        <f t="shared" si="9"/>
        <v>91.202288370429969</v>
      </c>
      <c r="P57" s="9"/>
    </row>
    <row r="58" spans="1:119" ht="15.75" thickBot="1">
      <c r="A58" s="12"/>
      <c r="B58" s="25">
        <v>389.1</v>
      </c>
      <c r="C58" s="20" t="s">
        <v>151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28052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28052</v>
      </c>
      <c r="O58" s="47">
        <f t="shared" si="9"/>
        <v>2.5075534102082773</v>
      </c>
      <c r="P58" s="9"/>
    </row>
    <row r="59" spans="1:119" ht="16.5" thickBot="1">
      <c r="A59" s="14" t="s">
        <v>50</v>
      </c>
      <c r="B59" s="23"/>
      <c r="C59" s="22"/>
      <c r="D59" s="15">
        <f t="shared" ref="D59:M59" si="14">SUM(D5,D16,D23,D36,D45,D49,D55)</f>
        <v>5121051</v>
      </c>
      <c r="E59" s="15">
        <f t="shared" si="14"/>
        <v>1337496</v>
      </c>
      <c r="F59" s="15">
        <f t="shared" si="14"/>
        <v>0</v>
      </c>
      <c r="G59" s="15">
        <f t="shared" si="14"/>
        <v>0</v>
      </c>
      <c r="H59" s="15">
        <f t="shared" si="14"/>
        <v>0</v>
      </c>
      <c r="I59" s="15">
        <f t="shared" si="14"/>
        <v>9786261</v>
      </c>
      <c r="J59" s="15">
        <f t="shared" si="14"/>
        <v>0</v>
      </c>
      <c r="K59" s="15">
        <f t="shared" si="14"/>
        <v>1476940</v>
      </c>
      <c r="L59" s="15">
        <f t="shared" si="14"/>
        <v>0</v>
      </c>
      <c r="M59" s="15">
        <f t="shared" si="14"/>
        <v>0</v>
      </c>
      <c r="N59" s="15">
        <f t="shared" si="11"/>
        <v>17721748</v>
      </c>
      <c r="O59" s="38">
        <f t="shared" si="9"/>
        <v>1584.1376597836775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152</v>
      </c>
      <c r="M61" s="118"/>
      <c r="N61" s="118"/>
      <c r="O61" s="43">
        <v>11187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76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63</v>
      </c>
      <c r="F4" s="34" t="s">
        <v>64</v>
      </c>
      <c r="G4" s="34" t="s">
        <v>65</v>
      </c>
      <c r="H4" s="34" t="s">
        <v>4</v>
      </c>
      <c r="I4" s="34" t="s">
        <v>5</v>
      </c>
      <c r="J4" s="35" t="s">
        <v>66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SUM(D6:D15)</f>
        <v>1672573</v>
      </c>
      <c r="E5" s="27">
        <f t="shared" si="0"/>
        <v>1211663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2884236</v>
      </c>
      <c r="O5" s="33">
        <f t="shared" ref="O5:O36" si="1">(N5/O$60)</f>
        <v>261.77491377745508</v>
      </c>
      <c r="P5" s="6"/>
    </row>
    <row r="6" spans="1:133">
      <c r="A6" s="12"/>
      <c r="B6" s="25">
        <v>311</v>
      </c>
      <c r="C6" s="20" t="s">
        <v>1</v>
      </c>
      <c r="D6" s="46">
        <v>79562</v>
      </c>
      <c r="E6" s="46">
        <v>144549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224111</v>
      </c>
      <c r="O6" s="47">
        <f t="shared" si="1"/>
        <v>20.340442911599201</v>
      </c>
      <c r="P6" s="9"/>
    </row>
    <row r="7" spans="1:133">
      <c r="A7" s="12"/>
      <c r="B7" s="25">
        <v>312.10000000000002</v>
      </c>
      <c r="C7" s="20" t="s">
        <v>114</v>
      </c>
      <c r="D7" s="46">
        <v>413453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413453</v>
      </c>
      <c r="O7" s="47">
        <f t="shared" si="1"/>
        <v>37.525231439462701</v>
      </c>
      <c r="P7" s="9"/>
    </row>
    <row r="8" spans="1:133">
      <c r="A8" s="12"/>
      <c r="B8" s="25">
        <v>312.51</v>
      </c>
      <c r="C8" s="20" t="s">
        <v>115</v>
      </c>
      <c r="D8" s="46">
        <v>49927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49927</v>
      </c>
      <c r="O8" s="47">
        <f t="shared" si="1"/>
        <v>4.5314031584679615</v>
      </c>
      <c r="P8" s="9"/>
    </row>
    <row r="9" spans="1:133">
      <c r="A9" s="12"/>
      <c r="B9" s="25">
        <v>312.52</v>
      </c>
      <c r="C9" s="20" t="s">
        <v>116</v>
      </c>
      <c r="D9" s="46">
        <v>58391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58391</v>
      </c>
      <c r="O9" s="47">
        <f t="shared" si="1"/>
        <v>5.29960065347613</v>
      </c>
      <c r="P9" s="9"/>
    </row>
    <row r="10" spans="1:133">
      <c r="A10" s="12"/>
      <c r="B10" s="25">
        <v>312.60000000000002</v>
      </c>
      <c r="C10" s="20" t="s">
        <v>10</v>
      </c>
      <c r="D10" s="46">
        <v>0</v>
      </c>
      <c r="E10" s="46">
        <v>1067114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1067114</v>
      </c>
      <c r="O10" s="47">
        <f t="shared" si="1"/>
        <v>96.851878743873655</v>
      </c>
      <c r="P10" s="9"/>
    </row>
    <row r="11" spans="1:133">
      <c r="A11" s="12"/>
      <c r="B11" s="25">
        <v>314.10000000000002</v>
      </c>
      <c r="C11" s="20" t="s">
        <v>11</v>
      </c>
      <c r="D11" s="46">
        <v>697578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697578</v>
      </c>
      <c r="O11" s="47">
        <f t="shared" si="1"/>
        <v>63.312579415501908</v>
      </c>
      <c r="P11" s="9"/>
    </row>
    <row r="12" spans="1:133">
      <c r="A12" s="12"/>
      <c r="B12" s="25">
        <v>314.3</v>
      </c>
      <c r="C12" s="20" t="s">
        <v>12</v>
      </c>
      <c r="D12" s="46">
        <v>126980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126980</v>
      </c>
      <c r="O12" s="47">
        <f t="shared" si="1"/>
        <v>11.524777636594663</v>
      </c>
      <c r="P12" s="9"/>
    </row>
    <row r="13" spans="1:133">
      <c r="A13" s="12"/>
      <c r="B13" s="25">
        <v>314.39999999999998</v>
      </c>
      <c r="C13" s="20" t="s">
        <v>13</v>
      </c>
      <c r="D13" s="46">
        <v>21609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21609</v>
      </c>
      <c r="O13" s="47">
        <f t="shared" si="1"/>
        <v>1.9612452350698857</v>
      </c>
      <c r="P13" s="9"/>
    </row>
    <row r="14" spans="1:133">
      <c r="A14" s="12"/>
      <c r="B14" s="25">
        <v>315</v>
      </c>
      <c r="C14" s="20" t="s">
        <v>117</v>
      </c>
      <c r="D14" s="46">
        <v>207640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207640</v>
      </c>
      <c r="O14" s="47">
        <f t="shared" si="1"/>
        <v>18.845525503721184</v>
      </c>
      <c r="P14" s="9"/>
    </row>
    <row r="15" spans="1:133">
      <c r="A15" s="12"/>
      <c r="B15" s="25">
        <v>316</v>
      </c>
      <c r="C15" s="20" t="s">
        <v>118</v>
      </c>
      <c r="D15" s="46">
        <v>17433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17433</v>
      </c>
      <c r="O15" s="47">
        <f t="shared" si="1"/>
        <v>1.5822290796877836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SUM(D17:D22)</f>
        <v>982020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89955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5" si="4">SUM(D16:M16)</f>
        <v>1071975</v>
      </c>
      <c r="O16" s="45">
        <f t="shared" si="1"/>
        <v>97.293065892176443</v>
      </c>
      <c r="P16" s="10"/>
    </row>
    <row r="17" spans="1:16">
      <c r="A17" s="12"/>
      <c r="B17" s="25">
        <v>323.10000000000002</v>
      </c>
      <c r="C17" s="20" t="s">
        <v>17</v>
      </c>
      <c r="D17" s="46">
        <v>566678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566678</v>
      </c>
      <c r="O17" s="47">
        <f t="shared" si="1"/>
        <v>51.432020330368488</v>
      </c>
      <c r="P17" s="9"/>
    </row>
    <row r="18" spans="1:16">
      <c r="A18" s="12"/>
      <c r="B18" s="25">
        <v>323.39999999999998</v>
      </c>
      <c r="C18" s="20" t="s">
        <v>18</v>
      </c>
      <c r="D18" s="46">
        <v>14569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14569</v>
      </c>
      <c r="O18" s="47">
        <f t="shared" si="1"/>
        <v>1.3222907968778363</v>
      </c>
      <c r="P18" s="9"/>
    </row>
    <row r="19" spans="1:16">
      <c r="A19" s="12"/>
      <c r="B19" s="25">
        <v>324.20999999999998</v>
      </c>
      <c r="C19" s="20" t="s">
        <v>133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89955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89955</v>
      </c>
      <c r="O19" s="47">
        <f t="shared" si="1"/>
        <v>8.1643673988019607</v>
      </c>
      <c r="P19" s="9"/>
    </row>
    <row r="20" spans="1:16">
      <c r="A20" s="12"/>
      <c r="B20" s="25">
        <v>325.2</v>
      </c>
      <c r="C20" s="20" t="s">
        <v>88</v>
      </c>
      <c r="D20" s="46">
        <v>398089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398089</v>
      </c>
      <c r="O20" s="47">
        <f t="shared" si="1"/>
        <v>36.130785986567432</v>
      </c>
      <c r="P20" s="9"/>
    </row>
    <row r="21" spans="1:16">
      <c r="A21" s="12"/>
      <c r="B21" s="25">
        <v>329</v>
      </c>
      <c r="C21" s="20" t="s">
        <v>20</v>
      </c>
      <c r="D21" s="46">
        <v>1006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1006</v>
      </c>
      <c r="O21" s="47">
        <f t="shared" si="1"/>
        <v>9.1305137048466142E-2</v>
      </c>
      <c r="P21" s="9"/>
    </row>
    <row r="22" spans="1:16">
      <c r="A22" s="12"/>
      <c r="B22" s="25">
        <v>367</v>
      </c>
      <c r="C22" s="20" t="s">
        <v>143</v>
      </c>
      <c r="D22" s="46">
        <v>1678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1678</v>
      </c>
      <c r="O22" s="47">
        <f t="shared" si="1"/>
        <v>0.15229624251225268</v>
      </c>
      <c r="P22" s="9"/>
    </row>
    <row r="23" spans="1:16" ht="15.75">
      <c r="A23" s="29" t="s">
        <v>23</v>
      </c>
      <c r="B23" s="30"/>
      <c r="C23" s="31"/>
      <c r="D23" s="32">
        <f t="shared" ref="D23:M23" si="5">SUM(D24:D35)</f>
        <v>1267582</v>
      </c>
      <c r="E23" s="32">
        <f t="shared" si="5"/>
        <v>990221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42951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2300754</v>
      </c>
      <c r="O23" s="45">
        <f t="shared" si="1"/>
        <v>208.81775276819749</v>
      </c>
      <c r="P23" s="10"/>
    </row>
    <row r="24" spans="1:16">
      <c r="A24" s="12"/>
      <c r="B24" s="25">
        <v>331.41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30152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30152</v>
      </c>
      <c r="O24" s="47">
        <f t="shared" si="1"/>
        <v>2.7366128153929932</v>
      </c>
      <c r="P24" s="9"/>
    </row>
    <row r="25" spans="1:16">
      <c r="A25" s="12"/>
      <c r="B25" s="25">
        <v>334.31</v>
      </c>
      <c r="C25" s="20" t="s">
        <v>144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12799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12799</v>
      </c>
      <c r="O25" s="47">
        <f t="shared" si="1"/>
        <v>1.1616445815937557</v>
      </c>
      <c r="P25" s="9"/>
    </row>
    <row r="26" spans="1:16">
      <c r="A26" s="12"/>
      <c r="B26" s="25">
        <v>334.49</v>
      </c>
      <c r="C26" s="20" t="s">
        <v>145</v>
      </c>
      <c r="D26" s="46">
        <v>42296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6">SUM(D26:M26)</f>
        <v>42296</v>
      </c>
      <c r="O26" s="47">
        <f t="shared" si="1"/>
        <v>3.8388092212742784</v>
      </c>
      <c r="P26" s="9"/>
    </row>
    <row r="27" spans="1:16">
      <c r="A27" s="12"/>
      <c r="B27" s="25">
        <v>334.5</v>
      </c>
      <c r="C27" s="20" t="s">
        <v>72</v>
      </c>
      <c r="D27" s="46">
        <v>0</v>
      </c>
      <c r="E27" s="46">
        <v>715408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715408</v>
      </c>
      <c r="O27" s="47">
        <f t="shared" si="1"/>
        <v>64.930840442911602</v>
      </c>
      <c r="P27" s="9"/>
    </row>
    <row r="28" spans="1:16">
      <c r="A28" s="12"/>
      <c r="B28" s="25">
        <v>335.12</v>
      </c>
      <c r="C28" s="20" t="s">
        <v>120</v>
      </c>
      <c r="D28" s="46">
        <v>454480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454480</v>
      </c>
      <c r="O28" s="47">
        <f t="shared" si="1"/>
        <v>41.248865492829914</v>
      </c>
      <c r="P28" s="9"/>
    </row>
    <row r="29" spans="1:16">
      <c r="A29" s="12"/>
      <c r="B29" s="25">
        <v>335.14</v>
      </c>
      <c r="C29" s="20" t="s">
        <v>121</v>
      </c>
      <c r="D29" s="46">
        <v>2963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2963</v>
      </c>
      <c r="O29" s="47">
        <f t="shared" si="1"/>
        <v>0.26892357959702307</v>
      </c>
      <c r="P29" s="9"/>
    </row>
    <row r="30" spans="1:16">
      <c r="A30" s="12"/>
      <c r="B30" s="25">
        <v>335.15</v>
      </c>
      <c r="C30" s="20" t="s">
        <v>122</v>
      </c>
      <c r="D30" s="46">
        <v>6156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6156</v>
      </c>
      <c r="O30" s="47">
        <f t="shared" si="1"/>
        <v>0.55872209112361593</v>
      </c>
      <c r="P30" s="9"/>
    </row>
    <row r="31" spans="1:16">
      <c r="A31" s="12"/>
      <c r="B31" s="25">
        <v>335.18</v>
      </c>
      <c r="C31" s="20" t="s">
        <v>123</v>
      </c>
      <c r="D31" s="46">
        <v>546687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546687</v>
      </c>
      <c r="O31" s="47">
        <f t="shared" si="1"/>
        <v>49.617625703394445</v>
      </c>
      <c r="P31" s="9"/>
    </row>
    <row r="32" spans="1:16">
      <c r="A32" s="12"/>
      <c r="B32" s="25">
        <v>335.21</v>
      </c>
      <c r="C32" s="20" t="s">
        <v>92</v>
      </c>
      <c r="D32" s="46">
        <v>1400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1400</v>
      </c>
      <c r="O32" s="47">
        <f t="shared" si="1"/>
        <v>0.12706480304955528</v>
      </c>
      <c r="P32" s="9"/>
    </row>
    <row r="33" spans="1:16">
      <c r="A33" s="12"/>
      <c r="B33" s="25">
        <v>335.5</v>
      </c>
      <c r="C33" s="20" t="s">
        <v>31</v>
      </c>
      <c r="D33" s="46">
        <v>62871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62871</v>
      </c>
      <c r="O33" s="47">
        <f t="shared" si="1"/>
        <v>5.7062080232347068</v>
      </c>
      <c r="P33" s="9"/>
    </row>
    <row r="34" spans="1:16">
      <c r="A34" s="12"/>
      <c r="B34" s="25">
        <v>335.9</v>
      </c>
      <c r="C34" s="20" t="s">
        <v>32</v>
      </c>
      <c r="D34" s="46">
        <v>38823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38823</v>
      </c>
      <c r="O34" s="47">
        <f t="shared" si="1"/>
        <v>3.5235977491377746</v>
      </c>
      <c r="P34" s="9"/>
    </row>
    <row r="35" spans="1:16">
      <c r="A35" s="12"/>
      <c r="B35" s="25">
        <v>337.7</v>
      </c>
      <c r="C35" s="20" t="s">
        <v>34</v>
      </c>
      <c r="D35" s="46">
        <v>111906</v>
      </c>
      <c r="E35" s="46">
        <v>274813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386719</v>
      </c>
      <c r="O35" s="47">
        <f t="shared" si="1"/>
        <v>35.098838264657836</v>
      </c>
      <c r="P35" s="9"/>
    </row>
    <row r="36" spans="1:16" ht="15.75">
      <c r="A36" s="29" t="s">
        <v>39</v>
      </c>
      <c r="B36" s="30"/>
      <c r="C36" s="31"/>
      <c r="D36" s="32">
        <f t="shared" ref="D36:M36" si="7">SUM(D37:D43)</f>
        <v>9202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6565317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6574519</v>
      </c>
      <c r="O36" s="45">
        <f t="shared" si="1"/>
        <v>596.70711562897077</v>
      </c>
      <c r="P36" s="10"/>
    </row>
    <row r="37" spans="1:16">
      <c r="A37" s="12"/>
      <c r="B37" s="25">
        <v>342.1</v>
      </c>
      <c r="C37" s="20" t="s">
        <v>43</v>
      </c>
      <c r="D37" s="46">
        <v>1200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8">SUM(D37:M37)</f>
        <v>1200</v>
      </c>
      <c r="O37" s="47">
        <f t="shared" ref="O37:O58" si="9">(N37/O$60)</f>
        <v>0.10891268832819023</v>
      </c>
      <c r="P37" s="9"/>
    </row>
    <row r="38" spans="1:16">
      <c r="A38" s="12"/>
      <c r="B38" s="25">
        <v>342.2</v>
      </c>
      <c r="C38" s="20" t="s">
        <v>44</v>
      </c>
      <c r="D38" s="46">
        <v>3579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3579</v>
      </c>
      <c r="O38" s="47">
        <f t="shared" si="9"/>
        <v>0.32483209293882737</v>
      </c>
      <c r="P38" s="9"/>
    </row>
    <row r="39" spans="1:16">
      <c r="A39" s="12"/>
      <c r="B39" s="25">
        <v>343.3</v>
      </c>
      <c r="C39" s="20" t="s">
        <v>96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2491748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2491748</v>
      </c>
      <c r="O39" s="47">
        <f t="shared" si="9"/>
        <v>226.15247776365948</v>
      </c>
      <c r="P39" s="9"/>
    </row>
    <row r="40" spans="1:16">
      <c r="A40" s="12"/>
      <c r="B40" s="25">
        <v>343.4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1354287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1354287</v>
      </c>
      <c r="O40" s="47">
        <f t="shared" si="9"/>
        <v>122.91586494826647</v>
      </c>
      <c r="P40" s="9"/>
    </row>
    <row r="41" spans="1:16">
      <c r="A41" s="12"/>
      <c r="B41" s="25">
        <v>343.5</v>
      </c>
      <c r="C41" s="20" t="s">
        <v>97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2686742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2686742</v>
      </c>
      <c r="O41" s="47">
        <f t="shared" si="9"/>
        <v>243.85024505354875</v>
      </c>
      <c r="P41" s="9"/>
    </row>
    <row r="42" spans="1:16">
      <c r="A42" s="12"/>
      <c r="B42" s="25">
        <v>344.1</v>
      </c>
      <c r="C42" s="20" t="s">
        <v>125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32540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32540</v>
      </c>
      <c r="O42" s="47">
        <f t="shared" si="9"/>
        <v>2.9533490651660919</v>
      </c>
      <c r="P42" s="9"/>
    </row>
    <row r="43" spans="1:16">
      <c r="A43" s="12"/>
      <c r="B43" s="25">
        <v>349</v>
      </c>
      <c r="C43" s="20" t="s">
        <v>146</v>
      </c>
      <c r="D43" s="46">
        <v>4423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4423</v>
      </c>
      <c r="O43" s="47">
        <f t="shared" si="9"/>
        <v>0.40143401706298781</v>
      </c>
      <c r="P43" s="9"/>
    </row>
    <row r="44" spans="1:16" ht="15.75">
      <c r="A44" s="29" t="s">
        <v>40</v>
      </c>
      <c r="B44" s="30"/>
      <c r="C44" s="31"/>
      <c r="D44" s="32">
        <f t="shared" ref="D44:M44" si="10">SUM(D45:D47)</f>
        <v>26769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49" si="11">SUM(D44:M44)</f>
        <v>26769</v>
      </c>
      <c r="O44" s="45">
        <f t="shared" si="9"/>
        <v>2.4295697948811035</v>
      </c>
      <c r="P44" s="10"/>
    </row>
    <row r="45" spans="1:16">
      <c r="A45" s="13"/>
      <c r="B45" s="39">
        <v>351.1</v>
      </c>
      <c r="C45" s="21" t="s">
        <v>83</v>
      </c>
      <c r="D45" s="46">
        <v>14836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14836</v>
      </c>
      <c r="O45" s="47">
        <f t="shared" si="9"/>
        <v>1.3465238700308586</v>
      </c>
      <c r="P45" s="9"/>
    </row>
    <row r="46" spans="1:16">
      <c r="A46" s="13"/>
      <c r="B46" s="39">
        <v>351.3</v>
      </c>
      <c r="C46" s="21" t="s">
        <v>101</v>
      </c>
      <c r="D46" s="46">
        <v>1072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1072</v>
      </c>
      <c r="O46" s="47">
        <f t="shared" si="9"/>
        <v>9.7295334906516609E-2</v>
      </c>
      <c r="P46" s="9"/>
    </row>
    <row r="47" spans="1:16">
      <c r="A47" s="13"/>
      <c r="B47" s="39">
        <v>359</v>
      </c>
      <c r="C47" s="21" t="s">
        <v>135</v>
      </c>
      <c r="D47" s="46">
        <v>10861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10861</v>
      </c>
      <c r="O47" s="47">
        <f t="shared" si="9"/>
        <v>0.98575058994372844</v>
      </c>
      <c r="P47" s="9"/>
    </row>
    <row r="48" spans="1:16" ht="15.75">
      <c r="A48" s="29" t="s">
        <v>2</v>
      </c>
      <c r="B48" s="30"/>
      <c r="C48" s="31"/>
      <c r="D48" s="32">
        <f t="shared" ref="D48:M48" si="12">SUM(D49:D55)</f>
        <v>160501</v>
      </c>
      <c r="E48" s="32">
        <f t="shared" si="12"/>
        <v>7135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325197</v>
      </c>
      <c r="J48" s="32">
        <f t="shared" si="12"/>
        <v>0</v>
      </c>
      <c r="K48" s="32">
        <f t="shared" si="12"/>
        <v>1940369</v>
      </c>
      <c r="L48" s="32">
        <f t="shared" si="12"/>
        <v>0</v>
      </c>
      <c r="M48" s="32">
        <f t="shared" si="12"/>
        <v>0</v>
      </c>
      <c r="N48" s="32">
        <f t="shared" si="11"/>
        <v>2433202</v>
      </c>
      <c r="O48" s="45">
        <f t="shared" si="9"/>
        <v>220.83880922127429</v>
      </c>
      <c r="P48" s="10"/>
    </row>
    <row r="49" spans="1:119">
      <c r="A49" s="12"/>
      <c r="B49" s="25">
        <v>361.1</v>
      </c>
      <c r="C49" s="20" t="s">
        <v>53</v>
      </c>
      <c r="D49" s="46">
        <v>4628</v>
      </c>
      <c r="E49" s="46">
        <v>6735</v>
      </c>
      <c r="F49" s="46">
        <v>0</v>
      </c>
      <c r="G49" s="46">
        <v>0</v>
      </c>
      <c r="H49" s="46">
        <v>0</v>
      </c>
      <c r="I49" s="46">
        <v>21109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32472</v>
      </c>
      <c r="O49" s="47">
        <f t="shared" si="9"/>
        <v>2.9471773461608279</v>
      </c>
      <c r="P49" s="9"/>
    </row>
    <row r="50" spans="1:119">
      <c r="A50" s="12"/>
      <c r="B50" s="25">
        <v>361.3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1428682</v>
      </c>
      <c r="L50" s="46">
        <v>0</v>
      </c>
      <c r="M50" s="46">
        <v>0</v>
      </c>
      <c r="N50" s="46">
        <f t="shared" ref="N50:N55" si="13">SUM(D50:M50)</f>
        <v>1428682</v>
      </c>
      <c r="O50" s="47">
        <f t="shared" si="9"/>
        <v>129.66799782174624</v>
      </c>
      <c r="P50" s="9"/>
    </row>
    <row r="51" spans="1:119">
      <c r="A51" s="12"/>
      <c r="B51" s="25">
        <v>362</v>
      </c>
      <c r="C51" s="20" t="s">
        <v>55</v>
      </c>
      <c r="D51" s="46">
        <v>105738</v>
      </c>
      <c r="E51" s="46">
        <v>0</v>
      </c>
      <c r="F51" s="46">
        <v>0</v>
      </c>
      <c r="G51" s="46">
        <v>0</v>
      </c>
      <c r="H51" s="46">
        <v>0</v>
      </c>
      <c r="I51" s="46">
        <v>253256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358994</v>
      </c>
      <c r="O51" s="47">
        <f t="shared" si="9"/>
        <v>32.582501361408603</v>
      </c>
      <c r="P51" s="9"/>
    </row>
    <row r="52" spans="1:119">
      <c r="A52" s="12"/>
      <c r="B52" s="25">
        <v>364</v>
      </c>
      <c r="C52" s="20" t="s">
        <v>126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40594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40594</v>
      </c>
      <c r="O52" s="47">
        <f t="shared" si="9"/>
        <v>3.6843347249954621</v>
      </c>
      <c r="P52" s="9"/>
    </row>
    <row r="53" spans="1:119">
      <c r="A53" s="12"/>
      <c r="B53" s="25">
        <v>365</v>
      </c>
      <c r="C53" s="20" t="s">
        <v>127</v>
      </c>
      <c r="D53" s="46">
        <v>11825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11825</v>
      </c>
      <c r="O53" s="47">
        <f t="shared" si="9"/>
        <v>1.073243782900708</v>
      </c>
      <c r="P53" s="9"/>
    </row>
    <row r="54" spans="1:119">
      <c r="A54" s="12"/>
      <c r="B54" s="25">
        <v>368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511687</v>
      </c>
      <c r="L54" s="46">
        <v>0</v>
      </c>
      <c r="M54" s="46">
        <v>0</v>
      </c>
      <c r="N54" s="46">
        <f t="shared" si="13"/>
        <v>511687</v>
      </c>
      <c r="O54" s="47">
        <f t="shared" si="9"/>
        <v>46.441005627155562</v>
      </c>
      <c r="P54" s="9"/>
    </row>
    <row r="55" spans="1:119">
      <c r="A55" s="12"/>
      <c r="B55" s="25">
        <v>369.9</v>
      </c>
      <c r="C55" s="20" t="s">
        <v>60</v>
      </c>
      <c r="D55" s="46">
        <v>38310</v>
      </c>
      <c r="E55" s="46">
        <v>400</v>
      </c>
      <c r="F55" s="46">
        <v>0</v>
      </c>
      <c r="G55" s="46">
        <v>0</v>
      </c>
      <c r="H55" s="46">
        <v>0</v>
      </c>
      <c r="I55" s="46">
        <v>10238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48948</v>
      </c>
      <c r="O55" s="47">
        <f t="shared" si="9"/>
        <v>4.4425485569068792</v>
      </c>
      <c r="P55" s="9"/>
    </row>
    <row r="56" spans="1:119" ht="15.75">
      <c r="A56" s="29" t="s">
        <v>41</v>
      </c>
      <c r="B56" s="30"/>
      <c r="C56" s="31"/>
      <c r="D56" s="32">
        <f t="shared" ref="D56:M56" si="14">SUM(D57:D57)</f>
        <v>862306</v>
      </c>
      <c r="E56" s="32">
        <f t="shared" si="14"/>
        <v>7181</v>
      </c>
      <c r="F56" s="32">
        <f t="shared" si="14"/>
        <v>0</v>
      </c>
      <c r="G56" s="32">
        <f t="shared" si="14"/>
        <v>0</v>
      </c>
      <c r="H56" s="32">
        <f t="shared" si="14"/>
        <v>0</v>
      </c>
      <c r="I56" s="32">
        <f t="shared" si="14"/>
        <v>102277</v>
      </c>
      <c r="J56" s="32">
        <f t="shared" si="14"/>
        <v>0</v>
      </c>
      <c r="K56" s="32">
        <f t="shared" si="14"/>
        <v>0</v>
      </c>
      <c r="L56" s="32">
        <f t="shared" si="14"/>
        <v>0</v>
      </c>
      <c r="M56" s="32">
        <f t="shared" si="14"/>
        <v>0</v>
      </c>
      <c r="N56" s="32">
        <f>SUM(D56:M56)</f>
        <v>971764</v>
      </c>
      <c r="O56" s="45">
        <f t="shared" si="9"/>
        <v>88.197858050462884</v>
      </c>
      <c r="P56" s="9"/>
    </row>
    <row r="57" spans="1:119" ht="15.75" thickBot="1">
      <c r="A57" s="12"/>
      <c r="B57" s="25">
        <v>381</v>
      </c>
      <c r="C57" s="20" t="s">
        <v>61</v>
      </c>
      <c r="D57" s="46">
        <v>862306</v>
      </c>
      <c r="E57" s="46">
        <v>7181</v>
      </c>
      <c r="F57" s="46">
        <v>0</v>
      </c>
      <c r="G57" s="46">
        <v>0</v>
      </c>
      <c r="H57" s="46">
        <v>0</v>
      </c>
      <c r="I57" s="46">
        <v>102277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971764</v>
      </c>
      <c r="O57" s="47">
        <f t="shared" si="9"/>
        <v>88.197858050462884</v>
      </c>
      <c r="P57" s="9"/>
    </row>
    <row r="58" spans="1:119" ht="16.5" thickBot="1">
      <c r="A58" s="14" t="s">
        <v>50</v>
      </c>
      <c r="B58" s="23"/>
      <c r="C58" s="22"/>
      <c r="D58" s="15">
        <f t="shared" ref="D58:M58" si="15">SUM(D5,D16,D23,D36,D44,D48,D56)</f>
        <v>4980953</v>
      </c>
      <c r="E58" s="15">
        <f t="shared" si="15"/>
        <v>2216200</v>
      </c>
      <c r="F58" s="15">
        <f t="shared" si="15"/>
        <v>0</v>
      </c>
      <c r="G58" s="15">
        <f t="shared" si="15"/>
        <v>0</v>
      </c>
      <c r="H58" s="15">
        <f t="shared" si="15"/>
        <v>0</v>
      </c>
      <c r="I58" s="15">
        <f t="shared" si="15"/>
        <v>7125697</v>
      </c>
      <c r="J58" s="15">
        <f t="shared" si="15"/>
        <v>0</v>
      </c>
      <c r="K58" s="15">
        <f t="shared" si="15"/>
        <v>1940369</v>
      </c>
      <c r="L58" s="15">
        <f t="shared" si="15"/>
        <v>0</v>
      </c>
      <c r="M58" s="15">
        <f t="shared" si="15"/>
        <v>0</v>
      </c>
      <c r="N58" s="15">
        <f>SUM(D58:M58)</f>
        <v>16263219</v>
      </c>
      <c r="O58" s="38">
        <f t="shared" si="9"/>
        <v>1476.059085133418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147</v>
      </c>
      <c r="M60" s="118"/>
      <c r="N60" s="118"/>
      <c r="O60" s="43">
        <v>11018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76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63</v>
      </c>
      <c r="F4" s="34" t="s">
        <v>64</v>
      </c>
      <c r="G4" s="34" t="s">
        <v>65</v>
      </c>
      <c r="H4" s="34" t="s">
        <v>4</v>
      </c>
      <c r="I4" s="34" t="s">
        <v>5</v>
      </c>
      <c r="J4" s="35" t="s">
        <v>66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SUM(D6:D15)</f>
        <v>1578855</v>
      </c>
      <c r="E5" s="27">
        <f t="shared" si="0"/>
        <v>1096514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2675369</v>
      </c>
      <c r="O5" s="33">
        <f t="shared" ref="O5:O36" si="1">(N5/O$61)</f>
        <v>243.45882245882245</v>
      </c>
      <c r="P5" s="6"/>
    </row>
    <row r="6" spans="1:133">
      <c r="A6" s="12"/>
      <c r="B6" s="25">
        <v>311</v>
      </c>
      <c r="C6" s="20" t="s">
        <v>1</v>
      </c>
      <c r="D6" s="46">
        <v>79501</v>
      </c>
      <c r="E6" s="46">
        <v>138633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218134</v>
      </c>
      <c r="O6" s="47">
        <f t="shared" si="1"/>
        <v>19.850213850213851</v>
      </c>
      <c r="P6" s="9"/>
    </row>
    <row r="7" spans="1:133">
      <c r="A7" s="12"/>
      <c r="B7" s="25">
        <v>312.10000000000002</v>
      </c>
      <c r="C7" s="20" t="s">
        <v>114</v>
      </c>
      <c r="D7" s="46">
        <v>327191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327191</v>
      </c>
      <c r="O7" s="47">
        <f t="shared" si="1"/>
        <v>29.774410774410775</v>
      </c>
      <c r="P7" s="9"/>
    </row>
    <row r="8" spans="1:133">
      <c r="A8" s="12"/>
      <c r="B8" s="25">
        <v>312.51</v>
      </c>
      <c r="C8" s="20" t="s">
        <v>115</v>
      </c>
      <c r="D8" s="46">
        <v>43087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43087</v>
      </c>
      <c r="O8" s="47">
        <f t="shared" si="1"/>
        <v>3.920920920920921</v>
      </c>
      <c r="P8" s="9"/>
    </row>
    <row r="9" spans="1:133">
      <c r="A9" s="12"/>
      <c r="B9" s="25">
        <v>312.52</v>
      </c>
      <c r="C9" s="20" t="s">
        <v>116</v>
      </c>
      <c r="D9" s="46">
        <v>55147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55147</v>
      </c>
      <c r="O9" s="47">
        <f t="shared" si="1"/>
        <v>5.0183820183820185</v>
      </c>
      <c r="P9" s="9"/>
    </row>
    <row r="10" spans="1:133">
      <c r="A10" s="12"/>
      <c r="B10" s="25">
        <v>312.60000000000002</v>
      </c>
      <c r="C10" s="20" t="s">
        <v>10</v>
      </c>
      <c r="D10" s="46">
        <v>0</v>
      </c>
      <c r="E10" s="46">
        <v>957881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957881</v>
      </c>
      <c r="O10" s="47">
        <f t="shared" si="1"/>
        <v>87.167258167258169</v>
      </c>
      <c r="P10" s="9"/>
    </row>
    <row r="11" spans="1:133">
      <c r="A11" s="12"/>
      <c r="B11" s="25">
        <v>314.10000000000002</v>
      </c>
      <c r="C11" s="20" t="s">
        <v>11</v>
      </c>
      <c r="D11" s="46">
        <v>686671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686671</v>
      </c>
      <c r="O11" s="47">
        <f t="shared" si="1"/>
        <v>62.48712348712349</v>
      </c>
      <c r="P11" s="9"/>
    </row>
    <row r="12" spans="1:133">
      <c r="A12" s="12"/>
      <c r="B12" s="25">
        <v>314.3</v>
      </c>
      <c r="C12" s="20" t="s">
        <v>12</v>
      </c>
      <c r="D12" s="46">
        <v>124273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124273</v>
      </c>
      <c r="O12" s="47">
        <f t="shared" si="1"/>
        <v>11.308854308854309</v>
      </c>
      <c r="P12" s="9"/>
    </row>
    <row r="13" spans="1:133">
      <c r="A13" s="12"/>
      <c r="B13" s="25">
        <v>314.39999999999998</v>
      </c>
      <c r="C13" s="20" t="s">
        <v>13</v>
      </c>
      <c r="D13" s="46">
        <v>24790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24790</v>
      </c>
      <c r="O13" s="47">
        <f t="shared" si="1"/>
        <v>2.2558922558922561</v>
      </c>
      <c r="P13" s="9"/>
    </row>
    <row r="14" spans="1:133">
      <c r="A14" s="12"/>
      <c r="B14" s="25">
        <v>315</v>
      </c>
      <c r="C14" s="20" t="s">
        <v>117</v>
      </c>
      <c r="D14" s="46">
        <v>209299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209299</v>
      </c>
      <c r="O14" s="47">
        <f t="shared" si="1"/>
        <v>19.046228046228045</v>
      </c>
      <c r="P14" s="9"/>
    </row>
    <row r="15" spans="1:133">
      <c r="A15" s="12"/>
      <c r="B15" s="25">
        <v>316</v>
      </c>
      <c r="C15" s="20" t="s">
        <v>118</v>
      </c>
      <c r="D15" s="46">
        <v>28896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28896</v>
      </c>
      <c r="O15" s="47">
        <f t="shared" si="1"/>
        <v>2.6295386295386294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SUM(D17:D21)</f>
        <v>1280992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173431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4" si="4">SUM(D16:M16)</f>
        <v>1454423</v>
      </c>
      <c r="O16" s="45">
        <f t="shared" si="1"/>
        <v>132.35262535262535</v>
      </c>
      <c r="P16" s="10"/>
    </row>
    <row r="17" spans="1:16">
      <c r="A17" s="12"/>
      <c r="B17" s="25">
        <v>323.10000000000002</v>
      </c>
      <c r="C17" s="20" t="s">
        <v>17</v>
      </c>
      <c r="D17" s="46">
        <v>564046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564046</v>
      </c>
      <c r="O17" s="47">
        <f t="shared" si="1"/>
        <v>51.328237328237329</v>
      </c>
      <c r="P17" s="9"/>
    </row>
    <row r="18" spans="1:16">
      <c r="A18" s="12"/>
      <c r="B18" s="25">
        <v>323.39999999999998</v>
      </c>
      <c r="C18" s="20" t="s">
        <v>18</v>
      </c>
      <c r="D18" s="46">
        <v>17032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17032</v>
      </c>
      <c r="O18" s="47">
        <f t="shared" si="1"/>
        <v>1.5499135499135499</v>
      </c>
      <c r="P18" s="9"/>
    </row>
    <row r="19" spans="1:16">
      <c r="A19" s="12"/>
      <c r="B19" s="25">
        <v>324.20999999999998</v>
      </c>
      <c r="C19" s="20" t="s">
        <v>133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173431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173431</v>
      </c>
      <c r="O19" s="47">
        <f t="shared" si="1"/>
        <v>15.782236782236783</v>
      </c>
      <c r="P19" s="9"/>
    </row>
    <row r="20" spans="1:16">
      <c r="A20" s="12"/>
      <c r="B20" s="25">
        <v>325.2</v>
      </c>
      <c r="C20" s="20" t="s">
        <v>88</v>
      </c>
      <c r="D20" s="46">
        <v>693421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693421</v>
      </c>
      <c r="O20" s="47">
        <f t="shared" si="1"/>
        <v>63.101374101374098</v>
      </c>
      <c r="P20" s="9"/>
    </row>
    <row r="21" spans="1:16">
      <c r="A21" s="12"/>
      <c r="B21" s="25">
        <v>329</v>
      </c>
      <c r="C21" s="20" t="s">
        <v>20</v>
      </c>
      <c r="D21" s="46">
        <v>6493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6493</v>
      </c>
      <c r="O21" s="47">
        <f t="shared" si="1"/>
        <v>0.59086359086359086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SUM(D23:D35)</f>
        <v>1074839</v>
      </c>
      <c r="E22" s="32">
        <f t="shared" si="5"/>
        <v>229611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824634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2129084</v>
      </c>
      <c r="O22" s="45">
        <f t="shared" si="1"/>
        <v>193.74683774683774</v>
      </c>
      <c r="P22" s="10"/>
    </row>
    <row r="23" spans="1:16">
      <c r="A23" s="12"/>
      <c r="B23" s="25">
        <v>331.41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824634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824634</v>
      </c>
      <c r="O23" s="47">
        <f t="shared" si="1"/>
        <v>75.041769041769044</v>
      </c>
      <c r="P23" s="9"/>
    </row>
    <row r="24" spans="1:16">
      <c r="A24" s="12"/>
      <c r="B24" s="25">
        <v>331.5</v>
      </c>
      <c r="C24" s="20" t="s">
        <v>90</v>
      </c>
      <c r="D24" s="46">
        <v>0</v>
      </c>
      <c r="E24" s="46">
        <v>27911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27911</v>
      </c>
      <c r="O24" s="47">
        <f t="shared" si="1"/>
        <v>2.5399035399035399</v>
      </c>
      <c r="P24" s="9"/>
    </row>
    <row r="25" spans="1:16">
      <c r="A25" s="12"/>
      <c r="B25" s="25">
        <v>335.12</v>
      </c>
      <c r="C25" s="20" t="s">
        <v>120</v>
      </c>
      <c r="D25" s="46">
        <v>381722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381722</v>
      </c>
      <c r="O25" s="47">
        <f t="shared" si="1"/>
        <v>34.736736736736738</v>
      </c>
      <c r="P25" s="9"/>
    </row>
    <row r="26" spans="1:16">
      <c r="A26" s="12"/>
      <c r="B26" s="25">
        <v>335.14</v>
      </c>
      <c r="C26" s="20" t="s">
        <v>121</v>
      </c>
      <c r="D26" s="46">
        <v>3256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3256</v>
      </c>
      <c r="O26" s="47">
        <f t="shared" si="1"/>
        <v>0.29629629629629628</v>
      </c>
      <c r="P26" s="9"/>
    </row>
    <row r="27" spans="1:16">
      <c r="A27" s="12"/>
      <c r="B27" s="25">
        <v>335.15</v>
      </c>
      <c r="C27" s="20" t="s">
        <v>122</v>
      </c>
      <c r="D27" s="46">
        <v>11432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11432</v>
      </c>
      <c r="O27" s="47">
        <f t="shared" si="1"/>
        <v>1.0403130403130403</v>
      </c>
      <c r="P27" s="9"/>
    </row>
    <row r="28" spans="1:16">
      <c r="A28" s="12"/>
      <c r="B28" s="25">
        <v>335.18</v>
      </c>
      <c r="C28" s="20" t="s">
        <v>123</v>
      </c>
      <c r="D28" s="46">
        <v>486145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486145</v>
      </c>
      <c r="O28" s="47">
        <f t="shared" si="1"/>
        <v>44.23923923923924</v>
      </c>
      <c r="P28" s="9"/>
    </row>
    <row r="29" spans="1:16">
      <c r="A29" s="12"/>
      <c r="B29" s="25">
        <v>335.21</v>
      </c>
      <c r="C29" s="20" t="s">
        <v>92</v>
      </c>
      <c r="D29" s="46">
        <v>1489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1489</v>
      </c>
      <c r="O29" s="47">
        <f t="shared" si="1"/>
        <v>0.1354991354991355</v>
      </c>
      <c r="P29" s="9"/>
    </row>
    <row r="30" spans="1:16">
      <c r="A30" s="12"/>
      <c r="B30" s="25">
        <v>335.41</v>
      </c>
      <c r="C30" s="20" t="s">
        <v>93</v>
      </c>
      <c r="D30" s="46">
        <v>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</v>
      </c>
      <c r="O30" s="47">
        <f t="shared" si="1"/>
        <v>9.1000091000091002E-4</v>
      </c>
      <c r="P30" s="9"/>
    </row>
    <row r="31" spans="1:16">
      <c r="A31" s="12"/>
      <c r="B31" s="25">
        <v>335.5</v>
      </c>
      <c r="C31" s="20" t="s">
        <v>31</v>
      </c>
      <c r="D31" s="46">
        <v>46595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46595</v>
      </c>
      <c r="O31" s="47">
        <f t="shared" si="1"/>
        <v>4.2401492401492398</v>
      </c>
      <c r="P31" s="9"/>
    </row>
    <row r="32" spans="1:16">
      <c r="A32" s="12"/>
      <c r="B32" s="25">
        <v>335.9</v>
      </c>
      <c r="C32" s="20" t="s">
        <v>32</v>
      </c>
      <c r="D32" s="46">
        <v>23362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23362</v>
      </c>
      <c r="O32" s="47">
        <f t="shared" si="1"/>
        <v>2.1259441259441259</v>
      </c>
      <c r="P32" s="9"/>
    </row>
    <row r="33" spans="1:16">
      <c r="A33" s="12"/>
      <c r="B33" s="25">
        <v>337.4</v>
      </c>
      <c r="C33" s="20" t="s">
        <v>138</v>
      </c>
      <c r="D33" s="46">
        <v>0</v>
      </c>
      <c r="E33" s="46">
        <v>187700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187700</v>
      </c>
      <c r="O33" s="47">
        <f t="shared" si="1"/>
        <v>17.080717080717079</v>
      </c>
      <c r="P33" s="9"/>
    </row>
    <row r="34" spans="1:16">
      <c r="A34" s="12"/>
      <c r="B34" s="25">
        <v>337.7</v>
      </c>
      <c r="C34" s="20" t="s">
        <v>34</v>
      </c>
      <c r="D34" s="46">
        <v>110000</v>
      </c>
      <c r="E34" s="46">
        <v>14000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124000</v>
      </c>
      <c r="O34" s="47">
        <f t="shared" si="1"/>
        <v>11.284011284011283</v>
      </c>
      <c r="P34" s="9"/>
    </row>
    <row r="35" spans="1:16">
      <c r="A35" s="12"/>
      <c r="B35" s="25">
        <v>339</v>
      </c>
      <c r="C35" s="20" t="s">
        <v>94</v>
      </c>
      <c r="D35" s="46">
        <v>10828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10828</v>
      </c>
      <c r="O35" s="47">
        <f t="shared" si="1"/>
        <v>0.9853489853489853</v>
      </c>
      <c r="P35" s="9"/>
    </row>
    <row r="36" spans="1:16" ht="15.75">
      <c r="A36" s="29" t="s">
        <v>39</v>
      </c>
      <c r="B36" s="30"/>
      <c r="C36" s="31"/>
      <c r="D36" s="32">
        <f t="shared" ref="D36:M36" si="7">SUM(D37:D44)</f>
        <v>15859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6493530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6509389</v>
      </c>
      <c r="O36" s="45">
        <f t="shared" si="1"/>
        <v>592.3549913549914</v>
      </c>
      <c r="P36" s="10"/>
    </row>
    <row r="37" spans="1:16">
      <c r="A37" s="12"/>
      <c r="B37" s="25">
        <v>341.9</v>
      </c>
      <c r="C37" s="20" t="s">
        <v>124</v>
      </c>
      <c r="D37" s="46">
        <v>2354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8">SUM(D37:M37)</f>
        <v>2354</v>
      </c>
      <c r="O37" s="47">
        <f t="shared" ref="O37:O59" si="9">(N37/O$61)</f>
        <v>0.21421421421421422</v>
      </c>
      <c r="P37" s="9"/>
    </row>
    <row r="38" spans="1:16">
      <c r="A38" s="12"/>
      <c r="B38" s="25">
        <v>342.1</v>
      </c>
      <c r="C38" s="20" t="s">
        <v>43</v>
      </c>
      <c r="D38" s="46">
        <v>3303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3303</v>
      </c>
      <c r="O38" s="47">
        <f t="shared" si="9"/>
        <v>0.30057330057330056</v>
      </c>
      <c r="P38" s="9"/>
    </row>
    <row r="39" spans="1:16">
      <c r="A39" s="12"/>
      <c r="B39" s="25">
        <v>342.2</v>
      </c>
      <c r="C39" s="20" t="s">
        <v>44</v>
      </c>
      <c r="D39" s="46">
        <v>1812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1812</v>
      </c>
      <c r="O39" s="47">
        <f t="shared" si="9"/>
        <v>0.16489216489216491</v>
      </c>
      <c r="P39" s="9"/>
    </row>
    <row r="40" spans="1:16">
      <c r="A40" s="12"/>
      <c r="B40" s="25">
        <v>343.3</v>
      </c>
      <c r="C40" s="20" t="s">
        <v>96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2492613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2492613</v>
      </c>
      <c r="O40" s="47">
        <f t="shared" si="9"/>
        <v>226.82800982800984</v>
      </c>
      <c r="P40" s="9"/>
    </row>
    <row r="41" spans="1:16">
      <c r="A41" s="12"/>
      <c r="B41" s="25">
        <v>343.4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1339600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1339600</v>
      </c>
      <c r="O41" s="47">
        <f t="shared" si="9"/>
        <v>121.9037219037219</v>
      </c>
      <c r="P41" s="9"/>
    </row>
    <row r="42" spans="1:16">
      <c r="A42" s="12"/>
      <c r="B42" s="25">
        <v>343.5</v>
      </c>
      <c r="C42" s="20" t="s">
        <v>97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2612864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2612864</v>
      </c>
      <c r="O42" s="47">
        <f t="shared" si="9"/>
        <v>237.77086177086176</v>
      </c>
      <c r="P42" s="9"/>
    </row>
    <row r="43" spans="1:16">
      <c r="A43" s="12"/>
      <c r="B43" s="25">
        <v>344.1</v>
      </c>
      <c r="C43" s="20" t="s">
        <v>125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48453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48453</v>
      </c>
      <c r="O43" s="47">
        <f t="shared" si="9"/>
        <v>4.4092274092274089</v>
      </c>
      <c r="P43" s="9"/>
    </row>
    <row r="44" spans="1:16">
      <c r="A44" s="12"/>
      <c r="B44" s="25">
        <v>347.2</v>
      </c>
      <c r="C44" s="20" t="s">
        <v>99</v>
      </c>
      <c r="D44" s="46">
        <v>8390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8390</v>
      </c>
      <c r="O44" s="47">
        <f t="shared" si="9"/>
        <v>0.7634907634907635</v>
      </c>
      <c r="P44" s="9"/>
    </row>
    <row r="45" spans="1:16" ht="15.75">
      <c r="A45" s="29" t="s">
        <v>40</v>
      </c>
      <c r="B45" s="30"/>
      <c r="C45" s="31"/>
      <c r="D45" s="32">
        <f t="shared" ref="D45:M45" si="10">SUM(D46:D48)</f>
        <v>22855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155000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0" si="11">SUM(D45:M45)</f>
        <v>177855</v>
      </c>
      <c r="O45" s="45">
        <f t="shared" si="9"/>
        <v>16.184821184821185</v>
      </c>
      <c r="P45" s="10"/>
    </row>
    <row r="46" spans="1:16">
      <c r="A46" s="13"/>
      <c r="B46" s="39">
        <v>351.1</v>
      </c>
      <c r="C46" s="21" t="s">
        <v>83</v>
      </c>
      <c r="D46" s="46">
        <v>16015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16015</v>
      </c>
      <c r="O46" s="47">
        <f t="shared" si="9"/>
        <v>1.4573664573664573</v>
      </c>
      <c r="P46" s="9"/>
    </row>
    <row r="47" spans="1:16">
      <c r="A47" s="13"/>
      <c r="B47" s="39">
        <v>351.3</v>
      </c>
      <c r="C47" s="21" t="s">
        <v>101</v>
      </c>
      <c r="D47" s="46">
        <v>1255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1255</v>
      </c>
      <c r="O47" s="47">
        <f t="shared" si="9"/>
        <v>0.1142051142051142</v>
      </c>
      <c r="P47" s="9"/>
    </row>
    <row r="48" spans="1:16">
      <c r="A48" s="13"/>
      <c r="B48" s="39">
        <v>359</v>
      </c>
      <c r="C48" s="21" t="s">
        <v>135</v>
      </c>
      <c r="D48" s="46">
        <v>5585</v>
      </c>
      <c r="E48" s="46">
        <v>0</v>
      </c>
      <c r="F48" s="46">
        <v>0</v>
      </c>
      <c r="G48" s="46">
        <v>0</v>
      </c>
      <c r="H48" s="46">
        <v>0</v>
      </c>
      <c r="I48" s="46">
        <v>155000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160585</v>
      </c>
      <c r="O48" s="47">
        <f t="shared" si="9"/>
        <v>14.613249613249613</v>
      </c>
      <c r="P48" s="9"/>
    </row>
    <row r="49" spans="1:119" ht="15.75">
      <c r="A49" s="29" t="s">
        <v>2</v>
      </c>
      <c r="B49" s="30"/>
      <c r="C49" s="31"/>
      <c r="D49" s="32">
        <f t="shared" ref="D49:M49" si="12">SUM(D50:D56)</f>
        <v>103768</v>
      </c>
      <c r="E49" s="32">
        <f t="shared" si="12"/>
        <v>3461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412566</v>
      </c>
      <c r="J49" s="32">
        <f t="shared" si="12"/>
        <v>0</v>
      </c>
      <c r="K49" s="32">
        <f t="shared" si="12"/>
        <v>1266039</v>
      </c>
      <c r="L49" s="32">
        <f t="shared" si="12"/>
        <v>0</v>
      </c>
      <c r="M49" s="32">
        <f t="shared" si="12"/>
        <v>0</v>
      </c>
      <c r="N49" s="32">
        <f t="shared" si="11"/>
        <v>1785834</v>
      </c>
      <c r="O49" s="45">
        <f t="shared" si="9"/>
        <v>162.51105651105652</v>
      </c>
      <c r="P49" s="10"/>
    </row>
    <row r="50" spans="1:119">
      <c r="A50" s="12"/>
      <c r="B50" s="25">
        <v>361.1</v>
      </c>
      <c r="C50" s="20" t="s">
        <v>53</v>
      </c>
      <c r="D50" s="46">
        <v>2313</v>
      </c>
      <c r="E50" s="46">
        <v>3351</v>
      </c>
      <c r="F50" s="46">
        <v>0</v>
      </c>
      <c r="G50" s="46">
        <v>0</v>
      </c>
      <c r="H50" s="46">
        <v>0</v>
      </c>
      <c r="I50" s="46">
        <v>14024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19688</v>
      </c>
      <c r="O50" s="47">
        <f t="shared" si="9"/>
        <v>1.7916097916097915</v>
      </c>
      <c r="P50" s="9"/>
    </row>
    <row r="51" spans="1:119">
      <c r="A51" s="12"/>
      <c r="B51" s="25">
        <v>361.3</v>
      </c>
      <c r="C51" s="20" t="s">
        <v>54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773911</v>
      </c>
      <c r="L51" s="46">
        <v>0</v>
      </c>
      <c r="M51" s="46">
        <v>0</v>
      </c>
      <c r="N51" s="46">
        <f t="shared" ref="N51:N56" si="13">SUM(D51:M51)</f>
        <v>773911</v>
      </c>
      <c r="O51" s="47">
        <f t="shared" si="9"/>
        <v>70.425971425971426</v>
      </c>
      <c r="P51" s="9"/>
    </row>
    <row r="52" spans="1:119">
      <c r="A52" s="12"/>
      <c r="B52" s="25">
        <v>362</v>
      </c>
      <c r="C52" s="20" t="s">
        <v>55</v>
      </c>
      <c r="D52" s="46">
        <v>69816</v>
      </c>
      <c r="E52" s="46">
        <v>0</v>
      </c>
      <c r="F52" s="46">
        <v>0</v>
      </c>
      <c r="G52" s="46">
        <v>0</v>
      </c>
      <c r="H52" s="46">
        <v>0</v>
      </c>
      <c r="I52" s="46">
        <v>310990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380806</v>
      </c>
      <c r="O52" s="47">
        <f t="shared" si="9"/>
        <v>34.653380653380651</v>
      </c>
      <c r="P52" s="9"/>
    </row>
    <row r="53" spans="1:119">
      <c r="A53" s="12"/>
      <c r="B53" s="25">
        <v>364</v>
      </c>
      <c r="C53" s="20" t="s">
        <v>126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80279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80279</v>
      </c>
      <c r="O53" s="47">
        <f t="shared" si="9"/>
        <v>7.3053963053963056</v>
      </c>
      <c r="P53" s="9"/>
    </row>
    <row r="54" spans="1:119">
      <c r="A54" s="12"/>
      <c r="B54" s="25">
        <v>365</v>
      </c>
      <c r="C54" s="20" t="s">
        <v>127</v>
      </c>
      <c r="D54" s="46">
        <v>1600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1600</v>
      </c>
      <c r="O54" s="47">
        <f t="shared" si="9"/>
        <v>0.14560014560014561</v>
      </c>
      <c r="P54" s="9"/>
    </row>
    <row r="55" spans="1:119">
      <c r="A55" s="12"/>
      <c r="B55" s="25">
        <v>368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492128</v>
      </c>
      <c r="L55" s="46">
        <v>0</v>
      </c>
      <c r="M55" s="46">
        <v>0</v>
      </c>
      <c r="N55" s="46">
        <f t="shared" si="13"/>
        <v>492128</v>
      </c>
      <c r="O55" s="47">
        <f t="shared" si="9"/>
        <v>44.783692783692786</v>
      </c>
      <c r="P55" s="9"/>
    </row>
    <row r="56" spans="1:119">
      <c r="A56" s="12"/>
      <c r="B56" s="25">
        <v>369.9</v>
      </c>
      <c r="C56" s="20" t="s">
        <v>60</v>
      </c>
      <c r="D56" s="46">
        <v>30039</v>
      </c>
      <c r="E56" s="46">
        <v>110</v>
      </c>
      <c r="F56" s="46">
        <v>0</v>
      </c>
      <c r="G56" s="46">
        <v>0</v>
      </c>
      <c r="H56" s="46">
        <v>0</v>
      </c>
      <c r="I56" s="46">
        <v>7273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37422</v>
      </c>
      <c r="O56" s="47">
        <f t="shared" si="9"/>
        <v>3.4054054054054053</v>
      </c>
      <c r="P56" s="9"/>
    </row>
    <row r="57" spans="1:119" ht="15.75">
      <c r="A57" s="29" t="s">
        <v>41</v>
      </c>
      <c r="B57" s="30"/>
      <c r="C57" s="31"/>
      <c r="D57" s="32">
        <f t="shared" ref="D57:M57" si="14">SUM(D58:D58)</f>
        <v>632123</v>
      </c>
      <c r="E57" s="32">
        <f t="shared" si="14"/>
        <v>4913</v>
      </c>
      <c r="F57" s="32">
        <f t="shared" si="14"/>
        <v>0</v>
      </c>
      <c r="G57" s="32">
        <f t="shared" si="14"/>
        <v>0</v>
      </c>
      <c r="H57" s="32">
        <f t="shared" si="14"/>
        <v>0</v>
      </c>
      <c r="I57" s="32">
        <f t="shared" si="14"/>
        <v>2350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>SUM(D57:M57)</f>
        <v>639386</v>
      </c>
      <c r="O57" s="45">
        <f t="shared" si="9"/>
        <v>58.184184184184183</v>
      </c>
      <c r="P57" s="9"/>
    </row>
    <row r="58" spans="1:119" ht="15.75" thickBot="1">
      <c r="A58" s="12"/>
      <c r="B58" s="25">
        <v>381</v>
      </c>
      <c r="C58" s="20" t="s">
        <v>61</v>
      </c>
      <c r="D58" s="46">
        <v>632123</v>
      </c>
      <c r="E58" s="46">
        <v>4913</v>
      </c>
      <c r="F58" s="46">
        <v>0</v>
      </c>
      <c r="G58" s="46">
        <v>0</v>
      </c>
      <c r="H58" s="46">
        <v>0</v>
      </c>
      <c r="I58" s="46">
        <v>2350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639386</v>
      </c>
      <c r="O58" s="47">
        <f t="shared" si="9"/>
        <v>58.184184184184183</v>
      </c>
      <c r="P58" s="9"/>
    </row>
    <row r="59" spans="1:119" ht="16.5" thickBot="1">
      <c r="A59" s="14" t="s">
        <v>50</v>
      </c>
      <c r="B59" s="23"/>
      <c r="C59" s="22"/>
      <c r="D59" s="15">
        <f t="shared" ref="D59:M59" si="15">SUM(D5,D16,D22,D36,D45,D49,D57)</f>
        <v>4709291</v>
      </c>
      <c r="E59" s="15">
        <f t="shared" si="15"/>
        <v>1334499</v>
      </c>
      <c r="F59" s="15">
        <f t="shared" si="15"/>
        <v>0</v>
      </c>
      <c r="G59" s="15">
        <f t="shared" si="15"/>
        <v>0</v>
      </c>
      <c r="H59" s="15">
        <f t="shared" si="15"/>
        <v>0</v>
      </c>
      <c r="I59" s="15">
        <f t="shared" si="15"/>
        <v>8061511</v>
      </c>
      <c r="J59" s="15">
        <f t="shared" si="15"/>
        <v>0</v>
      </c>
      <c r="K59" s="15">
        <f t="shared" si="15"/>
        <v>1266039</v>
      </c>
      <c r="L59" s="15">
        <f t="shared" si="15"/>
        <v>0</v>
      </c>
      <c r="M59" s="15">
        <f t="shared" si="15"/>
        <v>0</v>
      </c>
      <c r="N59" s="15">
        <f>SUM(D59:M59)</f>
        <v>15371340</v>
      </c>
      <c r="O59" s="38">
        <f t="shared" si="9"/>
        <v>1398.7933387933388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141</v>
      </c>
      <c r="M61" s="118"/>
      <c r="N61" s="118"/>
      <c r="O61" s="43">
        <v>10989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76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63</v>
      </c>
      <c r="F4" s="34" t="s">
        <v>64</v>
      </c>
      <c r="G4" s="34" t="s">
        <v>65</v>
      </c>
      <c r="H4" s="34" t="s">
        <v>4</v>
      </c>
      <c r="I4" s="34" t="s">
        <v>5</v>
      </c>
      <c r="J4" s="35" t="s">
        <v>66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SUM(D6:D15)</f>
        <v>1548831</v>
      </c>
      <c r="E5" s="27">
        <f t="shared" si="0"/>
        <v>1095790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2644621</v>
      </c>
      <c r="O5" s="33">
        <f t="shared" ref="O5:O36" si="1">(N5/O$60)</f>
        <v>242.73712712253328</v>
      </c>
      <c r="P5" s="6"/>
    </row>
    <row r="6" spans="1:133">
      <c r="A6" s="12"/>
      <c r="B6" s="25">
        <v>311</v>
      </c>
      <c r="C6" s="20" t="s">
        <v>1</v>
      </c>
      <c r="D6" s="46">
        <v>73823</v>
      </c>
      <c r="E6" s="46">
        <v>142538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216361</v>
      </c>
      <c r="O6" s="47">
        <f t="shared" si="1"/>
        <v>19.858742542450667</v>
      </c>
      <c r="P6" s="9"/>
    </row>
    <row r="7" spans="1:133">
      <c r="A7" s="12"/>
      <c r="B7" s="25">
        <v>312.10000000000002</v>
      </c>
      <c r="C7" s="20" t="s">
        <v>114</v>
      </c>
      <c r="D7" s="46">
        <v>316577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316577</v>
      </c>
      <c r="O7" s="47">
        <f t="shared" si="1"/>
        <v>29.057090408444239</v>
      </c>
      <c r="P7" s="9"/>
    </row>
    <row r="8" spans="1:133">
      <c r="A8" s="12"/>
      <c r="B8" s="25">
        <v>312.51</v>
      </c>
      <c r="C8" s="20" t="s">
        <v>115</v>
      </c>
      <c r="D8" s="46">
        <v>41577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41577</v>
      </c>
      <c r="O8" s="47">
        <f t="shared" si="1"/>
        <v>3.8161541991739329</v>
      </c>
      <c r="P8" s="9"/>
    </row>
    <row r="9" spans="1:133">
      <c r="A9" s="12"/>
      <c r="B9" s="25">
        <v>312.52</v>
      </c>
      <c r="C9" s="20" t="s">
        <v>116</v>
      </c>
      <c r="D9" s="46">
        <v>54943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54943</v>
      </c>
      <c r="O9" s="47">
        <f t="shared" si="1"/>
        <v>5.0429554841670488</v>
      </c>
      <c r="P9" s="9"/>
    </row>
    <row r="10" spans="1:133">
      <c r="A10" s="12"/>
      <c r="B10" s="25">
        <v>312.60000000000002</v>
      </c>
      <c r="C10" s="20" t="s">
        <v>10</v>
      </c>
      <c r="D10" s="46">
        <v>0</v>
      </c>
      <c r="E10" s="46">
        <v>953252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953252</v>
      </c>
      <c r="O10" s="47">
        <f t="shared" si="1"/>
        <v>87.494446994033964</v>
      </c>
      <c r="P10" s="9"/>
    </row>
    <row r="11" spans="1:133">
      <c r="A11" s="12"/>
      <c r="B11" s="25">
        <v>314.10000000000002</v>
      </c>
      <c r="C11" s="20" t="s">
        <v>11</v>
      </c>
      <c r="D11" s="46">
        <v>666373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666373</v>
      </c>
      <c r="O11" s="47">
        <f t="shared" si="1"/>
        <v>61.163194125745754</v>
      </c>
      <c r="P11" s="9"/>
    </row>
    <row r="12" spans="1:133">
      <c r="A12" s="12"/>
      <c r="B12" s="25">
        <v>314.3</v>
      </c>
      <c r="C12" s="20" t="s">
        <v>12</v>
      </c>
      <c r="D12" s="46">
        <v>124039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124039</v>
      </c>
      <c r="O12" s="47">
        <f t="shared" si="1"/>
        <v>11.384947223497017</v>
      </c>
      <c r="P12" s="9"/>
    </row>
    <row r="13" spans="1:133">
      <c r="A13" s="12"/>
      <c r="B13" s="25">
        <v>314.39999999999998</v>
      </c>
      <c r="C13" s="20" t="s">
        <v>13</v>
      </c>
      <c r="D13" s="46">
        <v>27077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27077</v>
      </c>
      <c r="O13" s="47">
        <f t="shared" si="1"/>
        <v>2.485268471776044</v>
      </c>
      <c r="P13" s="9"/>
    </row>
    <row r="14" spans="1:133">
      <c r="A14" s="12"/>
      <c r="B14" s="25">
        <v>315</v>
      </c>
      <c r="C14" s="20" t="s">
        <v>117</v>
      </c>
      <c r="D14" s="46">
        <v>215342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215342</v>
      </c>
      <c r="O14" s="47">
        <f t="shared" si="1"/>
        <v>19.765213400642498</v>
      </c>
      <c r="P14" s="9"/>
    </row>
    <row r="15" spans="1:133">
      <c r="A15" s="12"/>
      <c r="B15" s="25">
        <v>316</v>
      </c>
      <c r="C15" s="20" t="s">
        <v>118</v>
      </c>
      <c r="D15" s="46">
        <v>29080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29080</v>
      </c>
      <c r="O15" s="47">
        <f t="shared" si="1"/>
        <v>2.6691142726021111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SUM(D17:D21)</f>
        <v>1448386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63103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3" si="4">SUM(D16:M16)</f>
        <v>1511489</v>
      </c>
      <c r="O16" s="45">
        <f t="shared" si="1"/>
        <v>138.73235429095917</v>
      </c>
      <c r="P16" s="10"/>
    </row>
    <row r="17" spans="1:16">
      <c r="A17" s="12"/>
      <c r="B17" s="25">
        <v>323.10000000000002</v>
      </c>
      <c r="C17" s="20" t="s">
        <v>17</v>
      </c>
      <c r="D17" s="46">
        <v>598581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598581</v>
      </c>
      <c r="O17" s="47">
        <f t="shared" si="1"/>
        <v>54.940890316659015</v>
      </c>
      <c r="P17" s="9"/>
    </row>
    <row r="18" spans="1:16">
      <c r="A18" s="12"/>
      <c r="B18" s="25">
        <v>323.39999999999998</v>
      </c>
      <c r="C18" s="20" t="s">
        <v>18</v>
      </c>
      <c r="D18" s="46">
        <v>12097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12097</v>
      </c>
      <c r="O18" s="47">
        <f t="shared" si="1"/>
        <v>1.1103258375401561</v>
      </c>
      <c r="P18" s="9"/>
    </row>
    <row r="19" spans="1:16">
      <c r="A19" s="12"/>
      <c r="B19" s="25">
        <v>324.20999999999998</v>
      </c>
      <c r="C19" s="20" t="s">
        <v>133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63103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63103</v>
      </c>
      <c r="O19" s="47">
        <f t="shared" si="1"/>
        <v>5.7919229004130335</v>
      </c>
      <c r="P19" s="9"/>
    </row>
    <row r="20" spans="1:16">
      <c r="A20" s="12"/>
      <c r="B20" s="25">
        <v>325.2</v>
      </c>
      <c r="C20" s="20" t="s">
        <v>88</v>
      </c>
      <c r="D20" s="46">
        <v>836674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836674</v>
      </c>
      <c r="O20" s="47">
        <f t="shared" si="1"/>
        <v>76.794309316200085</v>
      </c>
      <c r="P20" s="9"/>
    </row>
    <row r="21" spans="1:16">
      <c r="A21" s="12"/>
      <c r="B21" s="25">
        <v>329</v>
      </c>
      <c r="C21" s="20" t="s">
        <v>20</v>
      </c>
      <c r="D21" s="46">
        <v>1034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1034</v>
      </c>
      <c r="O21" s="47">
        <f t="shared" si="1"/>
        <v>9.4905920146856351E-2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SUM(D23:D34)</f>
        <v>1080624</v>
      </c>
      <c r="E22" s="32">
        <f t="shared" si="5"/>
        <v>392329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787515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2260468</v>
      </c>
      <c r="O22" s="45">
        <f t="shared" si="1"/>
        <v>207.4775585130794</v>
      </c>
      <c r="P22" s="10"/>
    </row>
    <row r="23" spans="1:16">
      <c r="A23" s="12"/>
      <c r="B23" s="25">
        <v>331.41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787515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787515</v>
      </c>
      <c r="O23" s="47">
        <f t="shared" si="1"/>
        <v>72.282239559430934</v>
      </c>
      <c r="P23" s="9"/>
    </row>
    <row r="24" spans="1:16">
      <c r="A24" s="12"/>
      <c r="B24" s="25">
        <v>335.12</v>
      </c>
      <c r="C24" s="20" t="s">
        <v>120</v>
      </c>
      <c r="D24" s="46">
        <v>382538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6">SUM(D24:M24)</f>
        <v>382538</v>
      </c>
      <c r="O24" s="47">
        <f t="shared" si="1"/>
        <v>35.111335474988529</v>
      </c>
      <c r="P24" s="9"/>
    </row>
    <row r="25" spans="1:16">
      <c r="A25" s="12"/>
      <c r="B25" s="25">
        <v>335.14</v>
      </c>
      <c r="C25" s="20" t="s">
        <v>121</v>
      </c>
      <c r="D25" s="46">
        <v>4355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4355</v>
      </c>
      <c r="O25" s="47">
        <f t="shared" si="1"/>
        <v>0.39972464433226251</v>
      </c>
      <c r="P25" s="9"/>
    </row>
    <row r="26" spans="1:16">
      <c r="A26" s="12"/>
      <c r="B26" s="25">
        <v>335.15</v>
      </c>
      <c r="C26" s="20" t="s">
        <v>122</v>
      </c>
      <c r="D26" s="46">
        <v>6258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6258</v>
      </c>
      <c r="O26" s="47">
        <f t="shared" si="1"/>
        <v>0.57439192290041308</v>
      </c>
      <c r="P26" s="9"/>
    </row>
    <row r="27" spans="1:16">
      <c r="A27" s="12"/>
      <c r="B27" s="25">
        <v>335.18</v>
      </c>
      <c r="C27" s="20" t="s">
        <v>123</v>
      </c>
      <c r="D27" s="46">
        <v>485555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485555</v>
      </c>
      <c r="O27" s="47">
        <f t="shared" si="1"/>
        <v>44.566773749426339</v>
      </c>
      <c r="P27" s="9"/>
    </row>
    <row r="28" spans="1:16">
      <c r="A28" s="12"/>
      <c r="B28" s="25">
        <v>335.21</v>
      </c>
      <c r="C28" s="20" t="s">
        <v>92</v>
      </c>
      <c r="D28" s="46">
        <v>3120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3120</v>
      </c>
      <c r="O28" s="47">
        <f t="shared" si="1"/>
        <v>0.28636989444699401</v>
      </c>
      <c r="P28" s="9"/>
    </row>
    <row r="29" spans="1:16">
      <c r="A29" s="12"/>
      <c r="B29" s="25">
        <v>335.41</v>
      </c>
      <c r="C29" s="20" t="s">
        <v>93</v>
      </c>
      <c r="D29" s="46">
        <v>214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214</v>
      </c>
      <c r="O29" s="47">
        <f t="shared" si="1"/>
        <v>1.9642037631941257E-2</v>
      </c>
      <c r="P29" s="9"/>
    </row>
    <row r="30" spans="1:16">
      <c r="A30" s="12"/>
      <c r="B30" s="25">
        <v>335.5</v>
      </c>
      <c r="C30" s="20" t="s">
        <v>31</v>
      </c>
      <c r="D30" s="46">
        <v>54091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54091</v>
      </c>
      <c r="O30" s="47">
        <f t="shared" si="1"/>
        <v>4.9647544745296006</v>
      </c>
      <c r="P30" s="9"/>
    </row>
    <row r="31" spans="1:16">
      <c r="A31" s="12"/>
      <c r="B31" s="25">
        <v>335.9</v>
      </c>
      <c r="C31" s="20" t="s">
        <v>32</v>
      </c>
      <c r="D31" s="46">
        <v>22761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22761</v>
      </c>
      <c r="O31" s="47">
        <f t="shared" si="1"/>
        <v>2.0891234511243688</v>
      </c>
      <c r="P31" s="9"/>
    </row>
    <row r="32" spans="1:16">
      <c r="A32" s="12"/>
      <c r="B32" s="25">
        <v>337.4</v>
      </c>
      <c r="C32" s="20" t="s">
        <v>138</v>
      </c>
      <c r="D32" s="46">
        <v>0</v>
      </c>
      <c r="E32" s="46">
        <v>362329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362329</v>
      </c>
      <c r="O32" s="47">
        <f t="shared" si="1"/>
        <v>33.256447911886184</v>
      </c>
      <c r="P32" s="9"/>
    </row>
    <row r="33" spans="1:16">
      <c r="A33" s="12"/>
      <c r="B33" s="25">
        <v>337.7</v>
      </c>
      <c r="C33" s="20" t="s">
        <v>34</v>
      </c>
      <c r="D33" s="46">
        <v>110000</v>
      </c>
      <c r="E33" s="46">
        <v>30000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140000</v>
      </c>
      <c r="O33" s="47">
        <f t="shared" si="1"/>
        <v>12.849931161083065</v>
      </c>
      <c r="P33" s="9"/>
    </row>
    <row r="34" spans="1:16">
      <c r="A34" s="12"/>
      <c r="B34" s="25">
        <v>339</v>
      </c>
      <c r="C34" s="20" t="s">
        <v>94</v>
      </c>
      <c r="D34" s="46">
        <v>11732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11732</v>
      </c>
      <c r="O34" s="47">
        <f t="shared" si="1"/>
        <v>1.0768242312987608</v>
      </c>
      <c r="P34" s="9"/>
    </row>
    <row r="35" spans="1:16" ht="15.75">
      <c r="A35" s="29" t="s">
        <v>39</v>
      </c>
      <c r="B35" s="30"/>
      <c r="C35" s="31"/>
      <c r="D35" s="32">
        <f t="shared" ref="D35:M35" si="7">SUM(D36:D42)</f>
        <v>17060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6373438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6390498</v>
      </c>
      <c r="O35" s="45">
        <f t="shared" si="1"/>
        <v>586.55328132170723</v>
      </c>
      <c r="P35" s="10"/>
    </row>
    <row r="36" spans="1:16">
      <c r="A36" s="12"/>
      <c r="B36" s="25">
        <v>341.9</v>
      </c>
      <c r="C36" s="20" t="s">
        <v>124</v>
      </c>
      <c r="D36" s="46">
        <v>2000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8">SUM(D36:M36)</f>
        <v>2000</v>
      </c>
      <c r="O36" s="47">
        <f t="shared" si="1"/>
        <v>0.18357044515832951</v>
      </c>
      <c r="P36" s="9"/>
    </row>
    <row r="37" spans="1:16">
      <c r="A37" s="12"/>
      <c r="B37" s="25">
        <v>342.2</v>
      </c>
      <c r="C37" s="20" t="s">
        <v>44</v>
      </c>
      <c r="D37" s="46">
        <v>3822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3822</v>
      </c>
      <c r="O37" s="47">
        <f t="shared" ref="O37:O58" si="9">(N37/O$60)</f>
        <v>0.35080312069756769</v>
      </c>
      <c r="P37" s="9"/>
    </row>
    <row r="38" spans="1:16">
      <c r="A38" s="12"/>
      <c r="B38" s="25">
        <v>343.3</v>
      </c>
      <c r="C38" s="20" t="s">
        <v>96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2808135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2808135</v>
      </c>
      <c r="O38" s="47">
        <f t="shared" si="9"/>
        <v>257.7452960073428</v>
      </c>
      <c r="P38" s="9"/>
    </row>
    <row r="39" spans="1:16">
      <c r="A39" s="12"/>
      <c r="B39" s="25">
        <v>343.4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1368668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1368668</v>
      </c>
      <c r="O39" s="47">
        <f t="shared" si="9"/>
        <v>125.62349701698027</v>
      </c>
      <c r="P39" s="9"/>
    </row>
    <row r="40" spans="1:16">
      <c r="A40" s="12"/>
      <c r="B40" s="25">
        <v>343.5</v>
      </c>
      <c r="C40" s="20" t="s">
        <v>97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2176728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2176728</v>
      </c>
      <c r="O40" s="47">
        <f t="shared" si="9"/>
        <v>199.79146397430014</v>
      </c>
      <c r="P40" s="9"/>
    </row>
    <row r="41" spans="1:16">
      <c r="A41" s="12"/>
      <c r="B41" s="25">
        <v>344.1</v>
      </c>
      <c r="C41" s="20" t="s">
        <v>125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19907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19907</v>
      </c>
      <c r="O41" s="47">
        <f t="shared" si="9"/>
        <v>1.8271684258834329</v>
      </c>
      <c r="P41" s="9"/>
    </row>
    <row r="42" spans="1:16">
      <c r="A42" s="12"/>
      <c r="B42" s="25">
        <v>347.2</v>
      </c>
      <c r="C42" s="20" t="s">
        <v>99</v>
      </c>
      <c r="D42" s="46">
        <v>11238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11238</v>
      </c>
      <c r="O42" s="47">
        <f t="shared" si="9"/>
        <v>1.0314823313446535</v>
      </c>
      <c r="P42" s="9"/>
    </row>
    <row r="43" spans="1:16" ht="15.75">
      <c r="A43" s="29" t="s">
        <v>40</v>
      </c>
      <c r="B43" s="30"/>
      <c r="C43" s="31"/>
      <c r="D43" s="32">
        <f t="shared" ref="D43:M43" si="10">SUM(D44:D46)</f>
        <v>36421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48" si="11">SUM(D43:M43)</f>
        <v>36421</v>
      </c>
      <c r="O43" s="45">
        <f t="shared" si="9"/>
        <v>3.3429095915557596</v>
      </c>
      <c r="P43" s="10"/>
    </row>
    <row r="44" spans="1:16">
      <c r="A44" s="13"/>
      <c r="B44" s="39">
        <v>351.1</v>
      </c>
      <c r="C44" s="21" t="s">
        <v>83</v>
      </c>
      <c r="D44" s="46">
        <v>19710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19710</v>
      </c>
      <c r="O44" s="47">
        <f t="shared" si="9"/>
        <v>1.8090867370353374</v>
      </c>
      <c r="P44" s="9"/>
    </row>
    <row r="45" spans="1:16">
      <c r="A45" s="13"/>
      <c r="B45" s="39">
        <v>351.3</v>
      </c>
      <c r="C45" s="21" t="s">
        <v>101</v>
      </c>
      <c r="D45" s="46">
        <v>1405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1405</v>
      </c>
      <c r="O45" s="47">
        <f t="shared" si="9"/>
        <v>0.12895823772372647</v>
      </c>
      <c r="P45" s="9"/>
    </row>
    <row r="46" spans="1:16">
      <c r="A46" s="13"/>
      <c r="B46" s="39">
        <v>359</v>
      </c>
      <c r="C46" s="21" t="s">
        <v>135</v>
      </c>
      <c r="D46" s="46">
        <v>15306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15306</v>
      </c>
      <c r="O46" s="47">
        <f t="shared" si="9"/>
        <v>1.4048646167966958</v>
      </c>
      <c r="P46" s="9"/>
    </row>
    <row r="47" spans="1:16" ht="15.75">
      <c r="A47" s="29" t="s">
        <v>2</v>
      </c>
      <c r="B47" s="30"/>
      <c r="C47" s="31"/>
      <c r="D47" s="32">
        <f t="shared" ref="D47:M47" si="12">SUM(D48:D54)</f>
        <v>135196</v>
      </c>
      <c r="E47" s="32">
        <f t="shared" si="12"/>
        <v>15051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347882</v>
      </c>
      <c r="J47" s="32">
        <f t="shared" si="12"/>
        <v>0</v>
      </c>
      <c r="K47" s="32">
        <f t="shared" si="12"/>
        <v>619308</v>
      </c>
      <c r="L47" s="32">
        <f t="shared" si="12"/>
        <v>0</v>
      </c>
      <c r="M47" s="32">
        <f t="shared" si="12"/>
        <v>0</v>
      </c>
      <c r="N47" s="32">
        <f t="shared" si="11"/>
        <v>1117437</v>
      </c>
      <c r="O47" s="45">
        <f t="shared" si="9"/>
        <v>102.56420376319413</v>
      </c>
      <c r="P47" s="10"/>
    </row>
    <row r="48" spans="1:16">
      <c r="A48" s="12"/>
      <c r="B48" s="25">
        <v>361.1</v>
      </c>
      <c r="C48" s="20" t="s">
        <v>53</v>
      </c>
      <c r="D48" s="46">
        <v>1068</v>
      </c>
      <c r="E48" s="46">
        <v>1215</v>
      </c>
      <c r="F48" s="46">
        <v>0</v>
      </c>
      <c r="G48" s="46">
        <v>0</v>
      </c>
      <c r="H48" s="46">
        <v>0</v>
      </c>
      <c r="I48" s="46">
        <v>9151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11434</v>
      </c>
      <c r="O48" s="47">
        <f t="shared" si="9"/>
        <v>1.0494722349701697</v>
      </c>
      <c r="P48" s="9"/>
    </row>
    <row r="49" spans="1:119">
      <c r="A49" s="12"/>
      <c r="B49" s="25">
        <v>361.3</v>
      </c>
      <c r="C49" s="20" t="s">
        <v>54</v>
      </c>
      <c r="D49" s="46">
        <v>607</v>
      </c>
      <c r="E49" s="46">
        <v>797</v>
      </c>
      <c r="F49" s="46">
        <v>0</v>
      </c>
      <c r="G49" s="46">
        <v>0</v>
      </c>
      <c r="H49" s="46">
        <v>0</v>
      </c>
      <c r="I49" s="46">
        <v>3884</v>
      </c>
      <c r="J49" s="46">
        <v>0</v>
      </c>
      <c r="K49" s="46">
        <v>-18510</v>
      </c>
      <c r="L49" s="46">
        <v>0</v>
      </c>
      <c r="M49" s="46">
        <v>0</v>
      </c>
      <c r="N49" s="46">
        <f t="shared" ref="N49:N54" si="13">SUM(D49:M49)</f>
        <v>-13222</v>
      </c>
      <c r="O49" s="47">
        <f t="shared" si="9"/>
        <v>-1.2135842129417165</v>
      </c>
      <c r="P49" s="9"/>
    </row>
    <row r="50" spans="1:119">
      <c r="A50" s="12"/>
      <c r="B50" s="25">
        <v>362</v>
      </c>
      <c r="C50" s="20" t="s">
        <v>55</v>
      </c>
      <c r="D50" s="46">
        <v>71086</v>
      </c>
      <c r="E50" s="46">
        <v>0</v>
      </c>
      <c r="F50" s="46">
        <v>0</v>
      </c>
      <c r="G50" s="46">
        <v>0</v>
      </c>
      <c r="H50" s="46">
        <v>0</v>
      </c>
      <c r="I50" s="46">
        <v>280036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351122</v>
      </c>
      <c r="O50" s="47">
        <f t="shared" si="9"/>
        <v>32.227810922441485</v>
      </c>
      <c r="P50" s="9"/>
    </row>
    <row r="51" spans="1:119">
      <c r="A51" s="12"/>
      <c r="B51" s="25">
        <v>364</v>
      </c>
      <c r="C51" s="20" t="s">
        <v>126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2613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2613</v>
      </c>
      <c r="O51" s="47">
        <f t="shared" si="9"/>
        <v>0.2398347865993575</v>
      </c>
      <c r="P51" s="9"/>
    </row>
    <row r="52" spans="1:119">
      <c r="A52" s="12"/>
      <c r="B52" s="25">
        <v>365</v>
      </c>
      <c r="C52" s="20" t="s">
        <v>127</v>
      </c>
      <c r="D52" s="46">
        <v>20958</v>
      </c>
      <c r="E52" s="46">
        <v>0</v>
      </c>
      <c r="F52" s="46">
        <v>0</v>
      </c>
      <c r="G52" s="46">
        <v>0</v>
      </c>
      <c r="H52" s="46">
        <v>0</v>
      </c>
      <c r="I52" s="46">
        <v>6312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27270</v>
      </c>
      <c r="O52" s="47">
        <f t="shared" si="9"/>
        <v>2.502983019733823</v>
      </c>
      <c r="P52" s="9"/>
    </row>
    <row r="53" spans="1:119">
      <c r="A53" s="12"/>
      <c r="B53" s="25">
        <v>368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637818</v>
      </c>
      <c r="L53" s="46">
        <v>0</v>
      </c>
      <c r="M53" s="46">
        <v>0</v>
      </c>
      <c r="N53" s="46">
        <f t="shared" si="13"/>
        <v>637818</v>
      </c>
      <c r="O53" s="47">
        <f t="shared" si="9"/>
        <v>58.542267094997705</v>
      </c>
      <c r="P53" s="9"/>
    </row>
    <row r="54" spans="1:119">
      <c r="A54" s="12"/>
      <c r="B54" s="25">
        <v>369.9</v>
      </c>
      <c r="C54" s="20" t="s">
        <v>60</v>
      </c>
      <c r="D54" s="46">
        <v>41477</v>
      </c>
      <c r="E54" s="46">
        <v>13039</v>
      </c>
      <c r="F54" s="46">
        <v>0</v>
      </c>
      <c r="G54" s="46">
        <v>0</v>
      </c>
      <c r="H54" s="46">
        <v>0</v>
      </c>
      <c r="I54" s="46">
        <v>45886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100402</v>
      </c>
      <c r="O54" s="47">
        <f t="shared" si="9"/>
        <v>9.2154199173932998</v>
      </c>
      <c r="P54" s="9"/>
    </row>
    <row r="55" spans="1:119" ht="15.75">
      <c r="A55" s="29" t="s">
        <v>41</v>
      </c>
      <c r="B55" s="30"/>
      <c r="C55" s="31"/>
      <c r="D55" s="32">
        <f t="shared" ref="D55:M55" si="14">SUM(D56:D57)</f>
        <v>690716</v>
      </c>
      <c r="E55" s="32">
        <f t="shared" si="14"/>
        <v>5001</v>
      </c>
      <c r="F55" s="32">
        <f t="shared" si="14"/>
        <v>0</v>
      </c>
      <c r="G55" s="32">
        <f t="shared" si="14"/>
        <v>0</v>
      </c>
      <c r="H55" s="32">
        <f t="shared" si="14"/>
        <v>0</v>
      </c>
      <c r="I55" s="32">
        <f t="shared" si="14"/>
        <v>5307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>SUM(D55:M55)</f>
        <v>701024</v>
      </c>
      <c r="O55" s="45">
        <f t="shared" si="9"/>
        <v>64.34364387333639</v>
      </c>
      <c r="P55" s="9"/>
    </row>
    <row r="56" spans="1:119">
      <c r="A56" s="12"/>
      <c r="B56" s="25">
        <v>381</v>
      </c>
      <c r="C56" s="20" t="s">
        <v>61</v>
      </c>
      <c r="D56" s="46">
        <v>690716</v>
      </c>
      <c r="E56" s="46">
        <v>5001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695717</v>
      </c>
      <c r="O56" s="47">
        <f t="shared" si="9"/>
        <v>63.856539697108765</v>
      </c>
      <c r="P56" s="9"/>
    </row>
    <row r="57" spans="1:119" ht="15.75" thickBot="1">
      <c r="A57" s="12"/>
      <c r="B57" s="25">
        <v>389.7</v>
      </c>
      <c r="C57" s="20" t="s">
        <v>129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5307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5307</v>
      </c>
      <c r="O57" s="47">
        <f t="shared" si="9"/>
        <v>0.48710417622762736</v>
      </c>
      <c r="P57" s="9"/>
    </row>
    <row r="58" spans="1:119" ht="16.5" thickBot="1">
      <c r="A58" s="14" t="s">
        <v>50</v>
      </c>
      <c r="B58" s="23"/>
      <c r="C58" s="22"/>
      <c r="D58" s="15">
        <f t="shared" ref="D58:M58" si="15">SUM(D5,D16,D22,D35,D43,D47,D55)</f>
        <v>4957234</v>
      </c>
      <c r="E58" s="15">
        <f t="shared" si="15"/>
        <v>1508171</v>
      </c>
      <c r="F58" s="15">
        <f t="shared" si="15"/>
        <v>0</v>
      </c>
      <c r="G58" s="15">
        <f t="shared" si="15"/>
        <v>0</v>
      </c>
      <c r="H58" s="15">
        <f t="shared" si="15"/>
        <v>0</v>
      </c>
      <c r="I58" s="15">
        <f t="shared" si="15"/>
        <v>7577245</v>
      </c>
      <c r="J58" s="15">
        <f t="shared" si="15"/>
        <v>0</v>
      </c>
      <c r="K58" s="15">
        <f t="shared" si="15"/>
        <v>619308</v>
      </c>
      <c r="L58" s="15">
        <f t="shared" si="15"/>
        <v>0</v>
      </c>
      <c r="M58" s="15">
        <f t="shared" si="15"/>
        <v>0</v>
      </c>
      <c r="N58" s="15">
        <f>SUM(D58:M58)</f>
        <v>14661958</v>
      </c>
      <c r="O58" s="38">
        <f t="shared" si="9"/>
        <v>1345.7510784763654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139</v>
      </c>
      <c r="M60" s="118"/>
      <c r="N60" s="118"/>
      <c r="O60" s="43">
        <v>10895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76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2025-02-04T16:55:56Z</cp:lastPrinted>
  <dcterms:created xsi:type="dcterms:W3CDTF">2000-08-31T21:26:31Z</dcterms:created>
  <dcterms:modified xsi:type="dcterms:W3CDTF">2025-02-04T16:56:02Z</dcterms:modified>
</cp:coreProperties>
</file>