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3" documentId="11_B8DEAAA67E1C4EB44109F1EA600AD574A7945015" xr6:coauthVersionLast="47" xr6:coauthVersionMax="47" xr10:uidLastSave="{D3C49907-DFD4-4DD9-BACE-8F6D813A52B1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'2007'!$A$1:$O$33</definedName>
    <definedName name="_xlnm.Print_Area" localSheetId="15">'2008'!$A$1:$O$35</definedName>
    <definedName name="_xlnm.Print_Area" localSheetId="14">'2009'!$A$1:$O$34</definedName>
    <definedName name="_xlnm.Print_Area" localSheetId="13">'2010'!$A$1:$O$36</definedName>
    <definedName name="_xlnm.Print_Area" localSheetId="12">'2011'!$A$1:$O$33</definedName>
    <definedName name="_xlnm.Print_Area" localSheetId="11">'2012'!$A$1:$O$36</definedName>
    <definedName name="_xlnm.Print_Area" localSheetId="10">'2013'!$A$1:$O$34</definedName>
    <definedName name="_xlnm.Print_Area" localSheetId="9">'2014'!$A$1:$O$32</definedName>
    <definedName name="_xlnm.Print_Area" localSheetId="8">'2015'!$A$1:$O$32</definedName>
    <definedName name="_xlnm.Print_Area" localSheetId="7">'2016'!$A$1:$O$33</definedName>
    <definedName name="_xlnm.Print_Area" localSheetId="6">'2017'!$A$1:$O$33</definedName>
    <definedName name="_xlnm.Print_Area" localSheetId="5">'2018'!$A$1:$O$33</definedName>
    <definedName name="_xlnm.Print_Area" localSheetId="4">'2019'!$A$1:$O$33</definedName>
    <definedName name="_xlnm.Print_Area" localSheetId="3">'2020'!$A$1:$O$35</definedName>
    <definedName name="_xlnm.Print_Area" localSheetId="2">'2021'!$A$1:$P$35</definedName>
    <definedName name="_xlnm.Print_Area" localSheetId="1">'2022'!$A$1:$P$35</definedName>
    <definedName name="_xlnm.Print_Area" localSheetId="0">'2023'!$A$1:$P$34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9" l="1"/>
  <c r="F30" i="49"/>
  <c r="G30" i="49"/>
  <c r="H30" i="49"/>
  <c r="I30" i="49"/>
  <c r="J30" i="49"/>
  <c r="K30" i="49"/>
  <c r="L30" i="49"/>
  <c r="M30" i="49"/>
  <c r="N30" i="49"/>
  <c r="D30" i="49"/>
  <c r="O29" i="49" l="1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5" i="49" l="1"/>
  <c r="P15" i="49" s="1"/>
  <c r="O28" i="49"/>
  <c r="P28" i="49" s="1"/>
  <c r="O25" i="49"/>
  <c r="P25" i="49" s="1"/>
  <c r="O20" i="49"/>
  <c r="P20" i="49" s="1"/>
  <c r="O11" i="49"/>
  <c r="P11" i="49" s="1"/>
  <c r="O5" i="49"/>
  <c r="P5" i="49" s="1"/>
  <c r="O23" i="49"/>
  <c r="P23" i="49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0" i="49" l="1"/>
  <c r="P30" i="49" s="1"/>
  <c r="G31" i="48"/>
  <c r="F31" i="48"/>
  <c r="L31" i="48"/>
  <c r="D31" i="48"/>
  <c r="M31" i="48"/>
  <c r="E31" i="48"/>
  <c r="H31" i="48"/>
  <c r="I31" i="48"/>
  <c r="J31" i="48"/>
  <c r="K31" i="48"/>
  <c r="N31" i="48"/>
  <c r="O29" i="48"/>
  <c r="P29" i="48" s="1"/>
  <c r="O26" i="48"/>
  <c r="P26" i="48" s="1"/>
  <c r="O24" i="48"/>
  <c r="P24" i="48" s="1"/>
  <c r="O21" i="48"/>
  <c r="P21" i="48" s="1"/>
  <c r="O16" i="48"/>
  <c r="P16" i="48" s="1"/>
  <c r="O12" i="48"/>
  <c r="P12" i="48" s="1"/>
  <c r="O5" i="48"/>
  <c r="P5" i="48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/>
  <c r="O19" i="47"/>
  <c r="P19" i="47"/>
  <c r="O18" i="47"/>
  <c r="P18" i="47" s="1"/>
  <c r="O17" i="47"/>
  <c r="P17" i="47" s="1"/>
  <c r="N16" i="47"/>
  <c r="N31" i="47" s="1"/>
  <c r="M16" i="47"/>
  <c r="L16" i="47"/>
  <c r="K16" i="47"/>
  <c r="J16" i="47"/>
  <c r="I16" i="47"/>
  <c r="H16" i="47"/>
  <c r="G16" i="47"/>
  <c r="F16" i="47"/>
  <c r="E16" i="47"/>
  <c r="D16" i="47"/>
  <c r="O15" i="47"/>
  <c r="P15" i="47"/>
  <c r="O14" i="47"/>
  <c r="P14" i="47" s="1"/>
  <c r="O13" i="47"/>
  <c r="P13" i="47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/>
  <c r="O9" i="47"/>
  <c r="P9" i="47" s="1"/>
  <c r="O8" i="47"/>
  <c r="P8" i="47" s="1"/>
  <c r="O7" i="47"/>
  <c r="P7" i="47"/>
  <c r="O6" i="47"/>
  <c r="P6" i="47"/>
  <c r="N5" i="47"/>
  <c r="M5" i="47"/>
  <c r="M31" i="47" s="1"/>
  <c r="L5" i="47"/>
  <c r="L31" i="47" s="1"/>
  <c r="K5" i="47"/>
  <c r="K31" i="47" s="1"/>
  <c r="J5" i="47"/>
  <c r="I5" i="47"/>
  <c r="H5" i="47"/>
  <c r="G5" i="47"/>
  <c r="F5" i="47"/>
  <c r="E5" i="47"/>
  <c r="D5" i="47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N27" i="46"/>
  <c r="O27" i="46"/>
  <c r="N26" i="46"/>
  <c r="O26" i="46" s="1"/>
  <c r="N25" i="46"/>
  <c r="O25" i="46"/>
  <c r="M24" i="46"/>
  <c r="L24" i="46"/>
  <c r="K24" i="46"/>
  <c r="J24" i="46"/>
  <c r="I24" i="46"/>
  <c r="H24" i="46"/>
  <c r="G24" i="46"/>
  <c r="F24" i="46"/>
  <c r="E24" i="46"/>
  <c r="D24" i="46"/>
  <c r="N23" i="46"/>
  <c r="O23" i="46"/>
  <c r="N22" i="46"/>
  <c r="O22" i="46"/>
  <c r="M21" i="46"/>
  <c r="L21" i="46"/>
  <c r="K21" i="46"/>
  <c r="J21" i="46"/>
  <c r="I21" i="46"/>
  <c r="H21" i="46"/>
  <c r="G21" i="46"/>
  <c r="F21" i="46"/>
  <c r="E21" i="46"/>
  <c r="D21" i="46"/>
  <c r="N21" i="46" s="1"/>
  <c r="O21" i="46" s="1"/>
  <c r="N20" i="46"/>
  <c r="O20" i="46"/>
  <c r="N19" i="46"/>
  <c r="O19" i="46" s="1"/>
  <c r="N18" i="46"/>
  <c r="O18" i="46" s="1"/>
  <c r="N17" i="46"/>
  <c r="O17" i="46"/>
  <c r="M16" i="46"/>
  <c r="L16" i="46"/>
  <c r="K16" i="46"/>
  <c r="J16" i="46"/>
  <c r="J31" i="46" s="1"/>
  <c r="I16" i="46"/>
  <c r="H16" i="46"/>
  <c r="G16" i="46"/>
  <c r="F16" i="46"/>
  <c r="E16" i="46"/>
  <c r="D16" i="46"/>
  <c r="N15" i="46"/>
  <c r="O15" i="46" s="1"/>
  <c r="N14" i="46"/>
  <c r="O14" i="46"/>
  <c r="N13" i="46"/>
  <c r="O13" i="46"/>
  <c r="M12" i="46"/>
  <c r="L12" i="46"/>
  <c r="K12" i="46"/>
  <c r="J12" i="46"/>
  <c r="I12" i="46"/>
  <c r="H12" i="46"/>
  <c r="G12" i="46"/>
  <c r="F12" i="46"/>
  <c r="N12" i="46" s="1"/>
  <c r="O12" i="46" s="1"/>
  <c r="E12" i="46"/>
  <c r="D12" i="46"/>
  <c r="N11" i="46"/>
  <c r="O11" i="46" s="1"/>
  <c r="N10" i="46"/>
  <c r="O10" i="46"/>
  <c r="N9" i="46"/>
  <c r="O9" i="46" s="1"/>
  <c r="N8" i="46"/>
  <c r="O8" i="46" s="1"/>
  <c r="N7" i="46"/>
  <c r="O7" i="46"/>
  <c r="N6" i="46"/>
  <c r="O6" i="46"/>
  <c r="M5" i="46"/>
  <c r="L5" i="46"/>
  <c r="K5" i="46"/>
  <c r="J5" i="46"/>
  <c r="I5" i="46"/>
  <c r="I31" i="46" s="1"/>
  <c r="H5" i="46"/>
  <c r="G5" i="46"/>
  <c r="F5" i="46"/>
  <c r="E5" i="46"/>
  <c r="D5" i="46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/>
  <c r="M23" i="45"/>
  <c r="L23" i="45"/>
  <c r="K23" i="45"/>
  <c r="J23" i="45"/>
  <c r="I23" i="45"/>
  <c r="H23" i="45"/>
  <c r="G23" i="45"/>
  <c r="F23" i="45"/>
  <c r="E23" i="45"/>
  <c r="D23" i="45"/>
  <c r="N22" i="45"/>
  <c r="O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/>
  <c r="N18" i="45"/>
  <c r="O18" i="45"/>
  <c r="M17" i="45"/>
  <c r="L17" i="45"/>
  <c r="N17" i="45" s="1"/>
  <c r="O17" i="45" s="1"/>
  <c r="K17" i="45"/>
  <c r="J17" i="45"/>
  <c r="I17" i="45"/>
  <c r="H17" i="45"/>
  <c r="G17" i="45"/>
  <c r="F17" i="45"/>
  <c r="E17" i="45"/>
  <c r="D17" i="45"/>
  <c r="N16" i="45"/>
  <c r="O16" i="45"/>
  <c r="N15" i="45"/>
  <c r="O15" i="45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/>
  <c r="N9" i="45"/>
  <c r="O9" i="45"/>
  <c r="N8" i="45"/>
  <c r="O8" i="45" s="1"/>
  <c r="N7" i="45"/>
  <c r="O7" i="45"/>
  <c r="N6" i="45"/>
  <c r="O6" i="45" s="1"/>
  <c r="M5" i="45"/>
  <c r="L5" i="45"/>
  <c r="K5" i="45"/>
  <c r="K29" i="45" s="1"/>
  <c r="J5" i="45"/>
  <c r="I5" i="45"/>
  <c r="H5" i="45"/>
  <c r="H29" i="45" s="1"/>
  <c r="G5" i="45"/>
  <c r="G29" i="45" s="1"/>
  <c r="F5" i="45"/>
  <c r="E5" i="45"/>
  <c r="D5" i="45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7" i="44" s="1"/>
  <c r="O27" i="44" s="1"/>
  <c r="N26" i="44"/>
  <c r="O26" i="44"/>
  <c r="M25" i="44"/>
  <c r="L25" i="44"/>
  <c r="K25" i="44"/>
  <c r="J25" i="44"/>
  <c r="I25" i="44"/>
  <c r="H25" i="44"/>
  <c r="G25" i="44"/>
  <c r="F25" i="44"/>
  <c r="E25" i="44"/>
  <c r="D25" i="44"/>
  <c r="N25" i="44" s="1"/>
  <c r="O25" i="44" s="1"/>
  <c r="N24" i="44"/>
  <c r="O24" i="44"/>
  <c r="M23" i="44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 s="1"/>
  <c r="N10" i="44"/>
  <c r="O10" i="44"/>
  <c r="N9" i="44"/>
  <c r="O9" i="44"/>
  <c r="N8" i="44"/>
  <c r="O8" i="44" s="1"/>
  <c r="N7" i="44"/>
  <c r="O7" i="44"/>
  <c r="N6" i="44"/>
  <c r="O6" i="44"/>
  <c r="M5" i="44"/>
  <c r="L5" i="44"/>
  <c r="K5" i="44"/>
  <c r="K29" i="44" s="1"/>
  <c r="J5" i="44"/>
  <c r="I5" i="44"/>
  <c r="H5" i="44"/>
  <c r="G5" i="44"/>
  <c r="F5" i="44"/>
  <c r="E5" i="44"/>
  <c r="D5" i="44"/>
  <c r="N28" i="43"/>
  <c r="O28" i="43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/>
  <c r="M20" i="43"/>
  <c r="L20" i="43"/>
  <c r="K20" i="43"/>
  <c r="J20" i="43"/>
  <c r="I20" i="43"/>
  <c r="H20" i="43"/>
  <c r="G20" i="43"/>
  <c r="F20" i="43"/>
  <c r="E20" i="43"/>
  <c r="D20" i="43"/>
  <c r="N19" i="43"/>
  <c r="O19" i="43"/>
  <c r="N18" i="43"/>
  <c r="O18" i="43"/>
  <c r="M17" i="43"/>
  <c r="N17" i="43" s="1"/>
  <c r="O17" i="43" s="1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/>
  <c r="N8" i="43"/>
  <c r="O8" i="43"/>
  <c r="N7" i="43"/>
  <c r="O7" i="43"/>
  <c r="N6" i="43"/>
  <c r="O6" i="43" s="1"/>
  <c r="M5" i="43"/>
  <c r="L5" i="43"/>
  <c r="L29" i="43" s="1"/>
  <c r="K5" i="43"/>
  <c r="K29" i="43" s="1"/>
  <c r="J5" i="43"/>
  <c r="I5" i="43"/>
  <c r="I29" i="43" s="1"/>
  <c r="H5" i="43"/>
  <c r="H29" i="43" s="1"/>
  <c r="G5" i="43"/>
  <c r="F5" i="43"/>
  <c r="E5" i="43"/>
  <c r="D5" i="43"/>
  <c r="N28" i="42"/>
  <c r="O28" i="42"/>
  <c r="M27" i="42"/>
  <c r="L27" i="42"/>
  <c r="K27" i="42"/>
  <c r="J27" i="42"/>
  <c r="I27" i="42"/>
  <c r="H27" i="42"/>
  <c r="G27" i="42"/>
  <c r="F27" i="42"/>
  <c r="E27" i="42"/>
  <c r="D27" i="42"/>
  <c r="N27" i="42" s="1"/>
  <c r="O27" i="42" s="1"/>
  <c r="N26" i="42"/>
  <c r="O26" i="42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 s="1"/>
  <c r="N10" i="42"/>
  <c r="O10" i="42"/>
  <c r="N9" i="42"/>
  <c r="O9" i="42" s="1"/>
  <c r="N8" i="42"/>
  <c r="O8" i="42" s="1"/>
  <c r="N7" i="42"/>
  <c r="O7" i="42"/>
  <c r="N6" i="42"/>
  <c r="O6" i="42"/>
  <c r="M5" i="42"/>
  <c r="L5" i="42"/>
  <c r="K5" i="42"/>
  <c r="J5" i="42"/>
  <c r="I5" i="42"/>
  <c r="I29" i="42" s="1"/>
  <c r="H5" i="42"/>
  <c r="H29" i="42" s="1"/>
  <c r="G5" i="42"/>
  <c r="G29" i="42" s="1"/>
  <c r="F5" i="42"/>
  <c r="F29" i="42" s="1"/>
  <c r="E5" i="42"/>
  <c r="D5" i="42"/>
  <c r="N27" i="41"/>
  <c r="O27" i="41"/>
  <c r="M26" i="41"/>
  <c r="L26" i="41"/>
  <c r="K26" i="41"/>
  <c r="J26" i="41"/>
  <c r="I26" i="41"/>
  <c r="H26" i="41"/>
  <c r="G26" i="41"/>
  <c r="F26" i="41"/>
  <c r="E26" i="41"/>
  <c r="D26" i="41"/>
  <c r="N25" i="41"/>
  <c r="O25" i="41"/>
  <c r="M24" i="41"/>
  <c r="L24" i="41"/>
  <c r="K24" i="41"/>
  <c r="J24" i="41"/>
  <c r="I24" i="41"/>
  <c r="H24" i="41"/>
  <c r="G24" i="41"/>
  <c r="F24" i="41"/>
  <c r="E24" i="41"/>
  <c r="D24" i="41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/>
  <c r="N17" i="41"/>
  <c r="O17" i="41"/>
  <c r="M16" i="41"/>
  <c r="L16" i="41"/>
  <c r="K16" i="41"/>
  <c r="N16" i="41" s="1"/>
  <c r="O16" i="41" s="1"/>
  <c r="J16" i="41"/>
  <c r="I16" i="41"/>
  <c r="H16" i="41"/>
  <c r="G16" i="41"/>
  <c r="F16" i="41"/>
  <c r="E16" i="41"/>
  <c r="D16" i="41"/>
  <c r="N15" i="41"/>
  <c r="O15" i="41"/>
  <c r="N14" i="41"/>
  <c r="O14" i="41"/>
  <c r="N13" i="41"/>
  <c r="O13" i="41" s="1"/>
  <c r="M12" i="41"/>
  <c r="L12" i="41"/>
  <c r="K12" i="41"/>
  <c r="J12" i="41"/>
  <c r="I12" i="41"/>
  <c r="H12" i="41"/>
  <c r="G12" i="41"/>
  <c r="G28" i="41" s="1"/>
  <c r="F12" i="41"/>
  <c r="N12" i="41" s="1"/>
  <c r="O12" i="41" s="1"/>
  <c r="E12" i="41"/>
  <c r="D12" i="41"/>
  <c r="N11" i="41"/>
  <c r="O11" i="41" s="1"/>
  <c r="N10" i="41"/>
  <c r="O10" i="41" s="1"/>
  <c r="N9" i="41"/>
  <c r="O9" i="41" s="1"/>
  <c r="N8" i="41"/>
  <c r="O8" i="41"/>
  <c r="N7" i="41"/>
  <c r="O7" i="41"/>
  <c r="N6" i="41"/>
  <c r="O6" i="41"/>
  <c r="M5" i="41"/>
  <c r="L5" i="41"/>
  <c r="K5" i="41"/>
  <c r="J5" i="41"/>
  <c r="I5" i="41"/>
  <c r="H5" i="41"/>
  <c r="H28" i="41" s="1"/>
  <c r="G5" i="41"/>
  <c r="F5" i="41"/>
  <c r="F28" i="41" s="1"/>
  <c r="E5" i="41"/>
  <c r="E28" i="41" s="1"/>
  <c r="D5" i="4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/>
  <c r="N25" i="40"/>
  <c r="O25" i="40"/>
  <c r="M24" i="40"/>
  <c r="M29" i="40" s="1"/>
  <c r="L24" i="40"/>
  <c r="K24" i="40"/>
  <c r="J24" i="40"/>
  <c r="I24" i="40"/>
  <c r="H24" i="40"/>
  <c r="G24" i="40"/>
  <c r="F24" i="40"/>
  <c r="E24" i="40"/>
  <c r="D24" i="40"/>
  <c r="N23" i="40"/>
  <c r="O23" i="40"/>
  <c r="M22" i="40"/>
  <c r="L22" i="40"/>
  <c r="K22" i="40"/>
  <c r="J22" i="40"/>
  <c r="I22" i="40"/>
  <c r="H22" i="40"/>
  <c r="G22" i="40"/>
  <c r="F22" i="40"/>
  <c r="E22" i="40"/>
  <c r="D22" i="40"/>
  <c r="D29" i="40" s="1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 s="1"/>
  <c r="M16" i="40"/>
  <c r="L16" i="40"/>
  <c r="K16" i="40"/>
  <c r="J16" i="40"/>
  <c r="I16" i="40"/>
  <c r="H16" i="40"/>
  <c r="G16" i="40"/>
  <c r="G29" i="40" s="1"/>
  <c r="F16" i="40"/>
  <c r="E16" i="40"/>
  <c r="D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/>
  <c r="N11" i="40"/>
  <c r="O11" i="40"/>
  <c r="N10" i="40"/>
  <c r="O10" i="40"/>
  <c r="N9" i="40"/>
  <c r="O9" i="40"/>
  <c r="N8" i="40"/>
  <c r="O8" i="40" s="1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/>
  <c r="M24" i="39"/>
  <c r="L24" i="39"/>
  <c r="K24" i="39"/>
  <c r="J24" i="39"/>
  <c r="I24" i="39"/>
  <c r="H24" i="39"/>
  <c r="G24" i="39"/>
  <c r="F24" i="39"/>
  <c r="E24" i="39"/>
  <c r="D24" i="39"/>
  <c r="N23" i="39"/>
  <c r="O23" i="39"/>
  <c r="M22" i="39"/>
  <c r="L22" i="39"/>
  <c r="K22" i="39"/>
  <c r="J22" i="39"/>
  <c r="I22" i="39"/>
  <c r="H22" i="39"/>
  <c r="G22" i="39"/>
  <c r="F22" i="39"/>
  <c r="E22" i="39"/>
  <c r="D22" i="39"/>
  <c r="N21" i="39"/>
  <c r="O21" i="39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9" i="39" s="1"/>
  <c r="O19" i="39" s="1"/>
  <c r="N18" i="39"/>
  <c r="O18" i="39" s="1"/>
  <c r="N17" i="39"/>
  <c r="O17" i="39"/>
  <c r="M16" i="39"/>
  <c r="L16" i="39"/>
  <c r="K16" i="39"/>
  <c r="J16" i="39"/>
  <c r="I16" i="39"/>
  <c r="H16" i="39"/>
  <c r="G16" i="39"/>
  <c r="F16" i="39"/>
  <c r="E16" i="39"/>
  <c r="D16" i="39"/>
  <c r="N15" i="39"/>
  <c r="O15" i="39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J28" i="39" s="1"/>
  <c r="I5" i="39"/>
  <c r="H5" i="39"/>
  <c r="H28" i="39" s="1"/>
  <c r="G5" i="39"/>
  <c r="G28" i="39" s="1"/>
  <c r="F5" i="39"/>
  <c r="F28" i="39" s="1"/>
  <c r="E5" i="39"/>
  <c r="D5" i="39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 s="1"/>
  <c r="N25" i="38"/>
  <c r="O25" i="38" s="1"/>
  <c r="M24" i="38"/>
  <c r="L24" i="38"/>
  <c r="K24" i="38"/>
  <c r="J24" i="38"/>
  <c r="I24" i="38"/>
  <c r="N24" i="38" s="1"/>
  <c r="O24" i="38" s="1"/>
  <c r="H24" i="38"/>
  <c r="G24" i="38"/>
  <c r="F24" i="38"/>
  <c r="E24" i="38"/>
  <c r="D24" i="38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/>
  <c r="M19" i="38"/>
  <c r="L19" i="38"/>
  <c r="K19" i="38"/>
  <c r="J19" i="38"/>
  <c r="I19" i="38"/>
  <c r="H19" i="38"/>
  <c r="G19" i="38"/>
  <c r="F19" i="38"/>
  <c r="E19" i="38"/>
  <c r="D19" i="38"/>
  <c r="N18" i="38"/>
  <c r="O18" i="38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/>
  <c r="N13" i="38"/>
  <c r="O13" i="38"/>
  <c r="M12" i="38"/>
  <c r="L12" i="38"/>
  <c r="K12" i="38"/>
  <c r="K30" i="38" s="1"/>
  <c r="J12" i="38"/>
  <c r="I12" i="38"/>
  <c r="H12" i="38"/>
  <c r="G12" i="38"/>
  <c r="F12" i="38"/>
  <c r="E12" i="38"/>
  <c r="E30" i="38" s="1"/>
  <c r="D12" i="38"/>
  <c r="N12" i="38" s="1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N5" i="38" s="1"/>
  <c r="O5" i="38" s="1"/>
  <c r="N30" i="37"/>
  <c r="O30" i="37"/>
  <c r="M29" i="37"/>
  <c r="L29" i="37"/>
  <c r="K29" i="37"/>
  <c r="N29" i="37" s="1"/>
  <c r="O29" i="37" s="1"/>
  <c r="J29" i="37"/>
  <c r="I29" i="37"/>
  <c r="H29" i="37"/>
  <c r="G29" i="37"/>
  <c r="F29" i="37"/>
  <c r="E29" i="37"/>
  <c r="D29" i="37"/>
  <c r="N28" i="37"/>
  <c r="O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M21" i="37"/>
  <c r="M31" i="37" s="1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F31" i="37" s="1"/>
  <c r="E17" i="37"/>
  <c r="D17" i="37"/>
  <c r="N17" i="37" s="1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J31" i="37" s="1"/>
  <c r="I5" i="37"/>
  <c r="H5" i="37"/>
  <c r="G5" i="37"/>
  <c r="F5" i="37"/>
  <c r="E5" i="37"/>
  <c r="E31" i="37" s="1"/>
  <c r="D5" i="37"/>
  <c r="N31" i="36"/>
  <c r="O31" i="36"/>
  <c r="M30" i="36"/>
  <c r="L30" i="36"/>
  <c r="K30" i="36"/>
  <c r="J30" i="36"/>
  <c r="I30" i="36"/>
  <c r="N30" i="36" s="1"/>
  <c r="O30" i="36" s="1"/>
  <c r="H30" i="36"/>
  <c r="G30" i="36"/>
  <c r="F30" i="36"/>
  <c r="E30" i="36"/>
  <c r="D30" i="36"/>
  <c r="N29" i="36"/>
  <c r="O29" i="36"/>
  <c r="N28" i="36"/>
  <c r="O28" i="36"/>
  <c r="N27" i="36"/>
  <c r="O27" i="36"/>
  <c r="M26" i="36"/>
  <c r="L26" i="36"/>
  <c r="K26" i="36"/>
  <c r="J26" i="36"/>
  <c r="I26" i="36"/>
  <c r="H26" i="36"/>
  <c r="G26" i="36"/>
  <c r="F26" i="36"/>
  <c r="F32" i="36" s="1"/>
  <c r="E26" i="36"/>
  <c r="D26" i="36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/>
  <c r="N22" i="36"/>
  <c r="O22" i="36" s="1"/>
  <c r="M21" i="36"/>
  <c r="L21" i="36"/>
  <c r="K21" i="36"/>
  <c r="J21" i="36"/>
  <c r="J32" i="36" s="1"/>
  <c r="I21" i="36"/>
  <c r="N21" i="36" s="1"/>
  <c r="O21" i="36" s="1"/>
  <c r="H21" i="36"/>
  <c r="G21" i="36"/>
  <c r="F21" i="36"/>
  <c r="E21" i="36"/>
  <c r="D21" i="36"/>
  <c r="N20" i="36"/>
  <c r="O20" i="36" s="1"/>
  <c r="N19" i="36"/>
  <c r="O19" i="36" s="1"/>
  <c r="N18" i="36"/>
  <c r="O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6" i="36" s="1"/>
  <c r="O16" i="36" s="1"/>
  <c r="N15" i="36"/>
  <c r="O15" i="36" s="1"/>
  <c r="N14" i="36"/>
  <c r="O14" i="36" s="1"/>
  <c r="N13" i="36"/>
  <c r="O13" i="36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28" i="35"/>
  <c r="O28" i="35" s="1"/>
  <c r="M27" i="35"/>
  <c r="L27" i="35"/>
  <c r="K27" i="35"/>
  <c r="J27" i="35"/>
  <c r="J29" i="35" s="1"/>
  <c r="I27" i="35"/>
  <c r="H27" i="35"/>
  <c r="G27" i="35"/>
  <c r="F27" i="35"/>
  <c r="E27" i="35"/>
  <c r="D27" i="35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/>
  <c r="N17" i="35"/>
  <c r="O17" i="35"/>
  <c r="M16" i="35"/>
  <c r="L16" i="35"/>
  <c r="K16" i="35"/>
  <c r="J16" i="35"/>
  <c r="I16" i="35"/>
  <c r="H16" i="35"/>
  <c r="G16" i="35"/>
  <c r="F16" i="35"/>
  <c r="E16" i="35"/>
  <c r="D16" i="35"/>
  <c r="N16" i="35" s="1"/>
  <c r="O16" i="35" s="1"/>
  <c r="N15" i="35"/>
  <c r="O15" i="35"/>
  <c r="N14" i="35"/>
  <c r="O14" i="35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 s="1"/>
  <c r="N10" i="35"/>
  <c r="O10" i="35"/>
  <c r="N9" i="35"/>
  <c r="O9" i="35"/>
  <c r="N8" i="35"/>
  <c r="O8" i="35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D5" i="35"/>
  <c r="N31" i="34"/>
  <c r="O31" i="34" s="1"/>
  <c r="M30" i="34"/>
  <c r="M32" i="34" s="1"/>
  <c r="L30" i="34"/>
  <c r="K30" i="34"/>
  <c r="J30" i="34"/>
  <c r="I30" i="34"/>
  <c r="H30" i="34"/>
  <c r="G30" i="34"/>
  <c r="F30" i="34"/>
  <c r="E30" i="34"/>
  <c r="D30" i="34"/>
  <c r="N29" i="34"/>
  <c r="O29" i="34" s="1"/>
  <c r="N28" i="34"/>
  <c r="O28" i="34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/>
  <c r="N18" i="34"/>
  <c r="O18" i="34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 s="1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/>
  <c r="M5" i="34"/>
  <c r="L5" i="34"/>
  <c r="K5" i="34"/>
  <c r="J5" i="34"/>
  <c r="I5" i="34"/>
  <c r="H5" i="34"/>
  <c r="G5" i="34"/>
  <c r="F5" i="34"/>
  <c r="E5" i="34"/>
  <c r="E32" i="34" s="1"/>
  <c r="D5" i="34"/>
  <c r="E28" i="33"/>
  <c r="F28" i="33"/>
  <c r="G28" i="33"/>
  <c r="H28" i="33"/>
  <c r="I28" i="33"/>
  <c r="J28" i="33"/>
  <c r="K28" i="33"/>
  <c r="L28" i="33"/>
  <c r="M28" i="33"/>
  <c r="D28" i="33"/>
  <c r="E25" i="33"/>
  <c r="F25" i="33"/>
  <c r="G25" i="33"/>
  <c r="H25" i="33"/>
  <c r="I25" i="33"/>
  <c r="J25" i="33"/>
  <c r="K25" i="33"/>
  <c r="L25" i="33"/>
  <c r="M25" i="33"/>
  <c r="E21" i="33"/>
  <c r="F21" i="33"/>
  <c r="G21" i="33"/>
  <c r="H21" i="33"/>
  <c r="I21" i="33"/>
  <c r="J21" i="33"/>
  <c r="K21" i="33"/>
  <c r="L21" i="33"/>
  <c r="M21" i="33"/>
  <c r="E17" i="33"/>
  <c r="F17" i="33"/>
  <c r="G17" i="33"/>
  <c r="H17" i="33"/>
  <c r="I17" i="33"/>
  <c r="J17" i="33"/>
  <c r="K17" i="33"/>
  <c r="L17" i="33"/>
  <c r="M17" i="33"/>
  <c r="E13" i="33"/>
  <c r="F13" i="33"/>
  <c r="G13" i="33"/>
  <c r="H13" i="33"/>
  <c r="I13" i="33"/>
  <c r="N13" i="33" s="1"/>
  <c r="O13" i="33" s="1"/>
  <c r="J13" i="33"/>
  <c r="K13" i="33"/>
  <c r="L13" i="33"/>
  <c r="L30" i="33" s="1"/>
  <c r="M13" i="33"/>
  <c r="E5" i="33"/>
  <c r="F5" i="33"/>
  <c r="F30" i="33" s="1"/>
  <c r="G5" i="33"/>
  <c r="G30" i="33" s="1"/>
  <c r="H5" i="33"/>
  <c r="H30" i="33" s="1"/>
  <c r="I5" i="33"/>
  <c r="J5" i="33"/>
  <c r="K5" i="33"/>
  <c r="L5" i="33"/>
  <c r="M5" i="33"/>
  <c r="D25" i="33"/>
  <c r="D21" i="33"/>
  <c r="D17" i="33"/>
  <c r="D13" i="33"/>
  <c r="D5" i="33"/>
  <c r="N29" i="33"/>
  <c r="O29" i="33"/>
  <c r="N26" i="33"/>
  <c r="O26" i="33" s="1"/>
  <c r="N27" i="33"/>
  <c r="O27" i="33" s="1"/>
  <c r="N23" i="33"/>
  <c r="O23" i="33" s="1"/>
  <c r="N24" i="33"/>
  <c r="O24" i="33" s="1"/>
  <c r="N22" i="33"/>
  <c r="O22" i="33" s="1"/>
  <c r="N15" i="33"/>
  <c r="O15" i="33" s="1"/>
  <c r="N16" i="33"/>
  <c r="O16" i="33" s="1"/>
  <c r="N7" i="33"/>
  <c r="O7" i="33" s="1"/>
  <c r="N8" i="33"/>
  <c r="O8" i="33" s="1"/>
  <c r="N9" i="33"/>
  <c r="O9" i="33"/>
  <c r="N10" i="33"/>
  <c r="O10" i="33" s="1"/>
  <c r="N11" i="33"/>
  <c r="O11" i="33"/>
  <c r="N12" i="33"/>
  <c r="O12" i="33" s="1"/>
  <c r="N6" i="33"/>
  <c r="O6" i="33" s="1"/>
  <c r="N18" i="33"/>
  <c r="O18" i="33"/>
  <c r="N19" i="33"/>
  <c r="O19" i="33"/>
  <c r="N20" i="33"/>
  <c r="O20" i="33" s="1"/>
  <c r="N14" i="33"/>
  <c r="O14" i="33"/>
  <c r="N5" i="33"/>
  <c r="O5" i="33" s="1"/>
  <c r="N24" i="46"/>
  <c r="O24" i="46" s="1"/>
  <c r="N16" i="38" l="1"/>
  <c r="O16" i="38" s="1"/>
  <c r="J29" i="42"/>
  <c r="L31" i="37"/>
  <c r="N22" i="38"/>
  <c r="O22" i="38" s="1"/>
  <c r="K29" i="42"/>
  <c r="K31" i="46"/>
  <c r="N29" i="46"/>
  <c r="O29" i="46" s="1"/>
  <c r="O24" i="47"/>
  <c r="P24" i="47" s="1"/>
  <c r="L32" i="34"/>
  <c r="N12" i="39"/>
  <c r="O12" i="39" s="1"/>
  <c r="J29" i="40"/>
  <c r="K28" i="41"/>
  <c r="N5" i="42"/>
  <c r="O5" i="42" s="1"/>
  <c r="N27" i="43"/>
  <c r="O27" i="43" s="1"/>
  <c r="N20" i="44"/>
  <c r="O20" i="44" s="1"/>
  <c r="N23" i="45"/>
  <c r="O23" i="45" s="1"/>
  <c r="L31" i="46"/>
  <c r="J30" i="33"/>
  <c r="F30" i="38"/>
  <c r="N27" i="40"/>
  <c r="O27" i="40" s="1"/>
  <c r="L28" i="41"/>
  <c r="M28" i="41"/>
  <c r="N22" i="41"/>
  <c r="O22" i="41" s="1"/>
  <c r="M31" i="46"/>
  <c r="N21" i="33"/>
  <c r="O21" i="33" s="1"/>
  <c r="M29" i="43"/>
  <c r="N13" i="44"/>
  <c r="O13" i="44" s="1"/>
  <c r="N27" i="45"/>
  <c r="O27" i="45" s="1"/>
  <c r="E29" i="35"/>
  <c r="N24" i="35"/>
  <c r="O24" i="35" s="1"/>
  <c r="I32" i="36"/>
  <c r="N24" i="36"/>
  <c r="O24" i="36" s="1"/>
  <c r="J30" i="38"/>
  <c r="N22" i="39"/>
  <c r="O22" i="39" s="1"/>
  <c r="N26" i="41"/>
  <c r="O26" i="41" s="1"/>
  <c r="N25" i="42"/>
  <c r="O25" i="42" s="1"/>
  <c r="J29" i="43"/>
  <c r="E32" i="36"/>
  <c r="N28" i="33"/>
  <c r="O28" i="33" s="1"/>
  <c r="D32" i="34"/>
  <c r="N25" i="33"/>
  <c r="O25" i="33" s="1"/>
  <c r="F32" i="34"/>
  <c r="G29" i="35"/>
  <c r="F29" i="35"/>
  <c r="L29" i="35"/>
  <c r="N13" i="37"/>
  <c r="O13" i="37" s="1"/>
  <c r="M28" i="39"/>
  <c r="L29" i="40"/>
  <c r="J29" i="45"/>
  <c r="O16" i="47"/>
  <c r="P16" i="47" s="1"/>
  <c r="O12" i="47"/>
  <c r="P12" i="47" s="1"/>
  <c r="L29" i="45"/>
  <c r="N24" i="39"/>
  <c r="O24" i="39" s="1"/>
  <c r="N16" i="40"/>
  <c r="O16" i="40" s="1"/>
  <c r="I30" i="38"/>
  <c r="I31" i="37"/>
  <c r="H31" i="37"/>
  <c r="L30" i="38"/>
  <c r="N19" i="40"/>
  <c r="O19" i="40" s="1"/>
  <c r="J28" i="41"/>
  <c r="N20" i="43"/>
  <c r="O20" i="43" s="1"/>
  <c r="N21" i="37"/>
  <c r="O21" i="37" s="1"/>
  <c r="N23" i="43"/>
  <c r="O23" i="43" s="1"/>
  <c r="G32" i="36"/>
  <c r="K28" i="39"/>
  <c r="M29" i="42"/>
  <c r="K32" i="36"/>
  <c r="N5" i="34"/>
  <c r="O5" i="34" s="1"/>
  <c r="N23" i="34"/>
  <c r="O23" i="34" s="1"/>
  <c r="I29" i="35"/>
  <c r="L32" i="36"/>
  <c r="N24" i="37"/>
  <c r="O24" i="37" s="1"/>
  <c r="M30" i="38"/>
  <c r="G30" i="38"/>
  <c r="I29" i="40"/>
  <c r="E29" i="44"/>
  <c r="D29" i="45"/>
  <c r="N20" i="45"/>
  <c r="O20" i="45" s="1"/>
  <c r="E31" i="47"/>
  <c r="O21" i="47"/>
  <c r="P21" i="47" s="1"/>
  <c r="K29" i="40"/>
  <c r="I28" i="41"/>
  <c r="N13" i="42"/>
  <c r="O13" i="42" s="1"/>
  <c r="L28" i="39"/>
  <c r="M29" i="35"/>
  <c r="I32" i="34"/>
  <c r="N27" i="35"/>
  <c r="O27" i="35" s="1"/>
  <c r="N16" i="39"/>
  <c r="O16" i="39" s="1"/>
  <c r="N26" i="39"/>
  <c r="O26" i="39" s="1"/>
  <c r="N24" i="40"/>
  <c r="O24" i="40" s="1"/>
  <c r="N19" i="41"/>
  <c r="O19" i="41" s="1"/>
  <c r="D29" i="43"/>
  <c r="N25" i="43"/>
  <c r="O25" i="43" s="1"/>
  <c r="F29" i="44"/>
  <c r="N17" i="44"/>
  <c r="O17" i="44" s="1"/>
  <c r="E29" i="45"/>
  <c r="N26" i="34"/>
  <c r="O26" i="34" s="1"/>
  <c r="N5" i="39"/>
  <c r="O5" i="39" s="1"/>
  <c r="N20" i="42"/>
  <c r="O20" i="42" s="1"/>
  <c r="H30" i="38"/>
  <c r="D31" i="47"/>
  <c r="M30" i="33"/>
  <c r="N30" i="33" s="1"/>
  <c r="O30" i="33" s="1"/>
  <c r="N13" i="34"/>
  <c r="O13" i="34" s="1"/>
  <c r="H29" i="35"/>
  <c r="K30" i="33"/>
  <c r="J32" i="34"/>
  <c r="K29" i="35"/>
  <c r="E28" i="39"/>
  <c r="E29" i="43"/>
  <c r="G29" i="44"/>
  <c r="N5" i="45"/>
  <c r="O5" i="45" s="1"/>
  <c r="G31" i="47"/>
  <c r="F31" i="47"/>
  <c r="M29" i="44"/>
  <c r="E30" i="33"/>
  <c r="N26" i="37"/>
  <c r="O26" i="37" s="1"/>
  <c r="D30" i="33"/>
  <c r="N17" i="33"/>
  <c r="O17" i="33" s="1"/>
  <c r="N12" i="36"/>
  <c r="O12" i="36" s="1"/>
  <c r="K32" i="34"/>
  <c r="N30" i="34"/>
  <c r="O30" i="34" s="1"/>
  <c r="N5" i="43"/>
  <c r="O5" i="43" s="1"/>
  <c r="H29" i="44"/>
  <c r="H31" i="47"/>
  <c r="O26" i="47"/>
  <c r="P26" i="47" s="1"/>
  <c r="G31" i="46"/>
  <c r="N19" i="35"/>
  <c r="O19" i="35" s="1"/>
  <c r="N5" i="40"/>
  <c r="O5" i="40" s="1"/>
  <c r="N22" i="40"/>
  <c r="O22" i="40" s="1"/>
  <c r="M29" i="45"/>
  <c r="M32" i="36"/>
  <c r="H32" i="36"/>
  <c r="I30" i="33"/>
  <c r="N28" i="38"/>
  <c r="O28" i="38" s="1"/>
  <c r="E29" i="40"/>
  <c r="N17" i="42"/>
  <c r="O17" i="42" s="1"/>
  <c r="G29" i="43"/>
  <c r="N13" i="43"/>
  <c r="O13" i="43" s="1"/>
  <c r="I29" i="44"/>
  <c r="N23" i="44"/>
  <c r="O23" i="44" s="1"/>
  <c r="N13" i="45"/>
  <c r="O13" i="45" s="1"/>
  <c r="N25" i="45"/>
  <c r="O25" i="45" s="1"/>
  <c r="D31" i="46"/>
  <c r="F31" i="46"/>
  <c r="N5" i="44"/>
  <c r="O5" i="44" s="1"/>
  <c r="N20" i="34"/>
  <c r="O20" i="34" s="1"/>
  <c r="N5" i="41"/>
  <c r="O5" i="41" s="1"/>
  <c r="N24" i="41"/>
  <c r="O24" i="41" s="1"/>
  <c r="E29" i="42"/>
  <c r="D29" i="42"/>
  <c r="J29" i="44"/>
  <c r="I29" i="45"/>
  <c r="E31" i="46"/>
  <c r="O5" i="47"/>
  <c r="P5" i="47" s="1"/>
  <c r="I31" i="47"/>
  <c r="O31" i="48"/>
  <c r="P31" i="48" s="1"/>
  <c r="N31" i="46"/>
  <c r="O31" i="46" s="1"/>
  <c r="N26" i="36"/>
  <c r="O26" i="36" s="1"/>
  <c r="H29" i="40"/>
  <c r="L29" i="42"/>
  <c r="N29" i="42" s="1"/>
  <c r="O29" i="42" s="1"/>
  <c r="F29" i="43"/>
  <c r="N29" i="43" s="1"/>
  <c r="O29" i="43" s="1"/>
  <c r="L29" i="44"/>
  <c r="F29" i="45"/>
  <c r="H31" i="46"/>
  <c r="D29" i="44"/>
  <c r="N23" i="42"/>
  <c r="O23" i="42" s="1"/>
  <c r="D28" i="39"/>
  <c r="N19" i="38"/>
  <c r="O19" i="38" s="1"/>
  <c r="N5" i="36"/>
  <c r="O5" i="36" s="1"/>
  <c r="D29" i="35"/>
  <c r="D31" i="37"/>
  <c r="N5" i="46"/>
  <c r="O5" i="46" s="1"/>
  <c r="N16" i="46"/>
  <c r="O16" i="46" s="1"/>
  <c r="I28" i="39"/>
  <c r="K31" i="37"/>
  <c r="G32" i="34"/>
  <c r="G31" i="37"/>
  <c r="N5" i="37"/>
  <c r="O5" i="37" s="1"/>
  <c r="D28" i="41"/>
  <c r="N28" i="41" s="1"/>
  <c r="O28" i="41" s="1"/>
  <c r="J31" i="47"/>
  <c r="O31" i="47" s="1"/>
  <c r="P31" i="47" s="1"/>
  <c r="D32" i="36"/>
  <c r="N32" i="36" s="1"/>
  <c r="O32" i="36" s="1"/>
  <c r="D30" i="38"/>
  <c r="H32" i="34"/>
  <c r="O29" i="47"/>
  <c r="P29" i="47" s="1"/>
  <c r="N13" i="40"/>
  <c r="O13" i="40" s="1"/>
  <c r="N5" i="35"/>
  <c r="O5" i="35" s="1"/>
  <c r="F29" i="40"/>
  <c r="N29" i="40" l="1"/>
  <c r="O29" i="40" s="1"/>
  <c r="N29" i="35"/>
  <c r="O29" i="35" s="1"/>
  <c r="N32" i="34"/>
  <c r="O32" i="34" s="1"/>
  <c r="N29" i="45"/>
  <c r="O29" i="45" s="1"/>
  <c r="N30" i="38"/>
  <c r="O30" i="38" s="1"/>
  <c r="N28" i="39"/>
  <c r="O28" i="39" s="1"/>
  <c r="N31" i="37"/>
  <c r="O31" i="37" s="1"/>
  <c r="N29" i="44"/>
  <c r="O29" i="44" s="1"/>
</calcChain>
</file>

<file path=xl/sharedStrings.xml><?xml version="1.0" encoding="utf-8"?>
<sst xmlns="http://schemas.openxmlformats.org/spreadsheetml/2006/main" count="783" uniqueCount="98">
  <si>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</si>
  <si>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</si>
  <si>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</si>
  <si>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</si>
  <si>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</si>
  <si>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</si>
  <si>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</si>
  <si>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</si>
  <si>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</si>
  <si>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</si>
  <si>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</si>
  <si>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</si>
  <si>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</si>
  <si>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</si>
  <si>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</si>
  <si>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</si>
  <si>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</si>
  <si>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</si>
  <si>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</si>
  <si>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</si>
  <si>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</si>
  <si>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</si>
  <si>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</si>
  <si>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</si>
  <si>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</si>
  <si>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</si>
  <si>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</si>
  <si>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</si>
  <si>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</si>
  <si>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Other Public Safety</t>
  </si>
  <si>
    <t>Physical Environment</t>
  </si>
  <si>
    <t>Garbage / Solid Waste Control Services</t>
  </si>
  <si>
    <t>Water-Sewer Combination Services</t>
  </si>
  <si>
    <t>Other Physical Environment</t>
  </si>
  <si>
    <t>Transportation</t>
  </si>
  <si>
    <t>Road and Street Facilities</t>
  </si>
  <si>
    <t>Airports</t>
  </si>
  <si>
    <t>Other Transportation Systems / Services</t>
  </si>
  <si>
    <t>Culture / Recreation</t>
  </si>
  <si>
    <t>Parks and Recreation</t>
  </si>
  <si>
    <t>Special Recreation Facilities</t>
  </si>
  <si>
    <t>Inter-Fund Group Transfers Out</t>
  </si>
  <si>
    <t>Other Uses and Non-Operating</t>
  </si>
  <si>
    <t>2009 Municipal Population:</t>
  </si>
  <si>
    <t>Avon Park Expenditures Reported by Account Code and Fund Type</t>
  </si>
  <si>
    <t>Local Fiscal Year Ended September 30, 2010</t>
  </si>
  <si>
    <t>Economic Environment</t>
  </si>
  <si>
    <t>Industry Development</t>
  </si>
  <si>
    <t>Other Economic Environment</t>
  </si>
  <si>
    <t>Other Culture / Recreation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</si>
  <si>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</si>
  <si>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</si>
  <si>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</si>
  <si>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</si>
  <si>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</si>
  <si>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Water Utility Services</t>
  </si>
  <si>
    <t>Sewer / Wastewater Services</t>
  </si>
  <si>
    <t>Cultural Services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</si>
  <si>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</si>
  <si>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</si>
  <si>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</si>
  <si>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</si>
  <si>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</si>
  <si>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</si>
  <si>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</si>
  <si>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</si>
  <si>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</si>
  <si>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</si>
  <si>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</si>
  <si>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</si>
  <si>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</si>
  <si>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</si>
  <si>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</si>
  <si>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</si>
  <si>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</si>
  <si>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</si>
  <si>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</si>
  <si>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</si>
  <si>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</si>
  <si>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</si>
  <si>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</si>
  <si>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</si>
  <si>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</si>
  <si>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</si>
  <si>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</si>
  <si>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Special Events</t>
  </si>
  <si>
    <t>Special Facilities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</si>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</sst>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1" fillId="0" borderId="1" xfId="0" applyFont="1" applyBorder="1" applyAlignment="1">
      <alignment vertical="center"/>
    </xf>
    <xf numFmtId="1" fontId="11" fillId="0" borderId="20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109D3-3643-435B-B976-972707AF5296}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89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90</v>
      </c>
      <c r="N4" s="98" t="s">
        <v>5</v>
      </c>
      <c r="O4" s="98" t="s">
        <v>91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SUM(D6:D10)</f>
        <v>1077504</v>
      </c>
      <c r="E5" s="103">
        <f>SUM(E6:E10)</f>
        <v>5822</v>
      </c>
      <c r="F5" s="103">
        <f>SUM(F6:F10)</f>
        <v>0</v>
      </c>
      <c r="G5" s="103">
        <f>SUM(G6:G10)</f>
        <v>0</v>
      </c>
      <c r="H5" s="103">
        <f>SUM(H6:H10)</f>
        <v>0</v>
      </c>
      <c r="I5" s="103">
        <f>SUM(I6:I10)</f>
        <v>0</v>
      </c>
      <c r="J5" s="103">
        <f>SUM(J6:J10)</f>
        <v>0</v>
      </c>
      <c r="K5" s="103">
        <f>SUM(K6:K10)</f>
        <v>1435155</v>
      </c>
      <c r="L5" s="103">
        <f>SUM(L6:L10)</f>
        <v>0</v>
      </c>
      <c r="M5" s="103">
        <f>SUM(M6:M10)</f>
        <v>0</v>
      </c>
      <c r="N5" s="103">
        <f>SUM(N6:N10)</f>
        <v>0</v>
      </c>
      <c r="O5" s="104">
        <f>SUM(D5:N5)</f>
        <v>2518481</v>
      </c>
      <c r="P5" s="105">
        <f>(O5/P$32)</f>
        <v>258.0939741750359</v>
      </c>
      <c r="Q5" s="106"/>
    </row>
    <row r="6" spans="1:134">
      <c r="A6" s="108"/>
      <c r="B6" s="109">
        <v>511</v>
      </c>
      <c r="C6" s="110" t="s">
        <v>19</v>
      </c>
      <c r="D6" s="111">
        <v>66671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66671</v>
      </c>
      <c r="P6" s="112">
        <f>(O6/P$32)</f>
        <v>6.8324451731912275</v>
      </c>
      <c r="Q6" s="113"/>
    </row>
    <row r="7" spans="1:134">
      <c r="A7" s="108"/>
      <c r="B7" s="109">
        <v>512</v>
      </c>
      <c r="C7" s="110" t="s">
        <v>20</v>
      </c>
      <c r="D7" s="111">
        <v>413489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0" si="0">SUM(D7:N7)</f>
        <v>413489</v>
      </c>
      <c r="P7" s="112">
        <f>(O7/P$32)</f>
        <v>42.374359499897523</v>
      </c>
      <c r="Q7" s="113"/>
    </row>
    <row r="8" spans="1:134">
      <c r="A8" s="108"/>
      <c r="B8" s="109">
        <v>513</v>
      </c>
      <c r="C8" s="110" t="s">
        <v>21</v>
      </c>
      <c r="D8" s="111">
        <v>470596</v>
      </c>
      <c r="E8" s="111">
        <v>5822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188387</v>
      </c>
      <c r="L8" s="111">
        <v>0</v>
      </c>
      <c r="M8" s="111">
        <v>0</v>
      </c>
      <c r="N8" s="111">
        <v>0</v>
      </c>
      <c r="O8" s="111">
        <f t="shared" si="0"/>
        <v>664805</v>
      </c>
      <c r="P8" s="112">
        <f>(O8/P$32)</f>
        <v>68.129227300676362</v>
      </c>
      <c r="Q8" s="113"/>
    </row>
    <row r="9" spans="1:134">
      <c r="A9" s="108"/>
      <c r="B9" s="109">
        <v>514</v>
      </c>
      <c r="C9" s="110" t="s">
        <v>22</v>
      </c>
      <c r="D9" s="111">
        <v>126748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126748</v>
      </c>
      <c r="P9" s="112">
        <f>(O9/P$32)</f>
        <v>12.989137118261938</v>
      </c>
      <c r="Q9" s="113"/>
    </row>
    <row r="10" spans="1:134">
      <c r="A10" s="108"/>
      <c r="B10" s="109">
        <v>518</v>
      </c>
      <c r="C10" s="110" t="s">
        <v>24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1246768</v>
      </c>
      <c r="L10" s="111">
        <v>0</v>
      </c>
      <c r="M10" s="111">
        <v>0</v>
      </c>
      <c r="N10" s="111">
        <v>0</v>
      </c>
      <c r="O10" s="111">
        <f t="shared" si="0"/>
        <v>1246768</v>
      </c>
      <c r="P10" s="112">
        <f>(O10/P$32)</f>
        <v>127.76880508300881</v>
      </c>
      <c r="Q10" s="113"/>
    </row>
    <row r="11" spans="1:134" ht="15.75">
      <c r="A11" s="114" t="s">
        <v>26</v>
      </c>
      <c r="B11" s="115"/>
      <c r="C11" s="116"/>
      <c r="D11" s="117">
        <f>SUM(D12:D14)</f>
        <v>4983671</v>
      </c>
      <c r="E11" s="117">
        <f>SUM(E12:E14)</f>
        <v>373955</v>
      </c>
      <c r="F11" s="117">
        <f>SUM(F12:F14)</f>
        <v>0</v>
      </c>
      <c r="G11" s="117">
        <f>SUM(G12:G14)</f>
        <v>0</v>
      </c>
      <c r="H11" s="117">
        <f>SUM(H12:H14)</f>
        <v>0</v>
      </c>
      <c r="I11" s="117">
        <f>SUM(I12:I14)</f>
        <v>0</v>
      </c>
      <c r="J11" s="117">
        <f>SUM(J12:J14)</f>
        <v>0</v>
      </c>
      <c r="K11" s="117">
        <f>SUM(K12:K14)</f>
        <v>0</v>
      </c>
      <c r="L11" s="117">
        <f>SUM(L12:L14)</f>
        <v>0</v>
      </c>
      <c r="M11" s="117">
        <f>SUM(M12:M14)</f>
        <v>0</v>
      </c>
      <c r="N11" s="117">
        <f>SUM(N12:N14)</f>
        <v>0</v>
      </c>
      <c r="O11" s="118">
        <f>SUM(D11:N11)</f>
        <v>5357626</v>
      </c>
      <c r="P11" s="119">
        <f>(O11/P$32)</f>
        <v>549.0496003279361</v>
      </c>
      <c r="Q11" s="120"/>
    </row>
    <row r="12" spans="1:134">
      <c r="A12" s="108"/>
      <c r="B12" s="109">
        <v>521</v>
      </c>
      <c r="C12" s="110" t="s">
        <v>27</v>
      </c>
      <c r="D12" s="111">
        <v>2549922</v>
      </c>
      <c r="E12" s="111">
        <v>200340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>SUM(D12:N12)</f>
        <v>2750262</v>
      </c>
      <c r="P12" s="112">
        <f>(O12/P$32)</f>
        <v>281.84689485550319</v>
      </c>
      <c r="Q12" s="113"/>
    </row>
    <row r="13" spans="1:134">
      <c r="A13" s="108"/>
      <c r="B13" s="109">
        <v>522</v>
      </c>
      <c r="C13" s="110" t="s">
        <v>28</v>
      </c>
      <c r="D13" s="111">
        <v>2129097</v>
      </c>
      <c r="E13" s="111">
        <v>173615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ref="O13:O14" si="1">SUM(D13:N13)</f>
        <v>2302712</v>
      </c>
      <c r="P13" s="112">
        <f>(O13/P$32)</f>
        <v>235.98196351711417</v>
      </c>
      <c r="Q13" s="113"/>
    </row>
    <row r="14" spans="1:134">
      <c r="A14" s="108"/>
      <c r="B14" s="109">
        <v>529</v>
      </c>
      <c r="C14" s="110" t="s">
        <v>29</v>
      </c>
      <c r="D14" s="111">
        <v>304652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304652</v>
      </c>
      <c r="P14" s="112">
        <f>(O14/P$32)</f>
        <v>31.220741955318712</v>
      </c>
      <c r="Q14" s="113"/>
    </row>
    <row r="15" spans="1:134" ht="15.75">
      <c r="A15" s="114" t="s">
        <v>30</v>
      </c>
      <c r="B15" s="115"/>
      <c r="C15" s="116"/>
      <c r="D15" s="117">
        <f>SUM(D16:D19)</f>
        <v>0</v>
      </c>
      <c r="E15" s="117">
        <f>SUM(E16:E19)</f>
        <v>0</v>
      </c>
      <c r="F15" s="117">
        <f>SUM(F16:F19)</f>
        <v>0</v>
      </c>
      <c r="G15" s="117">
        <f>SUM(G16:G19)</f>
        <v>0</v>
      </c>
      <c r="H15" s="117">
        <f>SUM(H16:H19)</f>
        <v>0</v>
      </c>
      <c r="I15" s="117">
        <f>SUM(I16:I19)</f>
        <v>7359052</v>
      </c>
      <c r="J15" s="117">
        <f>SUM(J16:J19)</f>
        <v>0</v>
      </c>
      <c r="K15" s="117">
        <f>SUM(K16:K19)</f>
        <v>0</v>
      </c>
      <c r="L15" s="117">
        <f>SUM(L16:L19)</f>
        <v>0</v>
      </c>
      <c r="M15" s="117">
        <f>SUM(M16:M19)</f>
        <v>0</v>
      </c>
      <c r="N15" s="117">
        <f>SUM(N16:N19)</f>
        <v>0</v>
      </c>
      <c r="O15" s="118">
        <f>SUM(D15:N15)</f>
        <v>7359052</v>
      </c>
      <c r="P15" s="119">
        <f>(O15/P$32)</f>
        <v>754.1557696249231</v>
      </c>
      <c r="Q15" s="120"/>
    </row>
    <row r="16" spans="1:134">
      <c r="A16" s="108"/>
      <c r="B16" s="109">
        <v>533</v>
      </c>
      <c r="C16" s="110" t="s">
        <v>55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619601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27" si="2">SUM(D16:N16)</f>
        <v>619601</v>
      </c>
      <c r="P16" s="112">
        <f>(O16/P$32)</f>
        <v>63.496720639475299</v>
      </c>
      <c r="Q16" s="113"/>
    </row>
    <row r="17" spans="1:120">
      <c r="A17" s="108"/>
      <c r="B17" s="109">
        <v>534</v>
      </c>
      <c r="C17" s="110" t="s">
        <v>31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2202817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2202817</v>
      </c>
      <c r="P17" s="112">
        <f>(O17/P$32)</f>
        <v>225.74472227915555</v>
      </c>
      <c r="Q17" s="113"/>
    </row>
    <row r="18" spans="1:120">
      <c r="A18" s="108"/>
      <c r="B18" s="109">
        <v>535</v>
      </c>
      <c r="C18" s="110" t="s">
        <v>56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1663739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1663739</v>
      </c>
      <c r="P18" s="112">
        <f>(O18/P$32)</f>
        <v>170.5</v>
      </c>
      <c r="Q18" s="113"/>
    </row>
    <row r="19" spans="1:120">
      <c r="A19" s="108"/>
      <c r="B19" s="109">
        <v>536</v>
      </c>
      <c r="C19" s="110" t="s">
        <v>32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2872895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2872895</v>
      </c>
      <c r="P19" s="112">
        <f>(O19/P$32)</f>
        <v>294.41432670629229</v>
      </c>
      <c r="Q19" s="113"/>
    </row>
    <row r="20" spans="1:120" ht="15.75">
      <c r="A20" s="114" t="s">
        <v>34</v>
      </c>
      <c r="B20" s="115"/>
      <c r="C20" s="116"/>
      <c r="D20" s="117">
        <f>SUM(D21:D22)</f>
        <v>1044169</v>
      </c>
      <c r="E20" s="117">
        <f>SUM(E21:E22)</f>
        <v>300535</v>
      </c>
      <c r="F20" s="117">
        <f>SUM(F21:F22)</f>
        <v>0</v>
      </c>
      <c r="G20" s="117">
        <f>SUM(G21:G22)</f>
        <v>0</v>
      </c>
      <c r="H20" s="117">
        <f>SUM(H21:H22)</f>
        <v>0</v>
      </c>
      <c r="I20" s="117">
        <f>SUM(I21:I22)</f>
        <v>1659549</v>
      </c>
      <c r="J20" s="117">
        <f>SUM(J21:J22)</f>
        <v>0</v>
      </c>
      <c r="K20" s="117">
        <f>SUM(K21:K22)</f>
        <v>0</v>
      </c>
      <c r="L20" s="117">
        <f>SUM(L21:L22)</f>
        <v>0</v>
      </c>
      <c r="M20" s="117">
        <f>SUM(M21:M22)</f>
        <v>0</v>
      </c>
      <c r="N20" s="117">
        <f>SUM(N21:N22)</f>
        <v>0</v>
      </c>
      <c r="O20" s="117">
        <f t="shared" si="2"/>
        <v>3004253</v>
      </c>
      <c r="P20" s="119">
        <f>(O20/P$32)</f>
        <v>307.87589670014347</v>
      </c>
      <c r="Q20" s="120"/>
    </row>
    <row r="21" spans="1:120">
      <c r="A21" s="108"/>
      <c r="B21" s="109">
        <v>541</v>
      </c>
      <c r="C21" s="110" t="s">
        <v>35</v>
      </c>
      <c r="D21" s="111">
        <v>1044169</v>
      </c>
      <c r="E21" s="111">
        <v>300535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1344704</v>
      </c>
      <c r="P21" s="112">
        <f>(O21/P$32)</f>
        <v>137.80528796884607</v>
      </c>
      <c r="Q21" s="113"/>
    </row>
    <row r="22" spans="1:120">
      <c r="A22" s="108"/>
      <c r="B22" s="109">
        <v>542</v>
      </c>
      <c r="C22" s="110" t="s">
        <v>36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1659549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1659549</v>
      </c>
      <c r="P22" s="112">
        <f>(O22/P$32)</f>
        <v>170.0706087312974</v>
      </c>
      <c r="Q22" s="113"/>
    </row>
    <row r="23" spans="1:120" ht="15.75">
      <c r="A23" s="114" t="s">
        <v>46</v>
      </c>
      <c r="B23" s="115"/>
      <c r="C23" s="116"/>
      <c r="D23" s="117">
        <f>SUM(D24:D24)</f>
        <v>0</v>
      </c>
      <c r="E23" s="117">
        <f>SUM(E24:E24)</f>
        <v>461748</v>
      </c>
      <c r="F23" s="117">
        <f>SUM(F24:F24)</f>
        <v>0</v>
      </c>
      <c r="G23" s="117">
        <f>SUM(G24:G24)</f>
        <v>0</v>
      </c>
      <c r="H23" s="117">
        <f>SUM(H24:H24)</f>
        <v>0</v>
      </c>
      <c r="I23" s="117">
        <f>SUM(I24:I24)</f>
        <v>0</v>
      </c>
      <c r="J23" s="117">
        <f>SUM(J24:J24)</f>
        <v>0</v>
      </c>
      <c r="K23" s="117">
        <f>SUM(K24:K24)</f>
        <v>0</v>
      </c>
      <c r="L23" s="117">
        <f>SUM(L24:L24)</f>
        <v>0</v>
      </c>
      <c r="M23" s="117">
        <f>SUM(M24:M24)</f>
        <v>0</v>
      </c>
      <c r="N23" s="117">
        <f>SUM(N24:N24)</f>
        <v>0</v>
      </c>
      <c r="O23" s="117">
        <f t="shared" si="2"/>
        <v>461748</v>
      </c>
      <c r="P23" s="119">
        <f>(O23/P$32)</f>
        <v>47.319942611190818</v>
      </c>
      <c r="Q23" s="120"/>
    </row>
    <row r="24" spans="1:120">
      <c r="A24" s="121"/>
      <c r="B24" s="122">
        <v>559</v>
      </c>
      <c r="C24" s="123" t="s">
        <v>48</v>
      </c>
      <c r="D24" s="111">
        <v>0</v>
      </c>
      <c r="E24" s="111">
        <v>461748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461748</v>
      </c>
      <c r="P24" s="112">
        <f>(O24/P$32)</f>
        <v>47.319942611190818</v>
      </c>
      <c r="Q24" s="113"/>
    </row>
    <row r="25" spans="1:120" ht="15.75">
      <c r="A25" s="114" t="s">
        <v>38</v>
      </c>
      <c r="B25" s="115"/>
      <c r="C25" s="116"/>
      <c r="D25" s="117">
        <f>SUM(D26:D27)</f>
        <v>571399</v>
      </c>
      <c r="E25" s="117">
        <f>SUM(E26:E27)</f>
        <v>249289</v>
      </c>
      <c r="F25" s="117">
        <f>SUM(F26:F27)</f>
        <v>0</v>
      </c>
      <c r="G25" s="117">
        <f>SUM(G26:G27)</f>
        <v>0</v>
      </c>
      <c r="H25" s="117">
        <f>SUM(H26:H27)</f>
        <v>0</v>
      </c>
      <c r="I25" s="117">
        <f>SUM(I26:I27)</f>
        <v>0</v>
      </c>
      <c r="J25" s="117">
        <f>SUM(J26:J27)</f>
        <v>0</v>
      </c>
      <c r="K25" s="117">
        <f>SUM(K26:K27)</f>
        <v>0</v>
      </c>
      <c r="L25" s="117">
        <f>SUM(L26:L27)</f>
        <v>0</v>
      </c>
      <c r="M25" s="117">
        <f>SUM(M26:M27)</f>
        <v>0</v>
      </c>
      <c r="N25" s="117">
        <f>SUM(N26:N27)</f>
        <v>0</v>
      </c>
      <c r="O25" s="117">
        <f>SUM(D25:N25)</f>
        <v>820688</v>
      </c>
      <c r="P25" s="119">
        <f>(O25/P$32)</f>
        <v>84.104119696659154</v>
      </c>
      <c r="Q25" s="113"/>
    </row>
    <row r="26" spans="1:120">
      <c r="A26" s="108"/>
      <c r="B26" s="109">
        <v>572</v>
      </c>
      <c r="C26" s="110" t="s">
        <v>39</v>
      </c>
      <c r="D26" s="111">
        <v>420674</v>
      </c>
      <c r="E26" s="111">
        <v>249289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669963</v>
      </c>
      <c r="P26" s="112">
        <f>(O26/P$32)</f>
        <v>68.657819225251075</v>
      </c>
      <c r="Q26" s="113"/>
    </row>
    <row r="27" spans="1:120">
      <c r="A27" s="108"/>
      <c r="B27" s="109">
        <v>574</v>
      </c>
      <c r="C27" s="110" t="s">
        <v>85</v>
      </c>
      <c r="D27" s="111">
        <v>150725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150725</v>
      </c>
      <c r="P27" s="112">
        <f>(O27/P$32)</f>
        <v>15.446300471408076</v>
      </c>
      <c r="Q27" s="113"/>
    </row>
    <row r="28" spans="1:120" ht="15.75">
      <c r="A28" s="114" t="s">
        <v>42</v>
      </c>
      <c r="B28" s="115"/>
      <c r="C28" s="116"/>
      <c r="D28" s="117">
        <f>SUM(D29:D29)</f>
        <v>0</v>
      </c>
      <c r="E28" s="117">
        <f>SUM(E29:E29)</f>
        <v>0</v>
      </c>
      <c r="F28" s="117">
        <f>SUM(F29:F29)</f>
        <v>0</v>
      </c>
      <c r="G28" s="117">
        <f>SUM(G29:G29)</f>
        <v>0</v>
      </c>
      <c r="H28" s="117">
        <f>SUM(H29:H29)</f>
        <v>0</v>
      </c>
      <c r="I28" s="117">
        <f>SUM(I29:I29)</f>
        <v>1902825</v>
      </c>
      <c r="J28" s="117">
        <f>SUM(J29:J29)</f>
        <v>0</v>
      </c>
      <c r="K28" s="117">
        <f>SUM(K29:K29)</f>
        <v>0</v>
      </c>
      <c r="L28" s="117">
        <f>SUM(L29:L29)</f>
        <v>0</v>
      </c>
      <c r="M28" s="117">
        <f>SUM(M29:M29)</f>
        <v>0</v>
      </c>
      <c r="N28" s="117">
        <f>SUM(N29:N29)</f>
        <v>0</v>
      </c>
      <c r="O28" s="117">
        <f>SUM(D28:N28)</f>
        <v>1902825</v>
      </c>
      <c r="P28" s="119">
        <f>(O28/P$32)</f>
        <v>195.00153720024596</v>
      </c>
      <c r="Q28" s="113"/>
    </row>
    <row r="29" spans="1:120" ht="15.75" thickBot="1">
      <c r="A29" s="108"/>
      <c r="B29" s="109">
        <v>581</v>
      </c>
      <c r="C29" s="110" t="s">
        <v>92</v>
      </c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1902825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>SUM(D29:N29)</f>
        <v>1902825</v>
      </c>
      <c r="P29" s="112">
        <f>(O29/P$32)</f>
        <v>195.00153720024596</v>
      </c>
      <c r="Q29" s="113"/>
    </row>
    <row r="30" spans="1:120" ht="16.5" thickBot="1">
      <c r="A30" s="124" t="s">
        <v>10</v>
      </c>
      <c r="B30" s="125"/>
      <c r="C30" s="126"/>
      <c r="D30" s="127">
        <f>SUM(D5,D11,D15,D20,D23,D25,D28)</f>
        <v>7676743</v>
      </c>
      <c r="E30" s="127">
        <f t="shared" ref="E30:N30" si="3">SUM(E5,E11,E15,E20,E23,E25,E28)</f>
        <v>1391349</v>
      </c>
      <c r="F30" s="127">
        <f t="shared" si="3"/>
        <v>0</v>
      </c>
      <c r="G30" s="127">
        <f t="shared" si="3"/>
        <v>0</v>
      </c>
      <c r="H30" s="127">
        <f t="shared" si="3"/>
        <v>0</v>
      </c>
      <c r="I30" s="127">
        <f t="shared" si="3"/>
        <v>10921426</v>
      </c>
      <c r="J30" s="127">
        <f t="shared" si="3"/>
        <v>0</v>
      </c>
      <c r="K30" s="127">
        <f t="shared" si="3"/>
        <v>1435155</v>
      </c>
      <c r="L30" s="127">
        <f t="shared" si="3"/>
        <v>0</v>
      </c>
      <c r="M30" s="127">
        <f t="shared" si="3"/>
        <v>0</v>
      </c>
      <c r="N30" s="127">
        <f t="shared" si="3"/>
        <v>0</v>
      </c>
      <c r="O30" s="127">
        <f>SUM(D30:N30)</f>
        <v>21424673</v>
      </c>
      <c r="P30" s="128">
        <f>(O30/P$32)</f>
        <v>2195.6008403361343</v>
      </c>
      <c r="Q30" s="106"/>
      <c r="R30" s="129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</row>
    <row r="31" spans="1:120">
      <c r="A31" s="130"/>
      <c r="B31" s="131"/>
      <c r="C31" s="131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3"/>
    </row>
    <row r="32" spans="1:120">
      <c r="A32" s="134"/>
      <c r="B32" s="135"/>
      <c r="C32" s="135"/>
      <c r="D32" s="136"/>
      <c r="E32" s="136"/>
      <c r="F32" s="136"/>
      <c r="G32" s="136"/>
      <c r="H32" s="136"/>
      <c r="I32" s="136"/>
      <c r="J32" s="136"/>
      <c r="K32" s="136"/>
      <c r="L32" s="136"/>
      <c r="M32" s="139" t="s">
        <v>97</v>
      </c>
      <c r="N32" s="139"/>
      <c r="O32" s="139"/>
      <c r="P32" s="137">
        <v>9758</v>
      </c>
    </row>
    <row r="33" spans="1:16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  <row r="34" spans="1:16" ht="15.75" customHeight="1" thickBot="1">
      <c r="A34" s="143" t="s">
        <v>51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614700</v>
      </c>
      <c r="E5" s="59">
        <f t="shared" si="0"/>
        <v>24439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8" si="1">SUM(D5:M5)</f>
        <v>639139</v>
      </c>
      <c r="O5" s="61">
        <f t="shared" ref="O5:O28" si="2">(N5/O$30)</f>
        <v>67.185850940817829</v>
      </c>
      <c r="P5" s="62"/>
    </row>
    <row r="6" spans="1:133">
      <c r="A6" s="64"/>
      <c r="B6" s="65">
        <v>511</v>
      </c>
      <c r="C6" s="66" t="s">
        <v>19</v>
      </c>
      <c r="D6" s="67">
        <v>23354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23354</v>
      </c>
      <c r="O6" s="68">
        <f t="shared" si="2"/>
        <v>2.454956375486177</v>
      </c>
      <c r="P6" s="69"/>
    </row>
    <row r="7" spans="1:133">
      <c r="A7" s="64"/>
      <c r="B7" s="65">
        <v>512</v>
      </c>
      <c r="C7" s="66" t="s">
        <v>20</v>
      </c>
      <c r="D7" s="67">
        <v>193993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193993</v>
      </c>
      <c r="O7" s="68">
        <f t="shared" si="2"/>
        <v>20.392410385787869</v>
      </c>
      <c r="P7" s="69"/>
    </row>
    <row r="8" spans="1:133">
      <c r="A8" s="64"/>
      <c r="B8" s="65">
        <v>513</v>
      </c>
      <c r="C8" s="66" t="s">
        <v>21</v>
      </c>
      <c r="D8" s="67">
        <v>99184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99184</v>
      </c>
      <c r="O8" s="68">
        <f t="shared" si="2"/>
        <v>10.42615368443183</v>
      </c>
      <c r="P8" s="69"/>
    </row>
    <row r="9" spans="1:133">
      <c r="A9" s="64"/>
      <c r="B9" s="65">
        <v>514</v>
      </c>
      <c r="C9" s="66" t="s">
        <v>22</v>
      </c>
      <c r="D9" s="67">
        <v>123264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123264</v>
      </c>
      <c r="O9" s="68">
        <f t="shared" si="2"/>
        <v>12.957426679280983</v>
      </c>
      <c r="P9" s="69"/>
    </row>
    <row r="10" spans="1:133">
      <c r="A10" s="64"/>
      <c r="B10" s="65">
        <v>515</v>
      </c>
      <c r="C10" s="66" t="s">
        <v>23</v>
      </c>
      <c r="D10" s="67">
        <v>25215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25215</v>
      </c>
      <c r="O10" s="68">
        <f t="shared" si="2"/>
        <v>2.650583412172816</v>
      </c>
      <c r="P10" s="69"/>
    </row>
    <row r="11" spans="1:133">
      <c r="A11" s="64"/>
      <c r="B11" s="65">
        <v>519</v>
      </c>
      <c r="C11" s="66" t="s">
        <v>64</v>
      </c>
      <c r="D11" s="67">
        <v>149690</v>
      </c>
      <c r="E11" s="67">
        <v>24439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174129</v>
      </c>
      <c r="O11" s="68">
        <f t="shared" si="2"/>
        <v>18.304320403658153</v>
      </c>
      <c r="P11" s="69"/>
    </row>
    <row r="12" spans="1:133" ht="15.75">
      <c r="A12" s="70" t="s">
        <v>26</v>
      </c>
      <c r="B12" s="71"/>
      <c r="C12" s="72"/>
      <c r="D12" s="73">
        <f t="shared" ref="D12:M12" si="3">SUM(D13:D15)</f>
        <v>2943400</v>
      </c>
      <c r="E12" s="73">
        <f t="shared" si="3"/>
        <v>199809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711863</v>
      </c>
      <c r="L12" s="73">
        <f t="shared" si="3"/>
        <v>0</v>
      </c>
      <c r="M12" s="73">
        <f t="shared" si="3"/>
        <v>0</v>
      </c>
      <c r="N12" s="74">
        <f t="shared" si="1"/>
        <v>3855072</v>
      </c>
      <c r="O12" s="75">
        <f t="shared" si="2"/>
        <v>405.24251024913275</v>
      </c>
      <c r="P12" s="76"/>
    </row>
    <row r="13" spans="1:133">
      <c r="A13" s="64"/>
      <c r="B13" s="65">
        <v>521</v>
      </c>
      <c r="C13" s="66" t="s">
        <v>27</v>
      </c>
      <c r="D13" s="67">
        <v>1387588</v>
      </c>
      <c r="E13" s="67">
        <v>49063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418459</v>
      </c>
      <c r="L13" s="67">
        <v>0</v>
      </c>
      <c r="M13" s="67">
        <v>0</v>
      </c>
      <c r="N13" s="67">
        <f t="shared" si="1"/>
        <v>1855110</v>
      </c>
      <c r="O13" s="68">
        <f t="shared" si="2"/>
        <v>195.00788394828129</v>
      </c>
      <c r="P13" s="69"/>
    </row>
    <row r="14" spans="1:133">
      <c r="A14" s="64"/>
      <c r="B14" s="65">
        <v>522</v>
      </c>
      <c r="C14" s="66" t="s">
        <v>28</v>
      </c>
      <c r="D14" s="67">
        <v>1372238</v>
      </c>
      <c r="E14" s="67">
        <v>150746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293404</v>
      </c>
      <c r="L14" s="67">
        <v>0</v>
      </c>
      <c r="M14" s="67">
        <v>0</v>
      </c>
      <c r="N14" s="67">
        <f t="shared" si="1"/>
        <v>1816388</v>
      </c>
      <c r="O14" s="68">
        <f t="shared" si="2"/>
        <v>190.93745401030168</v>
      </c>
      <c r="P14" s="69"/>
    </row>
    <row r="15" spans="1:133">
      <c r="A15" s="64"/>
      <c r="B15" s="65">
        <v>529</v>
      </c>
      <c r="C15" s="66" t="s">
        <v>29</v>
      </c>
      <c r="D15" s="67">
        <v>183574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183574</v>
      </c>
      <c r="O15" s="68">
        <f t="shared" si="2"/>
        <v>19.297172290549774</v>
      </c>
      <c r="P15" s="69"/>
    </row>
    <row r="16" spans="1:133" ht="15.75">
      <c r="A16" s="70" t="s">
        <v>30</v>
      </c>
      <c r="B16" s="71"/>
      <c r="C16" s="72"/>
      <c r="D16" s="73">
        <f t="shared" ref="D16:M16" si="4">SUM(D17:D18)</f>
        <v>0</v>
      </c>
      <c r="E16" s="73">
        <f t="shared" si="4"/>
        <v>167258</v>
      </c>
      <c r="F16" s="73">
        <f t="shared" si="4"/>
        <v>0</v>
      </c>
      <c r="G16" s="73">
        <f t="shared" si="4"/>
        <v>0</v>
      </c>
      <c r="H16" s="73">
        <f t="shared" si="4"/>
        <v>0</v>
      </c>
      <c r="I16" s="73">
        <f t="shared" si="4"/>
        <v>4170084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 t="shared" si="1"/>
        <v>4337342</v>
      </c>
      <c r="O16" s="75">
        <f t="shared" si="2"/>
        <v>455.93840008409546</v>
      </c>
      <c r="P16" s="76"/>
    </row>
    <row r="17" spans="1:119">
      <c r="A17" s="64"/>
      <c r="B17" s="65">
        <v>534</v>
      </c>
      <c r="C17" s="66" t="s">
        <v>65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1135822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1135822</v>
      </c>
      <c r="O17" s="68">
        <f t="shared" si="2"/>
        <v>119.39682539682539</v>
      </c>
      <c r="P17" s="69"/>
    </row>
    <row r="18" spans="1:119">
      <c r="A18" s="64"/>
      <c r="B18" s="65">
        <v>536</v>
      </c>
      <c r="C18" s="66" t="s">
        <v>66</v>
      </c>
      <c r="D18" s="67">
        <v>0</v>
      </c>
      <c r="E18" s="67">
        <v>167258</v>
      </c>
      <c r="F18" s="67">
        <v>0</v>
      </c>
      <c r="G18" s="67">
        <v>0</v>
      </c>
      <c r="H18" s="67">
        <v>0</v>
      </c>
      <c r="I18" s="67">
        <v>3034262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3201520</v>
      </c>
      <c r="O18" s="68">
        <f t="shared" si="2"/>
        <v>336.54157468727004</v>
      </c>
      <c r="P18" s="69"/>
    </row>
    <row r="19" spans="1:119" ht="15.75">
      <c r="A19" s="70" t="s">
        <v>34</v>
      </c>
      <c r="B19" s="71"/>
      <c r="C19" s="72"/>
      <c r="D19" s="73">
        <f t="shared" ref="D19:M19" si="5">SUM(D20:D21)</f>
        <v>372424</v>
      </c>
      <c r="E19" s="73">
        <f t="shared" si="5"/>
        <v>354356</v>
      </c>
      <c r="F19" s="73">
        <f t="shared" si="5"/>
        <v>0</v>
      </c>
      <c r="G19" s="73">
        <f t="shared" si="5"/>
        <v>0</v>
      </c>
      <c r="H19" s="73">
        <f t="shared" si="5"/>
        <v>0</v>
      </c>
      <c r="I19" s="73">
        <f t="shared" si="5"/>
        <v>500651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3">
        <f t="shared" si="1"/>
        <v>1227431</v>
      </c>
      <c r="O19" s="75">
        <f t="shared" si="2"/>
        <v>129.026700304846</v>
      </c>
      <c r="P19" s="76"/>
    </row>
    <row r="20" spans="1:119">
      <c r="A20" s="64"/>
      <c r="B20" s="65">
        <v>541</v>
      </c>
      <c r="C20" s="66" t="s">
        <v>67</v>
      </c>
      <c r="D20" s="67">
        <v>372424</v>
      </c>
      <c r="E20" s="67">
        <v>344356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716780</v>
      </c>
      <c r="O20" s="68">
        <f t="shared" si="2"/>
        <v>75.347419320929248</v>
      </c>
      <c r="P20" s="69"/>
    </row>
    <row r="21" spans="1:119">
      <c r="A21" s="64"/>
      <c r="B21" s="65">
        <v>542</v>
      </c>
      <c r="C21" s="66" t="s">
        <v>36</v>
      </c>
      <c r="D21" s="67">
        <v>0</v>
      </c>
      <c r="E21" s="67">
        <v>10000</v>
      </c>
      <c r="F21" s="67">
        <v>0</v>
      </c>
      <c r="G21" s="67">
        <v>0</v>
      </c>
      <c r="H21" s="67">
        <v>0</v>
      </c>
      <c r="I21" s="67">
        <v>500651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510651</v>
      </c>
      <c r="O21" s="68">
        <f t="shared" si="2"/>
        <v>53.679280983916748</v>
      </c>
      <c r="P21" s="69"/>
    </row>
    <row r="22" spans="1:119" ht="15.75">
      <c r="A22" s="70" t="s">
        <v>46</v>
      </c>
      <c r="B22" s="71"/>
      <c r="C22" s="72"/>
      <c r="D22" s="73">
        <f t="shared" ref="D22:M22" si="6">SUM(D23:D23)</f>
        <v>0</v>
      </c>
      <c r="E22" s="73">
        <f t="shared" si="6"/>
        <v>411662</v>
      </c>
      <c r="F22" s="73">
        <f t="shared" si="6"/>
        <v>0</v>
      </c>
      <c r="G22" s="73">
        <f t="shared" si="6"/>
        <v>0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si="1"/>
        <v>411662</v>
      </c>
      <c r="O22" s="75">
        <f t="shared" si="2"/>
        <v>43.273625565016296</v>
      </c>
      <c r="P22" s="76"/>
    </row>
    <row r="23" spans="1:119">
      <c r="A23" s="64"/>
      <c r="B23" s="65">
        <v>559</v>
      </c>
      <c r="C23" s="66" t="s">
        <v>48</v>
      </c>
      <c r="D23" s="67">
        <v>0</v>
      </c>
      <c r="E23" s="67">
        <v>411662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411662</v>
      </c>
      <c r="O23" s="68">
        <f t="shared" si="2"/>
        <v>43.273625565016296</v>
      </c>
      <c r="P23" s="69"/>
    </row>
    <row r="24" spans="1:119" ht="15.75">
      <c r="A24" s="70" t="s">
        <v>38</v>
      </c>
      <c r="B24" s="71"/>
      <c r="C24" s="72"/>
      <c r="D24" s="73">
        <f t="shared" ref="D24:M24" si="7">SUM(D25:D25)</f>
        <v>414738</v>
      </c>
      <c r="E24" s="73">
        <f t="shared" si="7"/>
        <v>0</v>
      </c>
      <c r="F24" s="73">
        <f t="shared" si="7"/>
        <v>0</v>
      </c>
      <c r="G24" s="73">
        <f t="shared" si="7"/>
        <v>0</v>
      </c>
      <c r="H24" s="73">
        <f t="shared" si="7"/>
        <v>0</v>
      </c>
      <c r="I24" s="73">
        <f t="shared" si="7"/>
        <v>0</v>
      </c>
      <c r="J24" s="73">
        <f t="shared" si="7"/>
        <v>0</v>
      </c>
      <c r="K24" s="73">
        <f t="shared" si="7"/>
        <v>0</v>
      </c>
      <c r="L24" s="73">
        <f t="shared" si="7"/>
        <v>0</v>
      </c>
      <c r="M24" s="73">
        <f t="shared" si="7"/>
        <v>0</v>
      </c>
      <c r="N24" s="73">
        <f t="shared" si="1"/>
        <v>414738</v>
      </c>
      <c r="O24" s="75">
        <f t="shared" si="2"/>
        <v>43.596972563859978</v>
      </c>
      <c r="P24" s="69"/>
    </row>
    <row r="25" spans="1:119">
      <c r="A25" s="64"/>
      <c r="B25" s="65">
        <v>572</v>
      </c>
      <c r="C25" s="66" t="s">
        <v>68</v>
      </c>
      <c r="D25" s="67">
        <v>414738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414738</v>
      </c>
      <c r="O25" s="68">
        <f t="shared" si="2"/>
        <v>43.596972563859978</v>
      </c>
      <c r="P25" s="69"/>
    </row>
    <row r="26" spans="1:119" ht="15.75">
      <c r="A26" s="70" t="s">
        <v>69</v>
      </c>
      <c r="B26" s="71"/>
      <c r="C26" s="72"/>
      <c r="D26" s="73">
        <f t="shared" ref="D26:M26" si="8">SUM(D27:D27)</f>
        <v>10305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846625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1"/>
        <v>856930</v>
      </c>
      <c r="O26" s="75">
        <f t="shared" si="2"/>
        <v>90.07989067591717</v>
      </c>
      <c r="P26" s="69"/>
    </row>
    <row r="27" spans="1:119" ht="15.75" thickBot="1">
      <c r="A27" s="64"/>
      <c r="B27" s="65">
        <v>581</v>
      </c>
      <c r="C27" s="66" t="s">
        <v>70</v>
      </c>
      <c r="D27" s="67">
        <v>10305</v>
      </c>
      <c r="E27" s="67">
        <v>0</v>
      </c>
      <c r="F27" s="67">
        <v>0</v>
      </c>
      <c r="G27" s="67">
        <v>0</v>
      </c>
      <c r="H27" s="67">
        <v>0</v>
      </c>
      <c r="I27" s="67">
        <v>846625</v>
      </c>
      <c r="J27" s="67">
        <v>0</v>
      </c>
      <c r="K27" s="67">
        <v>0</v>
      </c>
      <c r="L27" s="67">
        <v>0</v>
      </c>
      <c r="M27" s="67">
        <v>0</v>
      </c>
      <c r="N27" s="67">
        <f t="shared" si="1"/>
        <v>856930</v>
      </c>
      <c r="O27" s="68">
        <f t="shared" si="2"/>
        <v>90.07989067591717</v>
      </c>
      <c r="P27" s="69"/>
    </row>
    <row r="28" spans="1:119" ht="16.5" thickBot="1">
      <c r="A28" s="77" t="s">
        <v>10</v>
      </c>
      <c r="B28" s="78"/>
      <c r="C28" s="79"/>
      <c r="D28" s="80">
        <f>SUM(D5,D12,D16,D19,D22,D24,D26)</f>
        <v>4355567</v>
      </c>
      <c r="E28" s="80">
        <f t="shared" ref="E28:M28" si="9">SUM(E5,E12,E16,E19,E22,E24,E26)</f>
        <v>1157524</v>
      </c>
      <c r="F28" s="80">
        <f t="shared" si="9"/>
        <v>0</v>
      </c>
      <c r="G28" s="80">
        <f t="shared" si="9"/>
        <v>0</v>
      </c>
      <c r="H28" s="80">
        <f t="shared" si="9"/>
        <v>0</v>
      </c>
      <c r="I28" s="80">
        <f t="shared" si="9"/>
        <v>5517360</v>
      </c>
      <c r="J28" s="80">
        <f t="shared" si="9"/>
        <v>0</v>
      </c>
      <c r="K28" s="80">
        <f t="shared" si="9"/>
        <v>711863</v>
      </c>
      <c r="L28" s="80">
        <f t="shared" si="9"/>
        <v>0</v>
      </c>
      <c r="M28" s="80">
        <f t="shared" si="9"/>
        <v>0</v>
      </c>
      <c r="N28" s="80">
        <f t="shared" si="1"/>
        <v>11742314</v>
      </c>
      <c r="O28" s="81">
        <f t="shared" si="2"/>
        <v>1234.3439503836855</v>
      </c>
      <c r="P28" s="62"/>
      <c r="Q28" s="82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</row>
    <row r="29" spans="1:119">
      <c r="A29" s="84"/>
      <c r="B29" s="85"/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1:119">
      <c r="A30" s="88"/>
      <c r="B30" s="89"/>
      <c r="C30" s="89"/>
      <c r="D30" s="90"/>
      <c r="E30" s="90"/>
      <c r="F30" s="90"/>
      <c r="G30" s="90"/>
      <c r="H30" s="90"/>
      <c r="I30" s="90"/>
      <c r="J30" s="90"/>
      <c r="K30" s="90"/>
      <c r="L30" s="177" t="s">
        <v>71</v>
      </c>
      <c r="M30" s="177"/>
      <c r="N30" s="177"/>
      <c r="O30" s="91">
        <v>9513</v>
      </c>
    </row>
    <row r="31" spans="1:119">
      <c r="A31" s="178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80"/>
    </row>
    <row r="32" spans="1:119" ht="15.75" customHeight="1" thickBot="1">
      <c r="A32" s="181" t="s">
        <v>51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3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782267</v>
      </c>
      <c r="E5" s="24">
        <f t="shared" si="0"/>
        <v>25146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807413</v>
      </c>
      <c r="O5" s="30">
        <f t="shared" ref="O5:O30" si="2">(N5/O$32)</f>
        <v>87.867341386440316</v>
      </c>
      <c r="P5" s="6"/>
    </row>
    <row r="6" spans="1:133">
      <c r="A6" s="12"/>
      <c r="B6" s="42">
        <v>511</v>
      </c>
      <c r="C6" s="19" t="s">
        <v>19</v>
      </c>
      <c r="D6" s="46">
        <v>27160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27160</v>
      </c>
      <c r="O6" s="47">
        <f t="shared" si="2"/>
        <v>2.9557079116334748</v>
      </c>
      <c r="P6" s="9"/>
    </row>
    <row r="7" spans="1:133">
      <c r="A7" s="12"/>
      <c r="B7" s="42">
        <v>512</v>
      </c>
      <c r="C7" s="19" t="s">
        <v>20</v>
      </c>
      <c r="D7" s="46">
        <v>208616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208616</v>
      </c>
      <c r="O7" s="47">
        <f t="shared" si="2"/>
        <v>22.702796822287517</v>
      </c>
      <c r="P7" s="9"/>
    </row>
    <row r="8" spans="1:133">
      <c r="A8" s="12"/>
      <c r="B8" s="42">
        <v>513</v>
      </c>
      <c r="C8" s="19" t="s">
        <v>21</v>
      </c>
      <c r="D8" s="46">
        <v>116318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116318</v>
      </c>
      <c r="O8" s="47">
        <f t="shared" si="2"/>
        <v>12.65839590815105</v>
      </c>
      <c r="P8" s="9"/>
    </row>
    <row r="9" spans="1:133">
      <c r="A9" s="12"/>
      <c r="B9" s="42">
        <v>514</v>
      </c>
      <c r="C9" s="19" t="s">
        <v>22</v>
      </c>
      <c r="D9" s="46">
        <v>194573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194573</v>
      </c>
      <c r="O9" s="47">
        <f t="shared" si="2"/>
        <v>21.174556534987484</v>
      </c>
      <c r="P9" s="9"/>
    </row>
    <row r="10" spans="1:133">
      <c r="A10" s="12"/>
      <c r="B10" s="42">
        <v>515</v>
      </c>
      <c r="C10" s="19" t="s">
        <v>23</v>
      </c>
      <c r="D10" s="46">
        <v>49942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49942</v>
      </c>
      <c r="O10" s="47">
        <f t="shared" si="2"/>
        <v>5.4349766024594626</v>
      </c>
      <c r="P10" s="9"/>
    </row>
    <row r="11" spans="1:133">
      <c r="A11" s="12"/>
      <c r="B11" s="42">
        <v>519</v>
      </c>
      <c r="C11" s="19" t="s">
        <v>25</v>
      </c>
      <c r="D11" s="46">
        <v>185658</v>
      </c>
      <c r="E11" s="46">
        <v>25146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210804</v>
      </c>
      <c r="O11" s="47">
        <f t="shared" si="2"/>
        <v>22.940907606921318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3377664</v>
      </c>
      <c r="E12" s="29">
        <f t="shared" si="3"/>
        <v>97979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3475643</v>
      </c>
      <c r="O12" s="41">
        <f t="shared" si="2"/>
        <v>378.23952551964305</v>
      </c>
      <c r="P12" s="10"/>
    </row>
    <row r="13" spans="1:133">
      <c r="A13" s="12"/>
      <c r="B13" s="42">
        <v>521</v>
      </c>
      <c r="C13" s="19" t="s">
        <v>27</v>
      </c>
      <c r="D13" s="46">
        <v>1753968</v>
      </c>
      <c r="E13" s="46">
        <v>39623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1793591</v>
      </c>
      <c r="O13" s="47">
        <f t="shared" si="2"/>
        <v>195.18892153661986</v>
      </c>
      <c r="P13" s="9"/>
    </row>
    <row r="14" spans="1:133">
      <c r="A14" s="12"/>
      <c r="B14" s="42">
        <v>522</v>
      </c>
      <c r="C14" s="19" t="s">
        <v>28</v>
      </c>
      <c r="D14" s="46">
        <v>1449235</v>
      </c>
      <c r="E14" s="46">
        <v>58356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1507591</v>
      </c>
      <c r="O14" s="47">
        <f t="shared" si="2"/>
        <v>164.06475133311568</v>
      </c>
      <c r="P14" s="9"/>
    </row>
    <row r="15" spans="1:133">
      <c r="A15" s="12"/>
      <c r="B15" s="42">
        <v>529</v>
      </c>
      <c r="C15" s="19" t="s">
        <v>29</v>
      </c>
      <c r="D15" s="46">
        <v>174461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174461</v>
      </c>
      <c r="O15" s="47">
        <f t="shared" si="2"/>
        <v>18.9858526499075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SUM(D17:D18)</f>
        <v>0</v>
      </c>
      <c r="E16" s="29">
        <f t="shared" si="4"/>
        <v>221343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4383238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4604581</v>
      </c>
      <c r="O16" s="41">
        <f t="shared" si="2"/>
        <v>501.09707258678856</v>
      </c>
      <c r="P16" s="10"/>
    </row>
    <row r="17" spans="1:119">
      <c r="A17" s="12"/>
      <c r="B17" s="42">
        <v>534</v>
      </c>
      <c r="C17" s="19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1308839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1308839</v>
      </c>
      <c r="O17" s="47">
        <f t="shared" si="2"/>
        <v>142.43541190553924</v>
      </c>
      <c r="P17" s="9"/>
    </row>
    <row r="18" spans="1:119">
      <c r="A18" s="12"/>
      <c r="B18" s="42">
        <v>536</v>
      </c>
      <c r="C18" s="19" t="s">
        <v>32</v>
      </c>
      <c r="D18" s="46">
        <v>0</v>
      </c>
      <c r="E18" s="46">
        <v>221343</v>
      </c>
      <c r="F18" s="46">
        <v>0</v>
      </c>
      <c r="G18" s="46">
        <v>0</v>
      </c>
      <c r="H18" s="46">
        <v>0</v>
      </c>
      <c r="I18" s="46">
        <v>3074399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3295742</v>
      </c>
      <c r="O18" s="47">
        <f t="shared" si="2"/>
        <v>358.66166068124932</v>
      </c>
      <c r="P18" s="9"/>
    </row>
    <row r="19" spans="1:119" ht="15.75">
      <c r="A19" s="26" t="s">
        <v>34</v>
      </c>
      <c r="B19" s="27"/>
      <c r="C19" s="28"/>
      <c r="D19" s="29">
        <f t="shared" ref="D19:M19" si="5">SUM(D20:D21)</f>
        <v>321024</v>
      </c>
      <c r="E19" s="29">
        <f t="shared" si="5"/>
        <v>137968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644472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1103464</v>
      </c>
      <c r="O19" s="41">
        <f t="shared" si="2"/>
        <v>120.08531940363478</v>
      </c>
      <c r="P19" s="10"/>
    </row>
    <row r="20" spans="1:119">
      <c r="A20" s="12"/>
      <c r="B20" s="42">
        <v>541</v>
      </c>
      <c r="C20" s="19" t="s">
        <v>35</v>
      </c>
      <c r="D20" s="46">
        <v>321024</v>
      </c>
      <c r="E20" s="46">
        <v>137968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458992</v>
      </c>
      <c r="O20" s="47">
        <f t="shared" si="2"/>
        <v>49.950157797366415</v>
      </c>
      <c r="P20" s="9"/>
    </row>
    <row r="21" spans="1:119">
      <c r="A21" s="12"/>
      <c r="B21" s="42">
        <v>542</v>
      </c>
      <c r="C21" s="19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644472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644472</v>
      </c>
      <c r="O21" s="47">
        <f t="shared" si="2"/>
        <v>70.135161606268369</v>
      </c>
      <c r="P21" s="9"/>
    </row>
    <row r="22" spans="1:119" ht="15.75">
      <c r="A22" s="26" t="s">
        <v>46</v>
      </c>
      <c r="B22" s="27"/>
      <c r="C22" s="28"/>
      <c r="D22" s="29">
        <f t="shared" ref="D22:M22" si="6">SUM(D23:D23)</f>
        <v>0</v>
      </c>
      <c r="E22" s="29">
        <f t="shared" si="6"/>
        <v>803091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803091</v>
      </c>
      <c r="O22" s="41">
        <f t="shared" si="2"/>
        <v>87.396996408749587</v>
      </c>
      <c r="P22" s="10"/>
    </row>
    <row r="23" spans="1:119">
      <c r="A23" s="43"/>
      <c r="B23" s="44">
        <v>552</v>
      </c>
      <c r="C23" s="45" t="s">
        <v>47</v>
      </c>
      <c r="D23" s="46">
        <v>0</v>
      </c>
      <c r="E23" s="46">
        <v>803091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803091</v>
      </c>
      <c r="O23" s="47">
        <f t="shared" si="2"/>
        <v>87.396996408749587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SUM(D25:D27)</f>
        <v>494607</v>
      </c>
      <c r="E24" s="29">
        <f t="shared" si="7"/>
        <v>18298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512905</v>
      </c>
      <c r="O24" s="41">
        <f t="shared" si="2"/>
        <v>55.81728153226684</v>
      </c>
      <c r="P24" s="9"/>
    </row>
    <row r="25" spans="1:119">
      <c r="A25" s="12"/>
      <c r="B25" s="42">
        <v>572</v>
      </c>
      <c r="C25" s="19" t="s">
        <v>39</v>
      </c>
      <c r="D25" s="46">
        <v>304712</v>
      </c>
      <c r="E25" s="46">
        <v>18298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323010</v>
      </c>
      <c r="O25" s="47">
        <f t="shared" si="2"/>
        <v>35.15181194906954</v>
      </c>
      <c r="P25" s="9"/>
    </row>
    <row r="26" spans="1:119">
      <c r="A26" s="12"/>
      <c r="B26" s="42">
        <v>575</v>
      </c>
      <c r="C26" s="19" t="s">
        <v>40</v>
      </c>
      <c r="D26" s="46">
        <v>150484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150484</v>
      </c>
      <c r="O26" s="47">
        <f t="shared" si="2"/>
        <v>16.376537164000435</v>
      </c>
      <c r="P26" s="9"/>
    </row>
    <row r="27" spans="1:119">
      <c r="A27" s="12"/>
      <c r="B27" s="42">
        <v>579</v>
      </c>
      <c r="C27" s="19" t="s">
        <v>49</v>
      </c>
      <c r="D27" s="46">
        <v>39411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39411</v>
      </c>
      <c r="O27" s="47">
        <f t="shared" si="2"/>
        <v>4.2889324191968656</v>
      </c>
      <c r="P27" s="9"/>
    </row>
    <row r="28" spans="1:119" ht="15.75">
      <c r="A28" s="26" t="s">
        <v>42</v>
      </c>
      <c r="B28" s="27"/>
      <c r="C28" s="28"/>
      <c r="D28" s="29">
        <f t="shared" ref="D28:M28" si="8">SUM(D29:D29)</f>
        <v>63353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595850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1"/>
        <v>659203</v>
      </c>
      <c r="O28" s="41">
        <f t="shared" si="2"/>
        <v>71.73827402328871</v>
      </c>
      <c r="P28" s="9"/>
    </row>
    <row r="29" spans="1:119" ht="15.75" thickBot="1">
      <c r="A29" s="12"/>
      <c r="B29" s="42">
        <v>581</v>
      </c>
      <c r="C29" s="19" t="s">
        <v>41</v>
      </c>
      <c r="D29" s="46">
        <v>63353</v>
      </c>
      <c r="E29" s="46">
        <v>0</v>
      </c>
      <c r="F29" s="46">
        <v>0</v>
      </c>
      <c r="G29" s="46">
        <v>0</v>
      </c>
      <c r="H29" s="46">
        <v>0</v>
      </c>
      <c r="I29" s="46">
        <v>595850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659203</v>
      </c>
      <c r="O29" s="47">
        <f t="shared" si="2"/>
        <v>71.73827402328871</v>
      </c>
      <c r="P29" s="9"/>
    </row>
    <row r="30" spans="1:119" ht="16.5" thickBot="1">
      <c r="A30" s="13" t="s">
        <v>10</v>
      </c>
      <c r="B30" s="21"/>
      <c r="C30" s="20"/>
      <c r="D30" s="14">
        <f>SUM(D5,D12,D16,D19,D22,D24,D28)</f>
        <v>5038915</v>
      </c>
      <c r="E30" s="14">
        <f t="shared" ref="E30:M30" si="9">SUM(E5,E12,E16,E19,E22,E24,E28)</f>
        <v>1303825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5623560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1"/>
        <v>11966300</v>
      </c>
      <c r="O30" s="35">
        <f t="shared" si="2"/>
        <v>1302.2418108608119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3" t="s">
        <v>62</v>
      </c>
      <c r="M32" s="163"/>
      <c r="N32" s="163"/>
      <c r="O32" s="39">
        <v>9189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51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844504</v>
      </c>
      <c r="E5" s="24">
        <f t="shared" si="0"/>
        <v>25359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2" si="1">SUM(D5:M5)</f>
        <v>869863</v>
      </c>
      <c r="O5" s="30">
        <f t="shared" ref="O5:O32" si="2">(N5/O$34)</f>
        <v>95.736627779000656</v>
      </c>
      <c r="P5" s="6"/>
    </row>
    <row r="6" spans="1:133">
      <c r="A6" s="12"/>
      <c r="B6" s="42">
        <v>511</v>
      </c>
      <c r="C6" s="19" t="s">
        <v>19</v>
      </c>
      <c r="D6" s="46">
        <v>24996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24996</v>
      </c>
      <c r="O6" s="47">
        <f t="shared" si="2"/>
        <v>2.7510455646048868</v>
      </c>
      <c r="P6" s="9"/>
    </row>
    <row r="7" spans="1:133">
      <c r="A7" s="12"/>
      <c r="B7" s="42">
        <v>512</v>
      </c>
      <c r="C7" s="19" t="s">
        <v>20</v>
      </c>
      <c r="D7" s="46">
        <v>221919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221919</v>
      </c>
      <c r="O7" s="47">
        <f t="shared" si="2"/>
        <v>24.424279110719787</v>
      </c>
      <c r="P7" s="9"/>
    </row>
    <row r="8" spans="1:133">
      <c r="A8" s="12"/>
      <c r="B8" s="42">
        <v>513</v>
      </c>
      <c r="C8" s="19" t="s">
        <v>21</v>
      </c>
      <c r="D8" s="46">
        <v>90766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90766</v>
      </c>
      <c r="O8" s="47">
        <f t="shared" si="2"/>
        <v>9.9896544133832261</v>
      </c>
      <c r="P8" s="9"/>
    </row>
    <row r="9" spans="1:133">
      <c r="A9" s="12"/>
      <c r="B9" s="42">
        <v>514</v>
      </c>
      <c r="C9" s="19" t="s">
        <v>22</v>
      </c>
      <c r="D9" s="46">
        <v>176539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176539</v>
      </c>
      <c r="O9" s="47">
        <f t="shared" si="2"/>
        <v>19.429782082324454</v>
      </c>
      <c r="P9" s="9"/>
    </row>
    <row r="10" spans="1:133">
      <c r="A10" s="12"/>
      <c r="B10" s="42">
        <v>515</v>
      </c>
      <c r="C10" s="19" t="s">
        <v>23</v>
      </c>
      <c r="D10" s="46">
        <v>53676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53676</v>
      </c>
      <c r="O10" s="47">
        <f t="shared" si="2"/>
        <v>5.9075500770416021</v>
      </c>
      <c r="P10" s="9"/>
    </row>
    <row r="11" spans="1:133">
      <c r="A11" s="12"/>
      <c r="B11" s="42">
        <v>519</v>
      </c>
      <c r="C11" s="19" t="s">
        <v>25</v>
      </c>
      <c r="D11" s="46">
        <v>276608</v>
      </c>
      <c r="E11" s="46">
        <v>25359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301967</v>
      </c>
      <c r="O11" s="47">
        <f t="shared" si="2"/>
        <v>33.234316530926698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3481933</v>
      </c>
      <c r="E12" s="29">
        <f t="shared" si="3"/>
        <v>88561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660753</v>
      </c>
      <c r="L12" s="29">
        <f t="shared" si="3"/>
        <v>0</v>
      </c>
      <c r="M12" s="29">
        <f t="shared" si="3"/>
        <v>0</v>
      </c>
      <c r="N12" s="40">
        <f t="shared" si="1"/>
        <v>4231247</v>
      </c>
      <c r="O12" s="41">
        <f t="shared" si="2"/>
        <v>465.68864186660795</v>
      </c>
      <c r="P12" s="10"/>
    </row>
    <row r="13" spans="1:133">
      <c r="A13" s="12"/>
      <c r="B13" s="42">
        <v>521</v>
      </c>
      <c r="C13" s="19" t="s">
        <v>27</v>
      </c>
      <c r="D13" s="46">
        <v>2022976</v>
      </c>
      <c r="E13" s="46">
        <v>38848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397220</v>
      </c>
      <c r="L13" s="46">
        <v>0</v>
      </c>
      <c r="M13" s="46">
        <v>0</v>
      </c>
      <c r="N13" s="46">
        <f t="shared" si="1"/>
        <v>2459044</v>
      </c>
      <c r="O13" s="47">
        <f t="shared" si="2"/>
        <v>270.64098613251156</v>
      </c>
      <c r="P13" s="9"/>
    </row>
    <row r="14" spans="1:133">
      <c r="A14" s="12"/>
      <c r="B14" s="42">
        <v>522</v>
      </c>
      <c r="C14" s="19" t="s">
        <v>28</v>
      </c>
      <c r="D14" s="46">
        <v>1330997</v>
      </c>
      <c r="E14" s="46">
        <v>49713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263533</v>
      </c>
      <c r="L14" s="46">
        <v>0</v>
      </c>
      <c r="M14" s="46">
        <v>0</v>
      </c>
      <c r="N14" s="46">
        <f t="shared" si="1"/>
        <v>1644243</v>
      </c>
      <c r="O14" s="47">
        <f t="shared" si="2"/>
        <v>180.96445080343386</v>
      </c>
      <c r="P14" s="9"/>
    </row>
    <row r="15" spans="1:133">
      <c r="A15" s="12"/>
      <c r="B15" s="42">
        <v>529</v>
      </c>
      <c r="C15" s="19" t="s">
        <v>29</v>
      </c>
      <c r="D15" s="46">
        <v>127960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127960</v>
      </c>
      <c r="O15" s="47">
        <f t="shared" si="2"/>
        <v>14.083204930662557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SUM(D17:D20)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4192887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4192887</v>
      </c>
      <c r="O16" s="41">
        <f t="shared" si="2"/>
        <v>461.46676205150783</v>
      </c>
      <c r="P16" s="10"/>
    </row>
    <row r="17" spans="1:119">
      <c r="A17" s="12"/>
      <c r="B17" s="42">
        <v>533</v>
      </c>
      <c r="C17" s="19" t="s">
        <v>55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2779381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2779381</v>
      </c>
      <c r="O17" s="47">
        <f t="shared" si="2"/>
        <v>305.89709443099275</v>
      </c>
      <c r="P17" s="9"/>
    </row>
    <row r="18" spans="1:119">
      <c r="A18" s="12"/>
      <c r="B18" s="42">
        <v>534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1309423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1309423</v>
      </c>
      <c r="O18" s="47">
        <f t="shared" si="2"/>
        <v>144.11435174994497</v>
      </c>
      <c r="P18" s="9"/>
    </row>
    <row r="19" spans="1:119">
      <c r="A19" s="12"/>
      <c r="B19" s="42">
        <v>535</v>
      </c>
      <c r="C19" s="19" t="s">
        <v>56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52580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52580</v>
      </c>
      <c r="O19" s="47">
        <f t="shared" si="2"/>
        <v>5.7869249394673128</v>
      </c>
      <c r="P19" s="9"/>
    </row>
    <row r="20" spans="1:119">
      <c r="A20" s="12"/>
      <c r="B20" s="42">
        <v>536</v>
      </c>
      <c r="C20" s="19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51503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51503</v>
      </c>
      <c r="O20" s="47">
        <f t="shared" si="2"/>
        <v>5.6683909311027953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SUM(D22:D23)</f>
        <v>370934</v>
      </c>
      <c r="E21" s="29">
        <f t="shared" si="5"/>
        <v>118022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697007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1185963</v>
      </c>
      <c r="O21" s="41">
        <f t="shared" si="2"/>
        <v>130.52641426370241</v>
      </c>
      <c r="P21" s="10"/>
    </row>
    <row r="22" spans="1:119">
      <c r="A22" s="12"/>
      <c r="B22" s="42">
        <v>541</v>
      </c>
      <c r="C22" s="19" t="s">
        <v>35</v>
      </c>
      <c r="D22" s="46">
        <v>370934</v>
      </c>
      <c r="E22" s="46">
        <v>118022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488956</v>
      </c>
      <c r="O22" s="47">
        <f t="shared" si="2"/>
        <v>53.814219678626458</v>
      </c>
      <c r="P22" s="9"/>
    </row>
    <row r="23" spans="1:119">
      <c r="A23" s="12"/>
      <c r="B23" s="42">
        <v>542</v>
      </c>
      <c r="C23" s="19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697007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697007</v>
      </c>
      <c r="O23" s="47">
        <f t="shared" si="2"/>
        <v>76.712194585075935</v>
      </c>
      <c r="P23" s="9"/>
    </row>
    <row r="24" spans="1:119" ht="15.75">
      <c r="A24" s="26" t="s">
        <v>46</v>
      </c>
      <c r="B24" s="27"/>
      <c r="C24" s="28"/>
      <c r="D24" s="29">
        <f t="shared" ref="D24:M24" si="6">SUM(D25:D25)</f>
        <v>0</v>
      </c>
      <c r="E24" s="29">
        <f t="shared" si="6"/>
        <v>328542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328542</v>
      </c>
      <c r="O24" s="41">
        <f t="shared" si="2"/>
        <v>36.159145938806958</v>
      </c>
      <c r="P24" s="10"/>
    </row>
    <row r="25" spans="1:119">
      <c r="A25" s="43"/>
      <c r="B25" s="44">
        <v>552</v>
      </c>
      <c r="C25" s="45" t="s">
        <v>47</v>
      </c>
      <c r="D25" s="46">
        <v>0</v>
      </c>
      <c r="E25" s="46">
        <v>328542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328542</v>
      </c>
      <c r="O25" s="47">
        <f t="shared" si="2"/>
        <v>36.159145938806958</v>
      </c>
      <c r="P25" s="9"/>
    </row>
    <row r="26" spans="1:119" ht="15.75">
      <c r="A26" s="26" t="s">
        <v>38</v>
      </c>
      <c r="B26" s="27"/>
      <c r="C26" s="28"/>
      <c r="D26" s="29">
        <f t="shared" ref="D26:M26" si="7">SUM(D27:D29)</f>
        <v>470944</v>
      </c>
      <c r="E26" s="29">
        <f t="shared" si="7"/>
        <v>16140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487084</v>
      </c>
      <c r="O26" s="41">
        <f t="shared" si="2"/>
        <v>53.608188421747741</v>
      </c>
      <c r="P26" s="9"/>
    </row>
    <row r="27" spans="1:119">
      <c r="A27" s="12"/>
      <c r="B27" s="42">
        <v>572</v>
      </c>
      <c r="C27" s="19" t="s">
        <v>39</v>
      </c>
      <c r="D27" s="46">
        <v>243334</v>
      </c>
      <c r="E27" s="46">
        <v>16140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259474</v>
      </c>
      <c r="O27" s="47">
        <f t="shared" si="2"/>
        <v>28.557561082984812</v>
      </c>
      <c r="P27" s="9"/>
    </row>
    <row r="28" spans="1:119">
      <c r="A28" s="12"/>
      <c r="B28" s="42">
        <v>573</v>
      </c>
      <c r="C28" s="19" t="s">
        <v>57</v>
      </c>
      <c r="D28" s="46">
        <v>45877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45877</v>
      </c>
      <c r="O28" s="47">
        <f t="shared" si="2"/>
        <v>5.049196566145719</v>
      </c>
      <c r="P28" s="9"/>
    </row>
    <row r="29" spans="1:119">
      <c r="A29" s="12"/>
      <c r="B29" s="42">
        <v>575</v>
      </c>
      <c r="C29" s="19" t="s">
        <v>40</v>
      </c>
      <c r="D29" s="46">
        <v>181733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181733</v>
      </c>
      <c r="O29" s="47">
        <f t="shared" si="2"/>
        <v>20.001430772617212</v>
      </c>
      <c r="P29" s="9"/>
    </row>
    <row r="30" spans="1:119" ht="15.75">
      <c r="A30" s="26" t="s">
        <v>42</v>
      </c>
      <c r="B30" s="27"/>
      <c r="C30" s="28"/>
      <c r="D30" s="29">
        <f t="shared" ref="D30:M30" si="8">SUM(D31:D31)</f>
        <v>114503</v>
      </c>
      <c r="E30" s="29">
        <f t="shared" si="8"/>
        <v>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50000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1"/>
        <v>164503</v>
      </c>
      <c r="O30" s="41">
        <f t="shared" si="2"/>
        <v>18.105106757649132</v>
      </c>
      <c r="P30" s="9"/>
    </row>
    <row r="31" spans="1:119" ht="15.75" thickBot="1">
      <c r="A31" s="12"/>
      <c r="B31" s="42">
        <v>581</v>
      </c>
      <c r="C31" s="19" t="s">
        <v>41</v>
      </c>
      <c r="D31" s="46">
        <v>114503</v>
      </c>
      <c r="E31" s="46">
        <v>0</v>
      </c>
      <c r="F31" s="46">
        <v>0</v>
      </c>
      <c r="G31" s="46">
        <v>0</v>
      </c>
      <c r="H31" s="46">
        <v>0</v>
      </c>
      <c r="I31" s="46">
        <v>50000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164503</v>
      </c>
      <c r="O31" s="47">
        <f t="shared" si="2"/>
        <v>18.105106757649132</v>
      </c>
      <c r="P31" s="9"/>
    </row>
    <row r="32" spans="1:119" ht="16.5" thickBot="1">
      <c r="A32" s="13" t="s">
        <v>10</v>
      </c>
      <c r="B32" s="21"/>
      <c r="C32" s="20"/>
      <c r="D32" s="14">
        <f>SUM(D5,D12,D16,D21,D24,D26,D30)</f>
        <v>5282818</v>
      </c>
      <c r="E32" s="14">
        <f t="shared" ref="E32:M32" si="9">SUM(E5,E12,E16,E21,E24,E26,E30)</f>
        <v>576624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4939894</v>
      </c>
      <c r="J32" s="14">
        <f t="shared" si="9"/>
        <v>0</v>
      </c>
      <c r="K32" s="14">
        <f t="shared" si="9"/>
        <v>660753</v>
      </c>
      <c r="L32" s="14">
        <f t="shared" si="9"/>
        <v>0</v>
      </c>
      <c r="M32" s="14">
        <f t="shared" si="9"/>
        <v>0</v>
      </c>
      <c r="N32" s="14">
        <f t="shared" si="1"/>
        <v>11460089</v>
      </c>
      <c r="O32" s="35">
        <f t="shared" si="2"/>
        <v>1261.2908870790227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63" t="s">
        <v>58</v>
      </c>
      <c r="M34" s="163"/>
      <c r="N34" s="163"/>
      <c r="O34" s="39">
        <v>9086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51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761002</v>
      </c>
      <c r="E5" s="24">
        <f t="shared" ref="E5:M5" si="0">SUM(E6:E12)</f>
        <v>11300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642939</v>
      </c>
      <c r="L5" s="24">
        <f t="shared" si="0"/>
        <v>0</v>
      </c>
      <c r="M5" s="24">
        <f t="shared" si="0"/>
        <v>0</v>
      </c>
      <c r="N5" s="25">
        <f>SUM(D5:M5)</f>
        <v>1415241</v>
      </c>
      <c r="O5" s="30">
        <f t="shared" ref="O5:O29" si="1">(N5/O$31)</f>
        <v>159.64365482233504</v>
      </c>
      <c r="P5" s="6"/>
    </row>
    <row r="6" spans="1:133">
      <c r="A6" s="12"/>
      <c r="B6" s="42">
        <v>511</v>
      </c>
      <c r="C6" s="19" t="s">
        <v>19</v>
      </c>
      <c r="D6" s="46">
        <v>23566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23566</v>
      </c>
      <c r="O6" s="47">
        <f t="shared" si="1"/>
        <v>2.6583192329385223</v>
      </c>
      <c r="P6" s="9"/>
    </row>
    <row r="7" spans="1:133">
      <c r="A7" s="12"/>
      <c r="B7" s="42">
        <v>512</v>
      </c>
      <c r="C7" s="19" t="s">
        <v>20</v>
      </c>
      <c r="D7" s="46">
        <v>227933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227933</v>
      </c>
      <c r="O7" s="47">
        <f t="shared" si="1"/>
        <v>25.711562323745063</v>
      </c>
      <c r="P7" s="9"/>
    </row>
    <row r="8" spans="1:133">
      <c r="A8" s="12"/>
      <c r="B8" s="42">
        <v>513</v>
      </c>
      <c r="C8" s="19" t="s">
        <v>21</v>
      </c>
      <c r="D8" s="46">
        <v>175215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175215</v>
      </c>
      <c r="O8" s="47">
        <f t="shared" si="1"/>
        <v>19.764805414551606</v>
      </c>
      <c r="P8" s="9"/>
    </row>
    <row r="9" spans="1:133">
      <c r="A9" s="12"/>
      <c r="B9" s="42">
        <v>514</v>
      </c>
      <c r="C9" s="19" t="s">
        <v>22</v>
      </c>
      <c r="D9" s="46">
        <v>117033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117033</v>
      </c>
      <c r="O9" s="47">
        <f t="shared" si="1"/>
        <v>13.201692047377326</v>
      </c>
      <c r="P9" s="9"/>
    </row>
    <row r="10" spans="1:133">
      <c r="A10" s="12"/>
      <c r="B10" s="42">
        <v>515</v>
      </c>
      <c r="C10" s="19" t="s">
        <v>23</v>
      </c>
      <c r="D10" s="46">
        <v>61423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61423</v>
      </c>
      <c r="O10" s="47">
        <f t="shared" si="1"/>
        <v>6.9287084038353077</v>
      </c>
      <c r="P10" s="9"/>
    </row>
    <row r="11" spans="1:133">
      <c r="A11" s="12"/>
      <c r="B11" s="42">
        <v>518</v>
      </c>
      <c r="C11" s="19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642939</v>
      </c>
      <c r="L11" s="46">
        <v>0</v>
      </c>
      <c r="M11" s="46">
        <v>0</v>
      </c>
      <c r="N11" s="46">
        <f t="shared" si="2"/>
        <v>642939</v>
      </c>
      <c r="O11" s="47">
        <f t="shared" si="1"/>
        <v>72.525549915397633</v>
      </c>
      <c r="P11" s="9"/>
    </row>
    <row r="12" spans="1:133">
      <c r="A12" s="12"/>
      <c r="B12" s="42">
        <v>519</v>
      </c>
      <c r="C12" s="19" t="s">
        <v>25</v>
      </c>
      <c r="D12" s="46">
        <v>155832</v>
      </c>
      <c r="E12" s="46">
        <v>11300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167132</v>
      </c>
      <c r="O12" s="47">
        <f t="shared" si="1"/>
        <v>18.853017484489566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3409675</v>
      </c>
      <c r="E13" s="29">
        <f t="shared" si="3"/>
        <v>324085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3733760</v>
      </c>
      <c r="O13" s="41">
        <f t="shared" si="1"/>
        <v>421.17992103778909</v>
      </c>
      <c r="P13" s="10"/>
    </row>
    <row r="14" spans="1:133">
      <c r="A14" s="12"/>
      <c r="B14" s="42">
        <v>521</v>
      </c>
      <c r="C14" s="19" t="s">
        <v>27</v>
      </c>
      <c r="D14" s="46">
        <v>1974921</v>
      </c>
      <c r="E14" s="46">
        <v>116986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2091907</v>
      </c>
      <c r="O14" s="47">
        <f t="shared" si="1"/>
        <v>235.9737168640722</v>
      </c>
      <c r="P14" s="9"/>
    </row>
    <row r="15" spans="1:133">
      <c r="A15" s="12"/>
      <c r="B15" s="42">
        <v>522</v>
      </c>
      <c r="C15" s="19" t="s">
        <v>28</v>
      </c>
      <c r="D15" s="46">
        <v>1434754</v>
      </c>
      <c r="E15" s="46">
        <v>207099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1641853</v>
      </c>
      <c r="O15" s="47">
        <f t="shared" si="1"/>
        <v>185.20620417371686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SUM(D17:D18)</f>
        <v>0</v>
      </c>
      <c r="E16" s="29">
        <f t="shared" si="5"/>
        <v>6425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4000180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4006605</v>
      </c>
      <c r="O16" s="41">
        <f t="shared" si="1"/>
        <v>451.95769881556686</v>
      </c>
      <c r="P16" s="10"/>
    </row>
    <row r="17" spans="1:119">
      <c r="A17" s="12"/>
      <c r="B17" s="42">
        <v>534</v>
      </c>
      <c r="C17" s="19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1083048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1083048</v>
      </c>
      <c r="O17" s="47">
        <f t="shared" si="1"/>
        <v>122.17123519458545</v>
      </c>
      <c r="P17" s="9"/>
    </row>
    <row r="18" spans="1:119">
      <c r="A18" s="12"/>
      <c r="B18" s="42">
        <v>536</v>
      </c>
      <c r="C18" s="19" t="s">
        <v>32</v>
      </c>
      <c r="D18" s="46">
        <v>0</v>
      </c>
      <c r="E18" s="46">
        <v>6425</v>
      </c>
      <c r="F18" s="46">
        <v>0</v>
      </c>
      <c r="G18" s="46">
        <v>0</v>
      </c>
      <c r="H18" s="46">
        <v>0</v>
      </c>
      <c r="I18" s="46">
        <v>2917132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2923557</v>
      </c>
      <c r="O18" s="47">
        <f t="shared" si="1"/>
        <v>329.78646362098141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SUM(D20:D21)</f>
        <v>551153</v>
      </c>
      <c r="E19" s="29">
        <f t="shared" si="6"/>
        <v>1277929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670640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2499722</v>
      </c>
      <c r="O19" s="41">
        <f t="shared" si="1"/>
        <v>281.97653694303443</v>
      </c>
      <c r="P19" s="10"/>
    </row>
    <row r="20" spans="1:119">
      <c r="A20" s="12"/>
      <c r="B20" s="42">
        <v>541</v>
      </c>
      <c r="C20" s="19" t="s">
        <v>35</v>
      </c>
      <c r="D20" s="46">
        <v>551153</v>
      </c>
      <c r="E20" s="46">
        <v>1277929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1829082</v>
      </c>
      <c r="O20" s="47">
        <f t="shared" si="1"/>
        <v>206.32622673434855</v>
      </c>
      <c r="P20" s="9"/>
    </row>
    <row r="21" spans="1:119">
      <c r="A21" s="12"/>
      <c r="B21" s="42">
        <v>542</v>
      </c>
      <c r="C21" s="19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670640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670640</v>
      </c>
      <c r="O21" s="47">
        <f t="shared" si="1"/>
        <v>75.650310208685838</v>
      </c>
      <c r="P21" s="9"/>
    </row>
    <row r="22" spans="1:119" ht="15.75">
      <c r="A22" s="26" t="s">
        <v>46</v>
      </c>
      <c r="B22" s="27"/>
      <c r="C22" s="28"/>
      <c r="D22" s="29">
        <f t="shared" ref="D22:M22" si="7">SUM(D23:D23)</f>
        <v>0</v>
      </c>
      <c r="E22" s="29">
        <f t="shared" si="7"/>
        <v>284151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284151</v>
      </c>
      <c r="O22" s="41">
        <f t="shared" si="1"/>
        <v>32.053130287648052</v>
      </c>
      <c r="P22" s="10"/>
    </row>
    <row r="23" spans="1:119">
      <c r="A23" s="43"/>
      <c r="B23" s="44">
        <v>559</v>
      </c>
      <c r="C23" s="45" t="s">
        <v>48</v>
      </c>
      <c r="D23" s="46">
        <v>0</v>
      </c>
      <c r="E23" s="46">
        <v>284151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284151</v>
      </c>
      <c r="O23" s="47">
        <f t="shared" si="1"/>
        <v>32.053130287648052</v>
      </c>
      <c r="P23" s="9"/>
    </row>
    <row r="24" spans="1:119" ht="15.75">
      <c r="A24" s="26" t="s">
        <v>38</v>
      </c>
      <c r="B24" s="27"/>
      <c r="C24" s="28"/>
      <c r="D24" s="29">
        <f t="shared" ref="D24:M24" si="8">SUM(D25:D26)</f>
        <v>740892</v>
      </c>
      <c r="E24" s="29">
        <f t="shared" si="8"/>
        <v>4659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745551</v>
      </c>
      <c r="O24" s="41">
        <f t="shared" si="1"/>
        <v>84.1005076142132</v>
      </c>
      <c r="P24" s="9"/>
    </row>
    <row r="25" spans="1:119">
      <c r="A25" s="12"/>
      <c r="B25" s="42">
        <v>572</v>
      </c>
      <c r="C25" s="19" t="s">
        <v>39</v>
      </c>
      <c r="D25" s="46">
        <v>696153</v>
      </c>
      <c r="E25" s="46">
        <v>4659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700812</v>
      </c>
      <c r="O25" s="47">
        <f t="shared" si="1"/>
        <v>79.053807106598981</v>
      </c>
      <c r="P25" s="9"/>
    </row>
    <row r="26" spans="1:119">
      <c r="A26" s="12"/>
      <c r="B26" s="42">
        <v>575</v>
      </c>
      <c r="C26" s="19" t="s">
        <v>40</v>
      </c>
      <c r="D26" s="46">
        <v>44739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44739</v>
      </c>
      <c r="O26" s="47">
        <f t="shared" si="1"/>
        <v>5.0467005076142133</v>
      </c>
      <c r="P26" s="9"/>
    </row>
    <row r="27" spans="1:119" ht="15.75">
      <c r="A27" s="26" t="s">
        <v>42</v>
      </c>
      <c r="B27" s="27"/>
      <c r="C27" s="28"/>
      <c r="D27" s="29">
        <f t="shared" ref="D27:M27" si="9">SUM(D28:D28)</f>
        <v>180501</v>
      </c>
      <c r="E27" s="29">
        <f t="shared" si="9"/>
        <v>26044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100000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4"/>
        <v>306545</v>
      </c>
      <c r="O27" s="41">
        <f t="shared" si="1"/>
        <v>34.579244218838127</v>
      </c>
      <c r="P27" s="9"/>
    </row>
    <row r="28" spans="1:119" ht="15.75" thickBot="1">
      <c r="A28" s="12"/>
      <c r="B28" s="42">
        <v>581</v>
      </c>
      <c r="C28" s="19" t="s">
        <v>41</v>
      </c>
      <c r="D28" s="46">
        <v>180501</v>
      </c>
      <c r="E28" s="46">
        <v>26044</v>
      </c>
      <c r="F28" s="46">
        <v>0</v>
      </c>
      <c r="G28" s="46">
        <v>0</v>
      </c>
      <c r="H28" s="46">
        <v>0</v>
      </c>
      <c r="I28" s="46">
        <v>100000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306545</v>
      </c>
      <c r="O28" s="47">
        <f t="shared" si="1"/>
        <v>34.579244218838127</v>
      </c>
      <c r="P28" s="9"/>
    </row>
    <row r="29" spans="1:119" ht="16.5" thickBot="1">
      <c r="A29" s="13" t="s">
        <v>10</v>
      </c>
      <c r="B29" s="21"/>
      <c r="C29" s="20"/>
      <c r="D29" s="14">
        <f>SUM(D5,D13,D16,D19,D22,D24,D27)</f>
        <v>5643223</v>
      </c>
      <c r="E29" s="14">
        <f t="shared" ref="E29:M29" si="10">SUM(E5,E13,E16,E19,E22,E24,E27)</f>
        <v>1934593</v>
      </c>
      <c r="F29" s="14">
        <f t="shared" si="10"/>
        <v>0</v>
      </c>
      <c r="G29" s="14">
        <f t="shared" si="10"/>
        <v>0</v>
      </c>
      <c r="H29" s="14">
        <f t="shared" si="10"/>
        <v>0</v>
      </c>
      <c r="I29" s="14">
        <f t="shared" si="10"/>
        <v>4770820</v>
      </c>
      <c r="J29" s="14">
        <f t="shared" si="10"/>
        <v>0</v>
      </c>
      <c r="K29" s="14">
        <f t="shared" si="10"/>
        <v>642939</v>
      </c>
      <c r="L29" s="14">
        <f t="shared" si="10"/>
        <v>0</v>
      </c>
      <c r="M29" s="14">
        <f t="shared" si="10"/>
        <v>0</v>
      </c>
      <c r="N29" s="14">
        <f t="shared" si="4"/>
        <v>12991575</v>
      </c>
      <c r="O29" s="35">
        <f t="shared" si="1"/>
        <v>1465.4906937394246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53</v>
      </c>
      <c r="M31" s="163"/>
      <c r="N31" s="163"/>
      <c r="O31" s="39">
        <v>8865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51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835678</v>
      </c>
      <c r="E5" s="24">
        <f t="shared" ref="E5:M5" si="0">SUM(E6:E12)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468149</v>
      </c>
      <c r="L5" s="24">
        <f t="shared" si="0"/>
        <v>0</v>
      </c>
      <c r="M5" s="24">
        <f t="shared" si="0"/>
        <v>0</v>
      </c>
      <c r="N5" s="25">
        <f>SUM(D5:M5)</f>
        <v>1303827</v>
      </c>
      <c r="O5" s="30">
        <f t="shared" ref="O5:O32" si="1">(N5/O$34)</f>
        <v>147.55851063829786</v>
      </c>
      <c r="P5" s="6"/>
    </row>
    <row r="6" spans="1:133">
      <c r="A6" s="12"/>
      <c r="B6" s="42">
        <v>511</v>
      </c>
      <c r="C6" s="19" t="s">
        <v>19</v>
      </c>
      <c r="D6" s="46">
        <v>23559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23559</v>
      </c>
      <c r="O6" s="47">
        <f t="shared" si="1"/>
        <v>2.6662516976007242</v>
      </c>
      <c r="P6" s="9"/>
    </row>
    <row r="7" spans="1:133">
      <c r="A7" s="12"/>
      <c r="B7" s="42">
        <v>512</v>
      </c>
      <c r="C7" s="19" t="s">
        <v>20</v>
      </c>
      <c r="D7" s="46">
        <v>242677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242677</v>
      </c>
      <c r="O7" s="47">
        <f t="shared" si="1"/>
        <v>27.464576731552739</v>
      </c>
      <c r="P7" s="9"/>
    </row>
    <row r="8" spans="1:133">
      <c r="A8" s="12"/>
      <c r="B8" s="42">
        <v>513</v>
      </c>
      <c r="C8" s="19" t="s">
        <v>21</v>
      </c>
      <c r="D8" s="46">
        <v>171482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171482</v>
      </c>
      <c r="O8" s="47">
        <f t="shared" si="1"/>
        <v>19.407197827071073</v>
      </c>
      <c r="P8" s="9"/>
    </row>
    <row r="9" spans="1:133">
      <c r="A9" s="12"/>
      <c r="B9" s="42">
        <v>514</v>
      </c>
      <c r="C9" s="19" t="s">
        <v>22</v>
      </c>
      <c r="D9" s="46">
        <v>85734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85734</v>
      </c>
      <c r="O9" s="47">
        <f t="shared" si="1"/>
        <v>9.7028066998641922</v>
      </c>
      <c r="P9" s="9"/>
    </row>
    <row r="10" spans="1:133">
      <c r="A10" s="12"/>
      <c r="B10" s="42">
        <v>515</v>
      </c>
      <c r="C10" s="19" t="s">
        <v>23</v>
      </c>
      <c r="D10" s="46">
        <v>134770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134770</v>
      </c>
      <c r="O10" s="47">
        <f t="shared" si="1"/>
        <v>15.252376641014033</v>
      </c>
      <c r="P10" s="9"/>
    </row>
    <row r="11" spans="1:133">
      <c r="A11" s="12"/>
      <c r="B11" s="42">
        <v>518</v>
      </c>
      <c r="C11" s="19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468149</v>
      </c>
      <c r="L11" s="46">
        <v>0</v>
      </c>
      <c r="M11" s="46">
        <v>0</v>
      </c>
      <c r="N11" s="46">
        <f t="shared" si="2"/>
        <v>468149</v>
      </c>
      <c r="O11" s="47">
        <f t="shared" si="1"/>
        <v>52.982005432322318</v>
      </c>
      <c r="P11" s="9"/>
    </row>
    <row r="12" spans="1:133">
      <c r="A12" s="12"/>
      <c r="B12" s="42">
        <v>519</v>
      </c>
      <c r="C12" s="19" t="s">
        <v>25</v>
      </c>
      <c r="D12" s="46">
        <v>177456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177456</v>
      </c>
      <c r="O12" s="47">
        <f t="shared" si="1"/>
        <v>20.083295608872792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3355702</v>
      </c>
      <c r="E13" s="29">
        <f t="shared" si="3"/>
        <v>191784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19" si="4">SUM(D13:M13)</f>
        <v>3547486</v>
      </c>
      <c r="O13" s="41">
        <f t="shared" si="1"/>
        <v>401.48098687188775</v>
      </c>
      <c r="P13" s="10"/>
    </row>
    <row r="14" spans="1:133">
      <c r="A14" s="12"/>
      <c r="B14" s="42">
        <v>521</v>
      </c>
      <c r="C14" s="19" t="s">
        <v>27</v>
      </c>
      <c r="D14" s="46">
        <v>1907833</v>
      </c>
      <c r="E14" s="46">
        <v>107527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2015360</v>
      </c>
      <c r="O14" s="47">
        <f t="shared" si="1"/>
        <v>228.08510638297872</v>
      </c>
      <c r="P14" s="9"/>
    </row>
    <row r="15" spans="1:133">
      <c r="A15" s="12"/>
      <c r="B15" s="42">
        <v>522</v>
      </c>
      <c r="C15" s="19" t="s">
        <v>28</v>
      </c>
      <c r="D15" s="46">
        <v>1234971</v>
      </c>
      <c r="E15" s="46">
        <v>84257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1319228</v>
      </c>
      <c r="O15" s="47">
        <f t="shared" si="1"/>
        <v>149.3014938886374</v>
      </c>
      <c r="P15" s="9"/>
    </row>
    <row r="16" spans="1:133">
      <c r="A16" s="12"/>
      <c r="B16" s="42">
        <v>529</v>
      </c>
      <c r="C16" s="19" t="s">
        <v>29</v>
      </c>
      <c r="D16" s="46">
        <v>212898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212898</v>
      </c>
      <c r="O16" s="47">
        <f t="shared" si="1"/>
        <v>24.094386600271616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3831319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3831319</v>
      </c>
      <c r="O17" s="41">
        <f t="shared" si="1"/>
        <v>433.60332729741964</v>
      </c>
      <c r="P17" s="10"/>
    </row>
    <row r="18" spans="1:119">
      <c r="A18" s="12"/>
      <c r="B18" s="42">
        <v>534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1089288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1089288</v>
      </c>
      <c r="O18" s="47">
        <f t="shared" si="1"/>
        <v>123.27840651878678</v>
      </c>
      <c r="P18" s="9"/>
    </row>
    <row r="19" spans="1:119">
      <c r="A19" s="12"/>
      <c r="B19" s="42">
        <v>536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2742031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2742031</v>
      </c>
      <c r="O19" s="47">
        <f t="shared" si="1"/>
        <v>310.32492077863287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SUM(D21:D22)</f>
        <v>874562</v>
      </c>
      <c r="E20" s="29">
        <f t="shared" si="6"/>
        <v>662187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611963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ref="N20:N25" si="7">SUM(D20:M20)</f>
        <v>2148712</v>
      </c>
      <c r="O20" s="41">
        <f t="shared" si="1"/>
        <v>243.1770031688547</v>
      </c>
      <c r="P20" s="10"/>
    </row>
    <row r="21" spans="1:119">
      <c r="A21" s="12"/>
      <c r="B21" s="42">
        <v>541</v>
      </c>
      <c r="C21" s="19" t="s">
        <v>35</v>
      </c>
      <c r="D21" s="46">
        <v>874562</v>
      </c>
      <c r="E21" s="46">
        <v>662187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1536749</v>
      </c>
      <c r="O21" s="47">
        <f t="shared" si="1"/>
        <v>173.91908103214124</v>
      </c>
      <c r="P21" s="9"/>
    </row>
    <row r="22" spans="1:119">
      <c r="A22" s="12"/>
      <c r="B22" s="42">
        <v>542</v>
      </c>
      <c r="C22" s="19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611963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611963</v>
      </c>
      <c r="O22" s="47">
        <f t="shared" si="1"/>
        <v>69.257922136713447</v>
      </c>
      <c r="P22" s="9"/>
    </row>
    <row r="23" spans="1:119" ht="15.75">
      <c r="A23" s="26" t="s">
        <v>46</v>
      </c>
      <c r="B23" s="27"/>
      <c r="C23" s="28"/>
      <c r="D23" s="29">
        <f t="shared" ref="D23:M23" si="8">SUM(D24:D25)</f>
        <v>0</v>
      </c>
      <c r="E23" s="29">
        <f t="shared" si="8"/>
        <v>332282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7"/>
        <v>332282</v>
      </c>
      <c r="O23" s="41">
        <f t="shared" si="1"/>
        <v>37.605477591670436</v>
      </c>
      <c r="P23" s="10"/>
    </row>
    <row r="24" spans="1:119">
      <c r="A24" s="43"/>
      <c r="B24" s="44">
        <v>552</v>
      </c>
      <c r="C24" s="45" t="s">
        <v>47</v>
      </c>
      <c r="D24" s="46">
        <v>0</v>
      </c>
      <c r="E24" s="46">
        <v>215029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215029</v>
      </c>
      <c r="O24" s="47">
        <f t="shared" si="1"/>
        <v>24.335559076505206</v>
      </c>
      <c r="P24" s="9"/>
    </row>
    <row r="25" spans="1:119">
      <c r="A25" s="43"/>
      <c r="B25" s="44">
        <v>559</v>
      </c>
      <c r="C25" s="45" t="s">
        <v>48</v>
      </c>
      <c r="D25" s="46">
        <v>0</v>
      </c>
      <c r="E25" s="46">
        <v>117253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117253</v>
      </c>
      <c r="O25" s="47">
        <f t="shared" si="1"/>
        <v>13.269918515165234</v>
      </c>
      <c r="P25" s="9"/>
    </row>
    <row r="26" spans="1:119" ht="15.75">
      <c r="A26" s="26" t="s">
        <v>38</v>
      </c>
      <c r="B26" s="27"/>
      <c r="C26" s="28"/>
      <c r="D26" s="29">
        <f t="shared" ref="D26:M26" si="9">SUM(D27:D29)</f>
        <v>625874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ref="N26:N32" si="10">SUM(D26:M26)</f>
        <v>625874</v>
      </c>
      <c r="O26" s="41">
        <f t="shared" si="1"/>
        <v>70.8322770484382</v>
      </c>
      <c r="P26" s="9"/>
    </row>
    <row r="27" spans="1:119">
      <c r="A27" s="12"/>
      <c r="B27" s="42">
        <v>572</v>
      </c>
      <c r="C27" s="19" t="s">
        <v>39</v>
      </c>
      <c r="D27" s="46">
        <v>432293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0"/>
        <v>432293</v>
      </c>
      <c r="O27" s="47">
        <f t="shared" si="1"/>
        <v>48.924060660932547</v>
      </c>
      <c r="P27" s="9"/>
    </row>
    <row r="28" spans="1:119">
      <c r="A28" s="12"/>
      <c r="B28" s="42">
        <v>575</v>
      </c>
      <c r="C28" s="19" t="s">
        <v>40</v>
      </c>
      <c r="D28" s="46">
        <v>158063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158063</v>
      </c>
      <c r="O28" s="47">
        <f t="shared" si="1"/>
        <v>17.888524219103665</v>
      </c>
      <c r="P28" s="9"/>
    </row>
    <row r="29" spans="1:119">
      <c r="A29" s="12"/>
      <c r="B29" s="42">
        <v>579</v>
      </c>
      <c r="C29" s="19" t="s">
        <v>49</v>
      </c>
      <c r="D29" s="46">
        <v>35518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35518</v>
      </c>
      <c r="O29" s="47">
        <f t="shared" si="1"/>
        <v>4.0196921684019919</v>
      </c>
      <c r="P29" s="9"/>
    </row>
    <row r="30" spans="1:119" ht="15.75">
      <c r="A30" s="26" t="s">
        <v>42</v>
      </c>
      <c r="B30" s="27"/>
      <c r="C30" s="28"/>
      <c r="D30" s="29">
        <f t="shared" ref="D30:M30" si="11">SUM(D31:D31)</f>
        <v>152924</v>
      </c>
      <c r="E30" s="29">
        <f t="shared" si="11"/>
        <v>202329</v>
      </c>
      <c r="F30" s="29">
        <f t="shared" si="11"/>
        <v>0</v>
      </c>
      <c r="G30" s="29">
        <f t="shared" si="11"/>
        <v>0</v>
      </c>
      <c r="H30" s="29">
        <f t="shared" si="11"/>
        <v>0</v>
      </c>
      <c r="I30" s="29">
        <f t="shared" si="11"/>
        <v>50000</v>
      </c>
      <c r="J30" s="29">
        <f t="shared" si="11"/>
        <v>0</v>
      </c>
      <c r="K30" s="29">
        <f t="shared" si="11"/>
        <v>0</v>
      </c>
      <c r="L30" s="29">
        <f t="shared" si="11"/>
        <v>0</v>
      </c>
      <c r="M30" s="29">
        <f t="shared" si="11"/>
        <v>0</v>
      </c>
      <c r="N30" s="29">
        <f t="shared" si="10"/>
        <v>405253</v>
      </c>
      <c r="O30" s="41">
        <f t="shared" si="1"/>
        <v>45.863852421910366</v>
      </c>
      <c r="P30" s="9"/>
    </row>
    <row r="31" spans="1:119" ht="15.75" thickBot="1">
      <c r="A31" s="12"/>
      <c r="B31" s="42">
        <v>581</v>
      </c>
      <c r="C31" s="19" t="s">
        <v>41</v>
      </c>
      <c r="D31" s="46">
        <v>152924</v>
      </c>
      <c r="E31" s="46">
        <v>202329</v>
      </c>
      <c r="F31" s="46">
        <v>0</v>
      </c>
      <c r="G31" s="46">
        <v>0</v>
      </c>
      <c r="H31" s="46">
        <v>0</v>
      </c>
      <c r="I31" s="46">
        <v>50000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405253</v>
      </c>
      <c r="O31" s="47">
        <f t="shared" si="1"/>
        <v>45.863852421910366</v>
      </c>
      <c r="P31" s="9"/>
    </row>
    <row r="32" spans="1:119" ht="16.5" thickBot="1">
      <c r="A32" s="13" t="s">
        <v>10</v>
      </c>
      <c r="B32" s="21"/>
      <c r="C32" s="20"/>
      <c r="D32" s="14">
        <f>SUM(D5,D13,D17,D20,D23,D26,D30)</f>
        <v>5844740</v>
      </c>
      <c r="E32" s="14">
        <f t="shared" ref="E32:M32" si="12">SUM(E5,E13,E17,E20,E23,E26,E30)</f>
        <v>1388582</v>
      </c>
      <c r="F32" s="14">
        <f t="shared" si="12"/>
        <v>0</v>
      </c>
      <c r="G32" s="14">
        <f t="shared" si="12"/>
        <v>0</v>
      </c>
      <c r="H32" s="14">
        <f t="shared" si="12"/>
        <v>0</v>
      </c>
      <c r="I32" s="14">
        <f t="shared" si="12"/>
        <v>4493282</v>
      </c>
      <c r="J32" s="14">
        <f t="shared" si="12"/>
        <v>0</v>
      </c>
      <c r="K32" s="14">
        <f t="shared" si="12"/>
        <v>468149</v>
      </c>
      <c r="L32" s="14">
        <f t="shared" si="12"/>
        <v>0</v>
      </c>
      <c r="M32" s="14">
        <f t="shared" si="12"/>
        <v>0</v>
      </c>
      <c r="N32" s="14">
        <f t="shared" si="10"/>
        <v>12194753</v>
      </c>
      <c r="O32" s="35">
        <f t="shared" si="1"/>
        <v>1380.1214350384789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163" t="s">
        <v>50</v>
      </c>
      <c r="M34" s="163"/>
      <c r="N34" s="163"/>
      <c r="O34" s="39">
        <v>8836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thickBot="1">
      <c r="A36" s="165" t="s">
        <v>51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1059718</v>
      </c>
      <c r="E5" s="24">
        <f t="shared" ref="E5:M5" si="0">SUM(E6:E12)</f>
        <v>32625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591010</v>
      </c>
      <c r="L5" s="24">
        <f t="shared" si="0"/>
        <v>0</v>
      </c>
      <c r="M5" s="24">
        <f t="shared" si="0"/>
        <v>0</v>
      </c>
      <c r="N5" s="25">
        <f>SUM(D5:M5)</f>
        <v>1683353</v>
      </c>
      <c r="O5" s="30">
        <f t="shared" ref="O5:O30" si="1">(N5/O$32)</f>
        <v>191.59492374231732</v>
      </c>
      <c r="P5" s="6"/>
    </row>
    <row r="6" spans="1:133">
      <c r="A6" s="12"/>
      <c r="B6" s="42">
        <v>511</v>
      </c>
      <c r="C6" s="19" t="s">
        <v>19</v>
      </c>
      <c r="D6" s="46">
        <v>23793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23793</v>
      </c>
      <c r="O6" s="47">
        <f t="shared" si="1"/>
        <v>2.7080582745276578</v>
      </c>
      <c r="P6" s="9"/>
    </row>
    <row r="7" spans="1:133">
      <c r="A7" s="12"/>
      <c r="B7" s="42">
        <v>512</v>
      </c>
      <c r="C7" s="19" t="s">
        <v>20</v>
      </c>
      <c r="D7" s="46">
        <v>240860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240860</v>
      </c>
      <c r="O7" s="47">
        <f t="shared" si="1"/>
        <v>27.414067835192352</v>
      </c>
      <c r="P7" s="9"/>
    </row>
    <row r="8" spans="1:133">
      <c r="A8" s="12"/>
      <c r="B8" s="42">
        <v>513</v>
      </c>
      <c r="C8" s="19" t="s">
        <v>21</v>
      </c>
      <c r="D8" s="46">
        <v>160673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160673</v>
      </c>
      <c r="O8" s="47">
        <f t="shared" si="1"/>
        <v>18.28738902799909</v>
      </c>
      <c r="P8" s="9"/>
    </row>
    <row r="9" spans="1:133">
      <c r="A9" s="12"/>
      <c r="B9" s="42">
        <v>514</v>
      </c>
      <c r="C9" s="19" t="s">
        <v>22</v>
      </c>
      <c r="D9" s="46">
        <v>88131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88131</v>
      </c>
      <c r="O9" s="47">
        <f t="shared" si="1"/>
        <v>10.030844525381289</v>
      </c>
      <c r="P9" s="9"/>
    </row>
    <row r="10" spans="1:133">
      <c r="A10" s="12"/>
      <c r="B10" s="42">
        <v>515</v>
      </c>
      <c r="C10" s="19" t="s">
        <v>23</v>
      </c>
      <c r="D10" s="46">
        <v>68171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68171</v>
      </c>
      <c r="O10" s="47">
        <f t="shared" si="1"/>
        <v>7.7590484862280897</v>
      </c>
      <c r="P10" s="9"/>
    </row>
    <row r="11" spans="1:133">
      <c r="A11" s="12"/>
      <c r="B11" s="42">
        <v>518</v>
      </c>
      <c r="C11" s="19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591010</v>
      </c>
      <c r="L11" s="46">
        <v>0</v>
      </c>
      <c r="M11" s="46">
        <v>0</v>
      </c>
      <c r="N11" s="46">
        <f t="shared" si="2"/>
        <v>591010</v>
      </c>
      <c r="O11" s="47">
        <f t="shared" si="1"/>
        <v>67.267243341679944</v>
      </c>
      <c r="P11" s="9"/>
    </row>
    <row r="12" spans="1:133">
      <c r="A12" s="12"/>
      <c r="B12" s="42">
        <v>519</v>
      </c>
      <c r="C12" s="19" t="s">
        <v>25</v>
      </c>
      <c r="D12" s="46">
        <v>478090</v>
      </c>
      <c r="E12" s="46">
        <v>32625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510715</v>
      </c>
      <c r="O12" s="47">
        <f t="shared" si="1"/>
        <v>58.1282722513089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3269262</v>
      </c>
      <c r="E13" s="29">
        <f t="shared" si="3"/>
        <v>142997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3412259</v>
      </c>
      <c r="O13" s="41">
        <f t="shared" si="1"/>
        <v>388.3745731846119</v>
      </c>
      <c r="P13" s="10"/>
    </row>
    <row r="14" spans="1:133">
      <c r="A14" s="12"/>
      <c r="B14" s="42">
        <v>521</v>
      </c>
      <c r="C14" s="19" t="s">
        <v>27</v>
      </c>
      <c r="D14" s="46">
        <v>1889845</v>
      </c>
      <c r="E14" s="46">
        <v>29229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1919074</v>
      </c>
      <c r="O14" s="47">
        <f t="shared" si="1"/>
        <v>218.42408376963351</v>
      </c>
      <c r="P14" s="9"/>
    </row>
    <row r="15" spans="1:133">
      <c r="A15" s="12"/>
      <c r="B15" s="42">
        <v>522</v>
      </c>
      <c r="C15" s="19" t="s">
        <v>28</v>
      </c>
      <c r="D15" s="46">
        <v>1210225</v>
      </c>
      <c r="E15" s="46">
        <v>113768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1323993</v>
      </c>
      <c r="O15" s="47">
        <f t="shared" si="1"/>
        <v>150.69348964261326</v>
      </c>
      <c r="P15" s="9"/>
    </row>
    <row r="16" spans="1:133">
      <c r="A16" s="12"/>
      <c r="B16" s="42">
        <v>529</v>
      </c>
      <c r="C16" s="19" t="s">
        <v>29</v>
      </c>
      <c r="D16" s="46">
        <v>169192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169192</v>
      </c>
      <c r="O16" s="47">
        <f t="shared" si="1"/>
        <v>19.256999772365127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0</v>
      </c>
      <c r="E17" s="29">
        <f t="shared" si="5"/>
        <v>662534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4062311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4724845</v>
      </c>
      <c r="O17" s="41">
        <f t="shared" si="1"/>
        <v>537.76974732529027</v>
      </c>
      <c r="P17" s="10"/>
    </row>
    <row r="18" spans="1:119">
      <c r="A18" s="12"/>
      <c r="B18" s="42">
        <v>534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1182480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1182480</v>
      </c>
      <c r="O18" s="47">
        <f t="shared" si="1"/>
        <v>134.58684270430231</v>
      </c>
      <c r="P18" s="9"/>
    </row>
    <row r="19" spans="1:119">
      <c r="A19" s="12"/>
      <c r="B19" s="42">
        <v>536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2879831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2879831</v>
      </c>
      <c r="O19" s="47">
        <f t="shared" si="1"/>
        <v>327.77498292738449</v>
      </c>
      <c r="P19" s="9"/>
    </row>
    <row r="20" spans="1:119">
      <c r="A20" s="12"/>
      <c r="B20" s="42">
        <v>539</v>
      </c>
      <c r="C20" s="19" t="s">
        <v>33</v>
      </c>
      <c r="D20" s="46">
        <v>0</v>
      </c>
      <c r="E20" s="46">
        <v>662534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662534</v>
      </c>
      <c r="O20" s="47">
        <f t="shared" si="1"/>
        <v>75.407921693603456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SUM(D22:D24)</f>
        <v>559035</v>
      </c>
      <c r="E21" s="29">
        <f t="shared" si="6"/>
        <v>404960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578119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1542114</v>
      </c>
      <c r="O21" s="41">
        <f t="shared" si="1"/>
        <v>175.51946278169817</v>
      </c>
      <c r="P21" s="10"/>
    </row>
    <row r="22" spans="1:119">
      <c r="A22" s="12"/>
      <c r="B22" s="42">
        <v>541</v>
      </c>
      <c r="C22" s="19" t="s">
        <v>35</v>
      </c>
      <c r="D22" s="46">
        <v>559035</v>
      </c>
      <c r="E22" s="46">
        <v>196465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755500</v>
      </c>
      <c r="O22" s="47">
        <f t="shared" si="1"/>
        <v>85.989073526064189</v>
      </c>
      <c r="P22" s="9"/>
    </row>
    <row r="23" spans="1:119">
      <c r="A23" s="12"/>
      <c r="B23" s="42">
        <v>542</v>
      </c>
      <c r="C23" s="19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578119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578119</v>
      </c>
      <c r="O23" s="47">
        <f t="shared" si="1"/>
        <v>65.800022763487362</v>
      </c>
      <c r="P23" s="9"/>
    </row>
    <row r="24" spans="1:119">
      <c r="A24" s="12"/>
      <c r="B24" s="42">
        <v>549</v>
      </c>
      <c r="C24" s="19" t="s">
        <v>37</v>
      </c>
      <c r="D24" s="46">
        <v>0</v>
      </c>
      <c r="E24" s="46">
        <v>208495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208495</v>
      </c>
      <c r="O24" s="47">
        <f t="shared" si="1"/>
        <v>23.730366492146597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SUM(D26:D27)</f>
        <v>765376</v>
      </c>
      <c r="E25" s="29">
        <f t="shared" si="7"/>
        <v>13209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778585</v>
      </c>
      <c r="O25" s="41">
        <f t="shared" si="1"/>
        <v>88.616549055315275</v>
      </c>
      <c r="P25" s="9"/>
    </row>
    <row r="26" spans="1:119">
      <c r="A26" s="12"/>
      <c r="B26" s="42">
        <v>572</v>
      </c>
      <c r="C26" s="19" t="s">
        <v>39</v>
      </c>
      <c r="D26" s="46">
        <v>731446</v>
      </c>
      <c r="E26" s="46">
        <v>13209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744655</v>
      </c>
      <c r="O26" s="47">
        <f t="shared" si="1"/>
        <v>84.754723423628505</v>
      </c>
      <c r="P26" s="9"/>
    </row>
    <row r="27" spans="1:119">
      <c r="A27" s="12"/>
      <c r="B27" s="42">
        <v>575</v>
      </c>
      <c r="C27" s="19" t="s">
        <v>40</v>
      </c>
      <c r="D27" s="46">
        <v>33930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33930</v>
      </c>
      <c r="O27" s="47">
        <f t="shared" si="1"/>
        <v>3.8618256316867745</v>
      </c>
      <c r="P27" s="9"/>
    </row>
    <row r="28" spans="1:119" ht="15.75">
      <c r="A28" s="26" t="s">
        <v>42</v>
      </c>
      <c r="B28" s="27"/>
      <c r="C28" s="28"/>
      <c r="D28" s="29">
        <f t="shared" ref="D28:M28" si="8">SUM(D29:D29)</f>
        <v>167258</v>
      </c>
      <c r="E28" s="29">
        <f t="shared" si="8"/>
        <v>319805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50000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537063</v>
      </c>
      <c r="O28" s="41">
        <f t="shared" si="1"/>
        <v>61.127134076940585</v>
      </c>
      <c r="P28" s="9"/>
    </row>
    <row r="29" spans="1:119" ht="15.75" thickBot="1">
      <c r="A29" s="12"/>
      <c r="B29" s="42">
        <v>581</v>
      </c>
      <c r="C29" s="19" t="s">
        <v>41</v>
      </c>
      <c r="D29" s="46">
        <v>167258</v>
      </c>
      <c r="E29" s="46">
        <v>319805</v>
      </c>
      <c r="F29" s="46">
        <v>0</v>
      </c>
      <c r="G29" s="46">
        <v>0</v>
      </c>
      <c r="H29" s="46">
        <v>0</v>
      </c>
      <c r="I29" s="46">
        <v>50000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537063</v>
      </c>
      <c r="O29" s="47">
        <f t="shared" si="1"/>
        <v>61.127134076940585</v>
      </c>
      <c r="P29" s="9"/>
    </row>
    <row r="30" spans="1:119" ht="16.5" thickBot="1">
      <c r="A30" s="13" t="s">
        <v>10</v>
      </c>
      <c r="B30" s="21"/>
      <c r="C30" s="20"/>
      <c r="D30" s="14">
        <f>SUM(D5,D13,D17,D21,D25,D28)</f>
        <v>5820649</v>
      </c>
      <c r="E30" s="14">
        <f t="shared" ref="E30:M30" si="9">SUM(E5,E13,E17,E21,E25,E28)</f>
        <v>1576130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4690430</v>
      </c>
      <c r="J30" s="14">
        <f t="shared" si="9"/>
        <v>0</v>
      </c>
      <c r="K30" s="14">
        <f t="shared" si="9"/>
        <v>591010</v>
      </c>
      <c r="L30" s="14">
        <f t="shared" si="9"/>
        <v>0</v>
      </c>
      <c r="M30" s="14">
        <f t="shared" si="9"/>
        <v>0</v>
      </c>
      <c r="N30" s="14">
        <f t="shared" si="4"/>
        <v>12678219</v>
      </c>
      <c r="O30" s="35">
        <f t="shared" si="1"/>
        <v>1443.0023901661734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63" t="s">
        <v>43</v>
      </c>
      <c r="M32" s="163"/>
      <c r="N32" s="163"/>
      <c r="O32" s="39">
        <v>8786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thickBot="1">
      <c r="A34" s="165" t="s">
        <v>51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A34:O34"/>
    <mergeCell ref="A1:O1"/>
    <mergeCell ref="D3:H3"/>
    <mergeCell ref="I3:J3"/>
    <mergeCell ref="K3:L3"/>
    <mergeCell ref="O3:O4"/>
    <mergeCell ref="A2:O2"/>
    <mergeCell ref="A3:C4"/>
    <mergeCell ref="A33:O33"/>
    <mergeCell ref="L32:N32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810934</v>
      </c>
      <c r="E5" s="24">
        <f t="shared" si="0"/>
        <v>5013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535727</v>
      </c>
      <c r="L5" s="24">
        <f t="shared" si="0"/>
        <v>0</v>
      </c>
      <c r="M5" s="24">
        <f t="shared" si="0"/>
        <v>0</v>
      </c>
      <c r="N5" s="25">
        <f>SUM(D5:M5)</f>
        <v>1351674</v>
      </c>
      <c r="O5" s="30">
        <f t="shared" ref="O5:O31" si="1">(N5/O$33)</f>
        <v>152.47309644670051</v>
      </c>
      <c r="P5" s="6"/>
    </row>
    <row r="6" spans="1:133">
      <c r="A6" s="12"/>
      <c r="B6" s="42">
        <v>511</v>
      </c>
      <c r="C6" s="19" t="s">
        <v>19</v>
      </c>
      <c r="D6" s="46">
        <v>24521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24521</v>
      </c>
      <c r="O6" s="47">
        <f t="shared" si="1"/>
        <v>2.7660462492949804</v>
      </c>
      <c r="P6" s="9"/>
    </row>
    <row r="7" spans="1:133">
      <c r="A7" s="12"/>
      <c r="B7" s="42">
        <v>512</v>
      </c>
      <c r="C7" s="19" t="s">
        <v>20</v>
      </c>
      <c r="D7" s="46">
        <v>277145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277145</v>
      </c>
      <c r="O7" s="47">
        <f t="shared" si="1"/>
        <v>31.26283135927806</v>
      </c>
      <c r="P7" s="9"/>
    </row>
    <row r="8" spans="1:133">
      <c r="A8" s="12"/>
      <c r="B8" s="42">
        <v>513</v>
      </c>
      <c r="C8" s="19" t="s">
        <v>21</v>
      </c>
      <c r="D8" s="46">
        <v>158495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158495</v>
      </c>
      <c r="O8" s="47">
        <f t="shared" si="1"/>
        <v>17.87873660462493</v>
      </c>
      <c r="P8" s="9"/>
    </row>
    <row r="9" spans="1:133">
      <c r="A9" s="12"/>
      <c r="B9" s="42">
        <v>514</v>
      </c>
      <c r="C9" s="19" t="s">
        <v>22</v>
      </c>
      <c r="D9" s="46">
        <v>76930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76930</v>
      </c>
      <c r="O9" s="47">
        <f t="shared" si="1"/>
        <v>8.6779469825155111</v>
      </c>
      <c r="P9" s="9"/>
    </row>
    <row r="10" spans="1:133">
      <c r="A10" s="12"/>
      <c r="B10" s="42">
        <v>515</v>
      </c>
      <c r="C10" s="19" t="s">
        <v>23</v>
      </c>
      <c r="D10" s="46">
        <v>88744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88744</v>
      </c>
      <c r="O10" s="47">
        <f t="shared" si="1"/>
        <v>10.010603496897913</v>
      </c>
      <c r="P10" s="9"/>
    </row>
    <row r="11" spans="1:133">
      <c r="A11" s="12"/>
      <c r="B11" s="42">
        <v>518</v>
      </c>
      <c r="C11" s="19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535727</v>
      </c>
      <c r="L11" s="46">
        <v>0</v>
      </c>
      <c r="M11" s="46">
        <v>0</v>
      </c>
      <c r="N11" s="46">
        <f t="shared" si="2"/>
        <v>535727</v>
      </c>
      <c r="O11" s="47">
        <f t="shared" si="1"/>
        <v>60.431697687535248</v>
      </c>
      <c r="P11" s="9"/>
    </row>
    <row r="12" spans="1:133">
      <c r="A12" s="12"/>
      <c r="B12" s="42">
        <v>519</v>
      </c>
      <c r="C12" s="19" t="s">
        <v>25</v>
      </c>
      <c r="D12" s="46">
        <v>185099</v>
      </c>
      <c r="E12" s="46">
        <v>5013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190112</v>
      </c>
      <c r="O12" s="47">
        <f t="shared" si="1"/>
        <v>21.445234066553862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4243707</v>
      </c>
      <c r="E13" s="29">
        <f t="shared" si="3"/>
        <v>230195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4473902</v>
      </c>
      <c r="O13" s="41">
        <f t="shared" si="1"/>
        <v>504.67027636773832</v>
      </c>
      <c r="P13" s="10"/>
    </row>
    <row r="14" spans="1:133">
      <c r="A14" s="12"/>
      <c r="B14" s="42">
        <v>521</v>
      </c>
      <c r="C14" s="19" t="s">
        <v>27</v>
      </c>
      <c r="D14" s="46">
        <v>2569931</v>
      </c>
      <c r="E14" s="46">
        <v>94027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2663958</v>
      </c>
      <c r="O14" s="47">
        <f t="shared" si="1"/>
        <v>300.50287648054143</v>
      </c>
      <c r="P14" s="9"/>
    </row>
    <row r="15" spans="1:133">
      <c r="A15" s="12"/>
      <c r="B15" s="42">
        <v>522</v>
      </c>
      <c r="C15" s="19" t="s">
        <v>28</v>
      </c>
      <c r="D15" s="46">
        <v>1516715</v>
      </c>
      <c r="E15" s="46">
        <v>136168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1652883</v>
      </c>
      <c r="O15" s="47">
        <f t="shared" si="1"/>
        <v>186.45042301184432</v>
      </c>
      <c r="P15" s="9"/>
    </row>
    <row r="16" spans="1:133">
      <c r="A16" s="12"/>
      <c r="B16" s="42">
        <v>529</v>
      </c>
      <c r="C16" s="19" t="s">
        <v>29</v>
      </c>
      <c r="D16" s="46">
        <v>157061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157061</v>
      </c>
      <c r="O16" s="47">
        <f t="shared" si="1"/>
        <v>17.716976875352511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0</v>
      </c>
      <c r="E17" s="29">
        <f t="shared" si="5"/>
        <v>13985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4475539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4489524</v>
      </c>
      <c r="O17" s="41">
        <f t="shared" si="1"/>
        <v>506.43248730964467</v>
      </c>
      <c r="P17" s="10"/>
    </row>
    <row r="18" spans="1:119">
      <c r="A18" s="12"/>
      <c r="B18" s="42">
        <v>534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1226273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1226273</v>
      </c>
      <c r="O18" s="47">
        <f t="shared" si="1"/>
        <v>138.32746756909194</v>
      </c>
      <c r="P18" s="9"/>
    </row>
    <row r="19" spans="1:119">
      <c r="A19" s="12"/>
      <c r="B19" s="42">
        <v>536</v>
      </c>
      <c r="C19" s="19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3249266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3249266</v>
      </c>
      <c r="O19" s="47">
        <f t="shared" si="1"/>
        <v>366.52746756909193</v>
      </c>
      <c r="P19" s="9"/>
    </row>
    <row r="20" spans="1:119">
      <c r="A20" s="12"/>
      <c r="B20" s="42">
        <v>539</v>
      </c>
      <c r="C20" s="19" t="s">
        <v>33</v>
      </c>
      <c r="D20" s="46">
        <v>0</v>
      </c>
      <c r="E20" s="46">
        <v>13985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13985</v>
      </c>
      <c r="O20" s="47">
        <f t="shared" si="1"/>
        <v>1.577552171460801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799035</v>
      </c>
      <c r="E21" s="29">
        <f t="shared" si="6"/>
        <v>279271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669003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1747309</v>
      </c>
      <c r="O21" s="41">
        <f t="shared" si="1"/>
        <v>197.10197405527356</v>
      </c>
      <c r="P21" s="10"/>
    </row>
    <row r="22" spans="1:119">
      <c r="A22" s="12"/>
      <c r="B22" s="42">
        <v>541</v>
      </c>
      <c r="C22" s="19" t="s">
        <v>35</v>
      </c>
      <c r="D22" s="46">
        <v>799035</v>
      </c>
      <c r="E22" s="46">
        <v>279271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1078306</v>
      </c>
      <c r="O22" s="47">
        <f t="shared" si="1"/>
        <v>121.63632261703327</v>
      </c>
      <c r="P22" s="9"/>
    </row>
    <row r="23" spans="1:119">
      <c r="A23" s="12"/>
      <c r="B23" s="42">
        <v>542</v>
      </c>
      <c r="C23" s="19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669003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669003</v>
      </c>
      <c r="O23" s="47">
        <f t="shared" si="1"/>
        <v>75.465651438240272</v>
      </c>
      <c r="P23" s="9"/>
    </row>
    <row r="24" spans="1:119" ht="15.75">
      <c r="A24" s="26" t="s">
        <v>46</v>
      </c>
      <c r="B24" s="27"/>
      <c r="C24" s="28"/>
      <c r="D24" s="29">
        <f t="shared" ref="D24:M24" si="7">SUM(D25:D25)</f>
        <v>0</v>
      </c>
      <c r="E24" s="29">
        <f t="shared" si="7"/>
        <v>219291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219291</v>
      </c>
      <c r="O24" s="41">
        <f t="shared" si="1"/>
        <v>24.736717428087985</v>
      </c>
      <c r="P24" s="10"/>
    </row>
    <row r="25" spans="1:119">
      <c r="A25" s="43"/>
      <c r="B25" s="44">
        <v>559</v>
      </c>
      <c r="C25" s="45" t="s">
        <v>48</v>
      </c>
      <c r="D25" s="46">
        <v>0</v>
      </c>
      <c r="E25" s="46">
        <v>219291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219291</v>
      </c>
      <c r="O25" s="47">
        <f t="shared" si="1"/>
        <v>24.736717428087985</v>
      </c>
      <c r="P25" s="9"/>
    </row>
    <row r="26" spans="1:119" ht="15.75">
      <c r="A26" s="26" t="s">
        <v>38</v>
      </c>
      <c r="B26" s="27"/>
      <c r="C26" s="28"/>
      <c r="D26" s="29">
        <f t="shared" ref="D26:M26" si="8">SUM(D27:D28)</f>
        <v>725062</v>
      </c>
      <c r="E26" s="29">
        <f t="shared" si="8"/>
        <v>9303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734365</v>
      </c>
      <c r="O26" s="41">
        <f t="shared" si="1"/>
        <v>82.838691483361529</v>
      </c>
      <c r="P26" s="9"/>
    </row>
    <row r="27" spans="1:119">
      <c r="A27" s="12"/>
      <c r="B27" s="42">
        <v>572</v>
      </c>
      <c r="C27" s="19" t="s">
        <v>39</v>
      </c>
      <c r="D27" s="46">
        <v>680963</v>
      </c>
      <c r="E27" s="46">
        <v>9303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690266</v>
      </c>
      <c r="O27" s="47">
        <f t="shared" si="1"/>
        <v>77.864184997179919</v>
      </c>
      <c r="P27" s="9"/>
    </row>
    <row r="28" spans="1:119">
      <c r="A28" s="12"/>
      <c r="B28" s="42">
        <v>575</v>
      </c>
      <c r="C28" s="19" t="s">
        <v>40</v>
      </c>
      <c r="D28" s="46">
        <v>44099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44099</v>
      </c>
      <c r="O28" s="47">
        <f t="shared" si="1"/>
        <v>4.9745064861816131</v>
      </c>
      <c r="P28" s="9"/>
    </row>
    <row r="29" spans="1:119" ht="15.75">
      <c r="A29" s="26" t="s">
        <v>42</v>
      </c>
      <c r="B29" s="27"/>
      <c r="C29" s="28"/>
      <c r="D29" s="29">
        <f t="shared" ref="D29:M29" si="9">SUM(D30:D30)</f>
        <v>174915</v>
      </c>
      <c r="E29" s="29">
        <f t="shared" si="9"/>
        <v>55000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50000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279915</v>
      </c>
      <c r="O29" s="41">
        <f t="shared" si="1"/>
        <v>31.575296108291031</v>
      </c>
      <c r="P29" s="9"/>
    </row>
    <row r="30" spans="1:119" ht="15.75" thickBot="1">
      <c r="A30" s="12"/>
      <c r="B30" s="42">
        <v>581</v>
      </c>
      <c r="C30" s="19" t="s">
        <v>41</v>
      </c>
      <c r="D30" s="46">
        <v>174915</v>
      </c>
      <c r="E30" s="46">
        <v>55000</v>
      </c>
      <c r="F30" s="46">
        <v>0</v>
      </c>
      <c r="G30" s="46">
        <v>0</v>
      </c>
      <c r="H30" s="46">
        <v>0</v>
      </c>
      <c r="I30" s="46">
        <v>50000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279915</v>
      </c>
      <c r="O30" s="47">
        <f t="shared" si="1"/>
        <v>31.575296108291031</v>
      </c>
      <c r="P30" s="9"/>
    </row>
    <row r="31" spans="1:119" ht="16.5" thickBot="1">
      <c r="A31" s="13" t="s">
        <v>10</v>
      </c>
      <c r="B31" s="21"/>
      <c r="C31" s="20"/>
      <c r="D31" s="14">
        <f>SUM(D5,D13,D17,D21,D24,D26,D29)</f>
        <v>6753653</v>
      </c>
      <c r="E31" s="14">
        <f t="shared" ref="E31:M31" si="10">SUM(E5,E13,E17,E21,E24,E26,E29)</f>
        <v>812058</v>
      </c>
      <c r="F31" s="14">
        <f t="shared" si="10"/>
        <v>0</v>
      </c>
      <c r="G31" s="14">
        <f t="shared" si="10"/>
        <v>0</v>
      </c>
      <c r="H31" s="14">
        <f t="shared" si="10"/>
        <v>0</v>
      </c>
      <c r="I31" s="14">
        <f t="shared" si="10"/>
        <v>5194542</v>
      </c>
      <c r="J31" s="14">
        <f t="shared" si="10"/>
        <v>0</v>
      </c>
      <c r="K31" s="14">
        <f t="shared" si="10"/>
        <v>535727</v>
      </c>
      <c r="L31" s="14">
        <f t="shared" si="10"/>
        <v>0</v>
      </c>
      <c r="M31" s="14">
        <f t="shared" si="10"/>
        <v>0</v>
      </c>
      <c r="N31" s="14">
        <f t="shared" si="4"/>
        <v>13295980</v>
      </c>
      <c r="O31" s="35">
        <f t="shared" si="1"/>
        <v>1499.8285391990976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60</v>
      </c>
      <c r="M33" s="163"/>
      <c r="N33" s="163"/>
      <c r="O33" s="39">
        <v>8865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1686771</v>
      </c>
      <c r="E5" s="24">
        <f t="shared" si="0"/>
        <v>7005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333812</v>
      </c>
      <c r="L5" s="24">
        <f t="shared" si="0"/>
        <v>0</v>
      </c>
      <c r="M5" s="24">
        <f t="shared" si="0"/>
        <v>0</v>
      </c>
      <c r="N5" s="25">
        <f>SUM(D5:M5)</f>
        <v>2027588</v>
      </c>
      <c r="O5" s="30">
        <f t="shared" ref="O5:O29" si="1">(N5/O$31)</f>
        <v>226.19232485497545</v>
      </c>
      <c r="P5" s="6"/>
    </row>
    <row r="6" spans="1:133">
      <c r="A6" s="12"/>
      <c r="B6" s="42">
        <v>511</v>
      </c>
      <c r="C6" s="19" t="s">
        <v>19</v>
      </c>
      <c r="D6" s="46">
        <v>24845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24845</v>
      </c>
      <c r="O6" s="47">
        <f t="shared" si="1"/>
        <v>2.7716421240517626</v>
      </c>
      <c r="P6" s="9"/>
    </row>
    <row r="7" spans="1:133">
      <c r="A7" s="12"/>
      <c r="B7" s="42">
        <v>512</v>
      </c>
      <c r="C7" s="19" t="s">
        <v>20</v>
      </c>
      <c r="D7" s="46">
        <v>279584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279584</v>
      </c>
      <c r="O7" s="47">
        <f t="shared" si="1"/>
        <v>31.189647478804105</v>
      </c>
      <c r="P7" s="9"/>
    </row>
    <row r="8" spans="1:133">
      <c r="A8" s="12"/>
      <c r="B8" s="42">
        <v>513</v>
      </c>
      <c r="C8" s="19" t="s">
        <v>21</v>
      </c>
      <c r="D8" s="46">
        <v>145563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145563</v>
      </c>
      <c r="O8" s="47">
        <f t="shared" si="1"/>
        <v>16.238621151271754</v>
      </c>
      <c r="P8" s="9"/>
    </row>
    <row r="9" spans="1:133">
      <c r="A9" s="12"/>
      <c r="B9" s="42">
        <v>514</v>
      </c>
      <c r="C9" s="19" t="s">
        <v>22</v>
      </c>
      <c r="D9" s="46">
        <v>54485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54485</v>
      </c>
      <c r="O9" s="47">
        <f t="shared" si="1"/>
        <v>6.0782016956715754</v>
      </c>
      <c r="P9" s="9"/>
    </row>
    <row r="10" spans="1:133">
      <c r="A10" s="12"/>
      <c r="B10" s="42">
        <v>515</v>
      </c>
      <c r="C10" s="19" t="s">
        <v>23</v>
      </c>
      <c r="D10" s="46">
        <v>60252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60252</v>
      </c>
      <c r="O10" s="47">
        <f t="shared" si="1"/>
        <v>6.7215528781793843</v>
      </c>
      <c r="P10" s="9"/>
    </row>
    <row r="11" spans="1:133">
      <c r="A11" s="12"/>
      <c r="B11" s="42">
        <v>518</v>
      </c>
      <c r="C11" s="19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333812</v>
      </c>
      <c r="L11" s="46">
        <v>0</v>
      </c>
      <c r="M11" s="46">
        <v>0</v>
      </c>
      <c r="N11" s="46">
        <f t="shared" si="2"/>
        <v>333812</v>
      </c>
      <c r="O11" s="47">
        <f t="shared" si="1"/>
        <v>37.239178937974117</v>
      </c>
      <c r="P11" s="9"/>
    </row>
    <row r="12" spans="1:133">
      <c r="A12" s="12"/>
      <c r="B12" s="42">
        <v>519</v>
      </c>
      <c r="C12" s="19" t="s">
        <v>25</v>
      </c>
      <c r="D12" s="46">
        <v>1122042</v>
      </c>
      <c r="E12" s="46">
        <v>7005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1129047</v>
      </c>
      <c r="O12" s="47">
        <f t="shared" si="1"/>
        <v>125.95348058902276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4545289</v>
      </c>
      <c r="E13" s="29">
        <f t="shared" si="3"/>
        <v>99405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4644694</v>
      </c>
      <c r="O13" s="41">
        <f t="shared" si="1"/>
        <v>518.14970995091483</v>
      </c>
      <c r="P13" s="10"/>
    </row>
    <row r="14" spans="1:133">
      <c r="A14" s="12"/>
      <c r="B14" s="42">
        <v>521</v>
      </c>
      <c r="C14" s="19" t="s">
        <v>27</v>
      </c>
      <c r="D14" s="46">
        <v>2677299</v>
      </c>
      <c r="E14" s="46">
        <v>49998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2727297</v>
      </c>
      <c r="O14" s="47">
        <f t="shared" si="1"/>
        <v>304.25</v>
      </c>
      <c r="P14" s="9"/>
    </row>
    <row r="15" spans="1:133">
      <c r="A15" s="12"/>
      <c r="B15" s="42">
        <v>522</v>
      </c>
      <c r="C15" s="19" t="s">
        <v>28</v>
      </c>
      <c r="D15" s="46">
        <v>1867990</v>
      </c>
      <c r="E15" s="46">
        <v>49407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1917397</v>
      </c>
      <c r="O15" s="47">
        <f t="shared" si="1"/>
        <v>213.89970995091477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SUM(D17:D18)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4392589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4392589</v>
      </c>
      <c r="O16" s="41">
        <f t="shared" si="1"/>
        <v>490.02554663096834</v>
      </c>
      <c r="P16" s="10"/>
    </row>
    <row r="17" spans="1:119">
      <c r="A17" s="12"/>
      <c r="B17" s="42">
        <v>534</v>
      </c>
      <c r="C17" s="19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1253424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1253424</v>
      </c>
      <c r="O17" s="47">
        <f t="shared" si="1"/>
        <v>139.82864792503347</v>
      </c>
      <c r="P17" s="9"/>
    </row>
    <row r="18" spans="1:119">
      <c r="A18" s="12"/>
      <c r="B18" s="42">
        <v>536</v>
      </c>
      <c r="C18" s="19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3139165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3139165</v>
      </c>
      <c r="O18" s="47">
        <f t="shared" si="1"/>
        <v>350.19689870593487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SUM(D20:D21)</f>
        <v>765999</v>
      </c>
      <c r="E19" s="29">
        <f t="shared" si="6"/>
        <v>366231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421861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1554091</v>
      </c>
      <c r="O19" s="41">
        <f t="shared" si="1"/>
        <v>173.37025881302989</v>
      </c>
      <c r="P19" s="10"/>
    </row>
    <row r="20" spans="1:119">
      <c r="A20" s="12"/>
      <c r="B20" s="42">
        <v>541</v>
      </c>
      <c r="C20" s="19" t="s">
        <v>35</v>
      </c>
      <c r="D20" s="46">
        <v>765999</v>
      </c>
      <c r="E20" s="46">
        <v>366231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1132230</v>
      </c>
      <c r="O20" s="47">
        <f t="shared" si="1"/>
        <v>126.30856760374833</v>
      </c>
      <c r="P20" s="9"/>
    </row>
    <row r="21" spans="1:119">
      <c r="A21" s="12"/>
      <c r="B21" s="42">
        <v>542</v>
      </c>
      <c r="C21" s="19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421861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421861</v>
      </c>
      <c r="O21" s="47">
        <f t="shared" si="1"/>
        <v>47.06169120928157</v>
      </c>
      <c r="P21" s="9"/>
    </row>
    <row r="22" spans="1:119" ht="15.75">
      <c r="A22" s="26" t="s">
        <v>46</v>
      </c>
      <c r="B22" s="27"/>
      <c r="C22" s="28"/>
      <c r="D22" s="29">
        <f t="shared" ref="D22:M22" si="7">SUM(D23:D23)</f>
        <v>318305</v>
      </c>
      <c r="E22" s="29">
        <f t="shared" si="7"/>
        <v>102556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165789</v>
      </c>
      <c r="N22" s="29">
        <f t="shared" si="4"/>
        <v>586650</v>
      </c>
      <c r="O22" s="41">
        <f t="shared" si="1"/>
        <v>65.445113788487276</v>
      </c>
      <c r="P22" s="10"/>
    </row>
    <row r="23" spans="1:119">
      <c r="A23" s="43"/>
      <c r="B23" s="44">
        <v>559</v>
      </c>
      <c r="C23" s="45" t="s">
        <v>48</v>
      </c>
      <c r="D23" s="46">
        <v>318305</v>
      </c>
      <c r="E23" s="46">
        <v>102556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165789</v>
      </c>
      <c r="N23" s="46">
        <f t="shared" si="4"/>
        <v>586650</v>
      </c>
      <c r="O23" s="47">
        <f t="shared" si="1"/>
        <v>65.445113788487276</v>
      </c>
      <c r="P23" s="9"/>
    </row>
    <row r="24" spans="1:119" ht="15.75">
      <c r="A24" s="26" t="s">
        <v>38</v>
      </c>
      <c r="B24" s="27"/>
      <c r="C24" s="28"/>
      <c r="D24" s="29">
        <f t="shared" ref="D24:M24" si="8">SUM(D25:D26)</f>
        <v>798211</v>
      </c>
      <c r="E24" s="29">
        <f t="shared" si="8"/>
        <v>13415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811626</v>
      </c>
      <c r="O24" s="41">
        <f t="shared" si="1"/>
        <v>90.542838018741634</v>
      </c>
      <c r="P24" s="9"/>
    </row>
    <row r="25" spans="1:119">
      <c r="A25" s="12"/>
      <c r="B25" s="42">
        <v>572</v>
      </c>
      <c r="C25" s="19" t="s">
        <v>39</v>
      </c>
      <c r="D25" s="46">
        <v>751934</v>
      </c>
      <c r="E25" s="46">
        <v>13415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765349</v>
      </c>
      <c r="O25" s="47">
        <f t="shared" si="1"/>
        <v>85.380298973672467</v>
      </c>
      <c r="P25" s="9"/>
    </row>
    <row r="26" spans="1:119">
      <c r="A26" s="12"/>
      <c r="B26" s="42">
        <v>575</v>
      </c>
      <c r="C26" s="19" t="s">
        <v>40</v>
      </c>
      <c r="D26" s="46">
        <v>46277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46277</v>
      </c>
      <c r="O26" s="47">
        <f t="shared" si="1"/>
        <v>5.1625390450691659</v>
      </c>
      <c r="P26" s="9"/>
    </row>
    <row r="27" spans="1:119" ht="15.75">
      <c r="A27" s="26" t="s">
        <v>42</v>
      </c>
      <c r="B27" s="27"/>
      <c r="C27" s="28"/>
      <c r="D27" s="29">
        <f t="shared" ref="D27:M27" si="9">SUM(D28:D28)</f>
        <v>0</v>
      </c>
      <c r="E27" s="29">
        <f t="shared" si="9"/>
        <v>151157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155000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5000</v>
      </c>
      <c r="N27" s="29">
        <f t="shared" si="4"/>
        <v>311157</v>
      </c>
      <c r="O27" s="41">
        <f t="shared" si="1"/>
        <v>34.71184738955823</v>
      </c>
      <c r="P27" s="9"/>
    </row>
    <row r="28" spans="1:119" ht="15.75" thickBot="1">
      <c r="A28" s="12"/>
      <c r="B28" s="42">
        <v>581</v>
      </c>
      <c r="C28" s="19" t="s">
        <v>41</v>
      </c>
      <c r="D28" s="46">
        <v>0</v>
      </c>
      <c r="E28" s="46">
        <v>151157</v>
      </c>
      <c r="F28" s="46">
        <v>0</v>
      </c>
      <c r="G28" s="46">
        <v>0</v>
      </c>
      <c r="H28" s="46">
        <v>0</v>
      </c>
      <c r="I28" s="46">
        <v>155000</v>
      </c>
      <c r="J28" s="46">
        <v>0</v>
      </c>
      <c r="K28" s="46">
        <v>0</v>
      </c>
      <c r="L28" s="46">
        <v>0</v>
      </c>
      <c r="M28" s="46">
        <v>5000</v>
      </c>
      <c r="N28" s="46">
        <f t="shared" si="4"/>
        <v>311157</v>
      </c>
      <c r="O28" s="47">
        <f t="shared" si="1"/>
        <v>34.71184738955823</v>
      </c>
      <c r="P28" s="9"/>
    </row>
    <row r="29" spans="1:119" ht="16.5" thickBot="1">
      <c r="A29" s="13" t="s">
        <v>10</v>
      </c>
      <c r="B29" s="21"/>
      <c r="C29" s="20"/>
      <c r="D29" s="14">
        <f>SUM(D5,D13,D16,D19,D22,D24,D27)</f>
        <v>8114575</v>
      </c>
      <c r="E29" s="14">
        <f t="shared" ref="E29:M29" si="10">SUM(E5,E13,E16,E19,E22,E24,E27)</f>
        <v>739769</v>
      </c>
      <c r="F29" s="14">
        <f t="shared" si="10"/>
        <v>0</v>
      </c>
      <c r="G29" s="14">
        <f t="shared" si="10"/>
        <v>0</v>
      </c>
      <c r="H29" s="14">
        <f t="shared" si="10"/>
        <v>0</v>
      </c>
      <c r="I29" s="14">
        <f t="shared" si="10"/>
        <v>4969450</v>
      </c>
      <c r="J29" s="14">
        <f t="shared" si="10"/>
        <v>0</v>
      </c>
      <c r="K29" s="14">
        <f t="shared" si="10"/>
        <v>333812</v>
      </c>
      <c r="L29" s="14">
        <f t="shared" si="10"/>
        <v>0</v>
      </c>
      <c r="M29" s="14">
        <f t="shared" si="10"/>
        <v>170789</v>
      </c>
      <c r="N29" s="14">
        <f t="shared" si="4"/>
        <v>14328395</v>
      </c>
      <c r="O29" s="35">
        <f t="shared" si="1"/>
        <v>1598.4376394466756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73</v>
      </c>
      <c r="M31" s="163"/>
      <c r="N31" s="163"/>
      <c r="O31" s="39">
        <v>8964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51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89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90</v>
      </c>
      <c r="N4" s="32" t="s">
        <v>5</v>
      </c>
      <c r="O4" s="32" t="s">
        <v>91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919580</v>
      </c>
      <c r="E5" s="24">
        <f t="shared" si="0"/>
        <v>79960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1085097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2084637</v>
      </c>
      <c r="P5" s="30">
        <f t="shared" ref="P5:P31" si="1">(O5/P$33)</f>
        <v>213.39308015149965</v>
      </c>
      <c r="Q5" s="6"/>
    </row>
    <row r="6" spans="1:134">
      <c r="A6" s="12"/>
      <c r="B6" s="42">
        <v>511</v>
      </c>
      <c r="C6" s="19" t="s">
        <v>19</v>
      </c>
      <c r="D6" s="46">
        <v>86379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86379</v>
      </c>
      <c r="P6" s="47">
        <f t="shared" si="1"/>
        <v>8.8421537516634245</v>
      </c>
      <c r="Q6" s="9"/>
    </row>
    <row r="7" spans="1:134">
      <c r="A7" s="12"/>
      <c r="B7" s="42">
        <v>512</v>
      </c>
      <c r="C7" s="19" t="s">
        <v>20</v>
      </c>
      <c r="D7" s="46">
        <v>392535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392535</v>
      </c>
      <c r="P7" s="47">
        <f t="shared" si="1"/>
        <v>40.181697205445801</v>
      </c>
      <c r="Q7" s="9"/>
    </row>
    <row r="8" spans="1:134">
      <c r="A8" s="12"/>
      <c r="B8" s="42">
        <v>513</v>
      </c>
      <c r="C8" s="19" t="s">
        <v>21</v>
      </c>
      <c r="D8" s="46">
        <v>286154</v>
      </c>
      <c r="E8" s="46">
        <v>79960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366114</v>
      </c>
      <c r="P8" s="47">
        <f t="shared" si="1"/>
        <v>37.477121506807251</v>
      </c>
      <c r="Q8" s="9"/>
    </row>
    <row r="9" spans="1:134">
      <c r="A9" s="12"/>
      <c r="B9" s="42">
        <v>514</v>
      </c>
      <c r="C9" s="19" t="s">
        <v>22</v>
      </c>
      <c r="D9" s="46">
        <v>119512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119512</v>
      </c>
      <c r="P9" s="47">
        <f t="shared" si="1"/>
        <v>12.233800798444058</v>
      </c>
      <c r="Q9" s="9"/>
    </row>
    <row r="10" spans="1:134">
      <c r="A10" s="12"/>
      <c r="B10" s="42">
        <v>515</v>
      </c>
      <c r="C10" s="19" t="s">
        <v>23</v>
      </c>
      <c r="D10" s="46">
        <v>35000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35000</v>
      </c>
      <c r="P10" s="47">
        <f t="shared" si="1"/>
        <v>3.5827617975227763</v>
      </c>
      <c r="Q10" s="9"/>
    </row>
    <row r="11" spans="1:134">
      <c r="A11" s="12"/>
      <c r="B11" s="42">
        <v>518</v>
      </c>
      <c r="C11" s="19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1085097</v>
      </c>
      <c r="L11" s="46">
        <v>0</v>
      </c>
      <c r="M11" s="46">
        <v>0</v>
      </c>
      <c r="N11" s="46">
        <v>0</v>
      </c>
      <c r="O11" s="46">
        <f t="shared" si="2"/>
        <v>1085097</v>
      </c>
      <c r="P11" s="47">
        <f t="shared" si="1"/>
        <v>111.07554509161633</v>
      </c>
      <c r="Q11" s="9"/>
    </row>
    <row r="12" spans="1:134" ht="15.75">
      <c r="A12" s="26" t="s">
        <v>26</v>
      </c>
      <c r="B12" s="27"/>
      <c r="C12" s="28"/>
      <c r="D12" s="29">
        <f t="shared" ref="D12:N12" si="3">SUM(D13:D15)</f>
        <v>4192321</v>
      </c>
      <c r="E12" s="29">
        <f t="shared" si="3"/>
        <v>201386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4393707</v>
      </c>
      <c r="P12" s="41">
        <f t="shared" si="1"/>
        <v>449.76015968881154</v>
      </c>
      <c r="Q12" s="10"/>
    </row>
    <row r="13" spans="1:134">
      <c r="A13" s="12"/>
      <c r="B13" s="42">
        <v>521</v>
      </c>
      <c r="C13" s="19" t="s">
        <v>27</v>
      </c>
      <c r="D13" s="46">
        <v>1986465</v>
      </c>
      <c r="E13" s="46">
        <v>162225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2148690</v>
      </c>
      <c r="P13" s="47">
        <f t="shared" si="1"/>
        <v>219.94984133483467</v>
      </c>
      <c r="Q13" s="9"/>
    </row>
    <row r="14" spans="1:134">
      <c r="A14" s="12"/>
      <c r="B14" s="42">
        <v>522</v>
      </c>
      <c r="C14" s="19" t="s">
        <v>28</v>
      </c>
      <c r="D14" s="46">
        <v>1938896</v>
      </c>
      <c r="E14" s="46">
        <v>39161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5" si="4">SUM(D14:N14)</f>
        <v>1978057</v>
      </c>
      <c r="P14" s="47">
        <f t="shared" si="1"/>
        <v>202.48305865492887</v>
      </c>
      <c r="Q14" s="9"/>
    </row>
    <row r="15" spans="1:134">
      <c r="A15" s="12"/>
      <c r="B15" s="42">
        <v>529</v>
      </c>
      <c r="C15" s="19" t="s">
        <v>29</v>
      </c>
      <c r="D15" s="46">
        <v>266960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266960</v>
      </c>
      <c r="P15" s="47">
        <f t="shared" si="1"/>
        <v>27.32725969904801</v>
      </c>
      <c r="Q15" s="9"/>
    </row>
    <row r="16" spans="1:134" ht="15.75">
      <c r="A16" s="26" t="s">
        <v>30</v>
      </c>
      <c r="B16" s="27"/>
      <c r="C16" s="28"/>
      <c r="D16" s="29">
        <f t="shared" ref="D16:N16" si="5">SUM(D17:D20)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6528279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6528279</v>
      </c>
      <c r="P16" s="41">
        <f t="shared" si="1"/>
        <v>668.26481727914836</v>
      </c>
      <c r="Q16" s="10"/>
    </row>
    <row r="17" spans="1:120">
      <c r="A17" s="12"/>
      <c r="B17" s="42">
        <v>533</v>
      </c>
      <c r="C17" s="19" t="s">
        <v>55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594380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8" si="6">SUM(D17:N17)</f>
        <v>594380</v>
      </c>
      <c r="P17" s="47">
        <f t="shared" si="1"/>
        <v>60.843484491759646</v>
      </c>
      <c r="Q17" s="9"/>
    </row>
    <row r="18" spans="1:120">
      <c r="A18" s="12"/>
      <c r="B18" s="42">
        <v>534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1941936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1941936</v>
      </c>
      <c r="P18" s="47">
        <f t="shared" si="1"/>
        <v>198.78554611526258</v>
      </c>
      <c r="Q18" s="9"/>
    </row>
    <row r="19" spans="1:120">
      <c r="A19" s="12"/>
      <c r="B19" s="42">
        <v>535</v>
      </c>
      <c r="C19" s="19" t="s">
        <v>56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1625914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1625914</v>
      </c>
      <c r="P19" s="47">
        <f t="shared" si="1"/>
        <v>166.43607329306991</v>
      </c>
      <c r="Q19" s="9"/>
    </row>
    <row r="20" spans="1:120">
      <c r="A20" s="12"/>
      <c r="B20" s="42">
        <v>536</v>
      </c>
      <c r="C20" s="19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2366049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2366049</v>
      </c>
      <c r="P20" s="47">
        <f t="shared" si="1"/>
        <v>242.19971337905619</v>
      </c>
      <c r="Q20" s="9"/>
    </row>
    <row r="21" spans="1:120" ht="15.75">
      <c r="A21" s="26" t="s">
        <v>34</v>
      </c>
      <c r="B21" s="27"/>
      <c r="C21" s="28"/>
      <c r="D21" s="29">
        <f t="shared" ref="D21:N21" si="7">SUM(D22:D23)</f>
        <v>792721</v>
      </c>
      <c r="E21" s="29">
        <f t="shared" si="7"/>
        <v>281865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1172719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6"/>
        <v>2247305</v>
      </c>
      <c r="P21" s="41">
        <f t="shared" si="1"/>
        <v>230.04452861091207</v>
      </c>
      <c r="Q21" s="10"/>
    </row>
    <row r="22" spans="1:120">
      <c r="A22" s="12"/>
      <c r="B22" s="42">
        <v>541</v>
      </c>
      <c r="C22" s="19" t="s">
        <v>35</v>
      </c>
      <c r="D22" s="46">
        <v>792721</v>
      </c>
      <c r="E22" s="46">
        <v>281865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1074586</v>
      </c>
      <c r="P22" s="47">
        <f t="shared" si="1"/>
        <v>109.99959054150885</v>
      </c>
      <c r="Q22" s="9"/>
    </row>
    <row r="23" spans="1:120">
      <c r="A23" s="12"/>
      <c r="B23" s="42">
        <v>542</v>
      </c>
      <c r="C23" s="19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1172719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1172719</v>
      </c>
      <c r="P23" s="47">
        <f t="shared" si="1"/>
        <v>120.04493806940322</v>
      </c>
      <c r="Q23" s="9"/>
    </row>
    <row r="24" spans="1:120" ht="15.75">
      <c r="A24" s="26" t="s">
        <v>46</v>
      </c>
      <c r="B24" s="27"/>
      <c r="C24" s="28"/>
      <c r="D24" s="29">
        <f t="shared" ref="D24:N24" si="8">SUM(D25:D25)</f>
        <v>0</v>
      </c>
      <c r="E24" s="29">
        <f t="shared" si="8"/>
        <v>565718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 t="shared" si="6"/>
        <v>565718</v>
      </c>
      <c r="P24" s="41">
        <f t="shared" si="1"/>
        <v>57.909509673456853</v>
      </c>
      <c r="Q24" s="10"/>
    </row>
    <row r="25" spans="1:120">
      <c r="A25" s="43"/>
      <c r="B25" s="44">
        <v>559</v>
      </c>
      <c r="C25" s="45" t="s">
        <v>48</v>
      </c>
      <c r="D25" s="46">
        <v>0</v>
      </c>
      <c r="E25" s="46">
        <v>565718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565718</v>
      </c>
      <c r="P25" s="47">
        <f t="shared" si="1"/>
        <v>57.909509673456853</v>
      </c>
      <c r="Q25" s="9"/>
    </row>
    <row r="26" spans="1:120" ht="15.75">
      <c r="A26" s="26" t="s">
        <v>38</v>
      </c>
      <c r="B26" s="27"/>
      <c r="C26" s="28"/>
      <c r="D26" s="29">
        <f t="shared" ref="D26:N26" si="9">SUM(D27:D28)</f>
        <v>482016</v>
      </c>
      <c r="E26" s="29">
        <f t="shared" si="9"/>
        <v>37568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>SUM(D26:N26)</f>
        <v>519584</v>
      </c>
      <c r="P26" s="41">
        <f t="shared" si="1"/>
        <v>53.187020165830688</v>
      </c>
      <c r="Q26" s="9"/>
    </row>
    <row r="27" spans="1:120">
      <c r="A27" s="12"/>
      <c r="B27" s="42">
        <v>572</v>
      </c>
      <c r="C27" s="19" t="s">
        <v>39</v>
      </c>
      <c r="D27" s="46">
        <v>352256</v>
      </c>
      <c r="E27" s="46">
        <v>37568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389824</v>
      </c>
      <c r="P27" s="47">
        <f t="shared" si="1"/>
        <v>39.904186713071965</v>
      </c>
      <c r="Q27" s="9"/>
    </row>
    <row r="28" spans="1:120">
      <c r="A28" s="12"/>
      <c r="B28" s="42">
        <v>574</v>
      </c>
      <c r="C28" s="19" t="s">
        <v>85</v>
      </c>
      <c r="D28" s="46">
        <v>129760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129760</v>
      </c>
      <c r="P28" s="47">
        <f t="shared" si="1"/>
        <v>13.282833452758727</v>
      </c>
      <c r="Q28" s="9"/>
    </row>
    <row r="29" spans="1:120" ht="15.75">
      <c r="A29" s="26" t="s">
        <v>42</v>
      </c>
      <c r="B29" s="27"/>
      <c r="C29" s="28"/>
      <c r="D29" s="29">
        <f t="shared" ref="D29:N29" si="10">SUM(D30:D30)</f>
        <v>0</v>
      </c>
      <c r="E29" s="29">
        <f t="shared" si="10"/>
        <v>0</v>
      </c>
      <c r="F29" s="29">
        <f t="shared" si="10"/>
        <v>0</v>
      </c>
      <c r="G29" s="29">
        <f t="shared" si="10"/>
        <v>0</v>
      </c>
      <c r="H29" s="29">
        <f t="shared" si="10"/>
        <v>0</v>
      </c>
      <c r="I29" s="29">
        <f t="shared" si="10"/>
        <v>1202973</v>
      </c>
      <c r="J29" s="29">
        <f t="shared" si="10"/>
        <v>0</v>
      </c>
      <c r="K29" s="29">
        <f t="shared" si="10"/>
        <v>0</v>
      </c>
      <c r="L29" s="29">
        <f t="shared" si="10"/>
        <v>0</v>
      </c>
      <c r="M29" s="29">
        <f t="shared" si="10"/>
        <v>0</v>
      </c>
      <c r="N29" s="29">
        <f t="shared" si="10"/>
        <v>0</v>
      </c>
      <c r="O29" s="29">
        <f>SUM(D29:N29)</f>
        <v>1202973</v>
      </c>
      <c r="P29" s="41">
        <f t="shared" si="1"/>
        <v>123.14187736718191</v>
      </c>
      <c r="Q29" s="9"/>
    </row>
    <row r="30" spans="1:120" ht="15.75" thickBot="1">
      <c r="A30" s="12"/>
      <c r="B30" s="42">
        <v>581</v>
      </c>
      <c r="C30" s="19" t="s">
        <v>92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1202973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1202973</v>
      </c>
      <c r="P30" s="47">
        <f t="shared" si="1"/>
        <v>123.14187736718191</v>
      </c>
      <c r="Q30" s="9"/>
    </row>
    <row r="31" spans="1:120" ht="16.5" thickBot="1">
      <c r="A31" s="13" t="s">
        <v>10</v>
      </c>
      <c r="B31" s="21"/>
      <c r="C31" s="20"/>
      <c r="D31" s="14">
        <f>SUM(D5,D12,D16,D21,D24,D26,D29)</f>
        <v>6386638</v>
      </c>
      <c r="E31" s="14">
        <f t="shared" ref="E31:N31" si="11">SUM(E5,E12,E16,E21,E24,E26,E29)</f>
        <v>1166497</v>
      </c>
      <c r="F31" s="14">
        <f t="shared" si="11"/>
        <v>0</v>
      </c>
      <c r="G31" s="14">
        <f t="shared" si="11"/>
        <v>0</v>
      </c>
      <c r="H31" s="14">
        <f t="shared" si="11"/>
        <v>0</v>
      </c>
      <c r="I31" s="14">
        <f t="shared" si="11"/>
        <v>8903971</v>
      </c>
      <c r="J31" s="14">
        <f t="shared" si="11"/>
        <v>0</v>
      </c>
      <c r="K31" s="14">
        <f t="shared" si="11"/>
        <v>1085097</v>
      </c>
      <c r="L31" s="14">
        <f t="shared" si="11"/>
        <v>0</v>
      </c>
      <c r="M31" s="14">
        <f t="shared" si="11"/>
        <v>0</v>
      </c>
      <c r="N31" s="14">
        <f t="shared" si="11"/>
        <v>0</v>
      </c>
      <c r="O31" s="14">
        <f>SUM(D31:N31)</f>
        <v>17542203</v>
      </c>
      <c r="P31" s="35">
        <f t="shared" si="1"/>
        <v>1795.700992936841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163" t="s">
        <v>95</v>
      </c>
      <c r="N33" s="163"/>
      <c r="O33" s="163"/>
      <c r="P33" s="39">
        <v>9769</v>
      </c>
    </row>
    <row r="34" spans="1:16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65" t="s">
        <v>51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89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90</v>
      </c>
      <c r="N4" s="32" t="s">
        <v>5</v>
      </c>
      <c r="O4" s="32" t="s">
        <v>91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822564</v>
      </c>
      <c r="E5" s="24">
        <f t="shared" si="0"/>
        <v>13900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1170611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31" si="1">SUM(D5:N5)</f>
        <v>2007075</v>
      </c>
      <c r="P5" s="30">
        <f t="shared" ref="P5:P31" si="2">(O5/P$33)</f>
        <v>206.46795597160786</v>
      </c>
      <c r="Q5" s="6"/>
    </row>
    <row r="6" spans="1:134">
      <c r="A6" s="12"/>
      <c r="B6" s="42">
        <v>511</v>
      </c>
      <c r="C6" s="19" t="s">
        <v>19</v>
      </c>
      <c r="D6" s="46">
        <v>56666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56666</v>
      </c>
      <c r="P6" s="47">
        <f t="shared" si="2"/>
        <v>5.8292356753420433</v>
      </c>
      <c r="Q6" s="9"/>
    </row>
    <row r="7" spans="1:134">
      <c r="A7" s="12"/>
      <c r="B7" s="42">
        <v>512</v>
      </c>
      <c r="C7" s="19" t="s">
        <v>20</v>
      </c>
      <c r="D7" s="46">
        <v>295331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295331</v>
      </c>
      <c r="P7" s="47">
        <f t="shared" si="2"/>
        <v>30.38072214792717</v>
      </c>
      <c r="Q7" s="9"/>
    </row>
    <row r="8" spans="1:134">
      <c r="A8" s="12"/>
      <c r="B8" s="42">
        <v>513</v>
      </c>
      <c r="C8" s="19" t="s">
        <v>21</v>
      </c>
      <c r="D8" s="46">
        <v>343041</v>
      </c>
      <c r="E8" s="46">
        <v>13900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356941</v>
      </c>
      <c r="P8" s="47">
        <f t="shared" si="2"/>
        <v>36.718547474539655</v>
      </c>
      <c r="Q8" s="9"/>
    </row>
    <row r="9" spans="1:134">
      <c r="A9" s="12"/>
      <c r="B9" s="42">
        <v>514</v>
      </c>
      <c r="C9" s="19" t="s">
        <v>22</v>
      </c>
      <c r="D9" s="46">
        <v>102526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102526</v>
      </c>
      <c r="P9" s="47">
        <f t="shared" si="2"/>
        <v>10.546857319205843</v>
      </c>
      <c r="Q9" s="9"/>
    </row>
    <row r="10" spans="1:134">
      <c r="A10" s="12"/>
      <c r="B10" s="42">
        <v>515</v>
      </c>
      <c r="C10" s="19" t="s">
        <v>23</v>
      </c>
      <c r="D10" s="46">
        <v>25000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25000</v>
      </c>
      <c r="P10" s="47">
        <f t="shared" si="2"/>
        <v>2.5717518773788703</v>
      </c>
      <c r="Q10" s="9"/>
    </row>
    <row r="11" spans="1:134">
      <c r="A11" s="12"/>
      <c r="B11" s="42">
        <v>518</v>
      </c>
      <c r="C11" s="19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1170611</v>
      </c>
      <c r="L11" s="46">
        <v>0</v>
      </c>
      <c r="M11" s="46">
        <v>0</v>
      </c>
      <c r="N11" s="46">
        <v>0</v>
      </c>
      <c r="O11" s="46">
        <f t="shared" si="1"/>
        <v>1170611</v>
      </c>
      <c r="P11" s="47">
        <f t="shared" si="2"/>
        <v>120.42084147721428</v>
      </c>
      <c r="Q11" s="9"/>
    </row>
    <row r="12" spans="1:134" ht="15.75">
      <c r="A12" s="26" t="s">
        <v>26</v>
      </c>
      <c r="B12" s="27"/>
      <c r="C12" s="28"/>
      <c r="D12" s="29">
        <f t="shared" ref="D12:N12" si="3">SUM(D13:D15)</f>
        <v>3522821</v>
      </c>
      <c r="E12" s="29">
        <f t="shared" si="3"/>
        <v>87387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3610208</v>
      </c>
      <c r="P12" s="41">
        <f t="shared" si="2"/>
        <v>371.38236806912869</v>
      </c>
      <c r="Q12" s="10"/>
    </row>
    <row r="13" spans="1:134">
      <c r="A13" s="12"/>
      <c r="B13" s="42">
        <v>521</v>
      </c>
      <c r="C13" s="19" t="s">
        <v>27</v>
      </c>
      <c r="D13" s="46">
        <v>1593362</v>
      </c>
      <c r="E13" s="46">
        <v>30000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1623362</v>
      </c>
      <c r="P13" s="47">
        <f t="shared" si="2"/>
        <v>166.99537084662072</v>
      </c>
      <c r="Q13" s="9"/>
    </row>
    <row r="14" spans="1:134">
      <c r="A14" s="12"/>
      <c r="B14" s="42">
        <v>522</v>
      </c>
      <c r="C14" s="19" t="s">
        <v>28</v>
      </c>
      <c r="D14" s="46">
        <v>1739179</v>
      </c>
      <c r="E14" s="46">
        <v>13012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1752191</v>
      </c>
      <c r="P14" s="47">
        <f t="shared" si="2"/>
        <v>180.24801975105441</v>
      </c>
      <c r="Q14" s="9"/>
    </row>
    <row r="15" spans="1:134">
      <c r="A15" s="12"/>
      <c r="B15" s="42">
        <v>529</v>
      </c>
      <c r="C15" s="19" t="s">
        <v>29</v>
      </c>
      <c r="D15" s="46">
        <v>190280</v>
      </c>
      <c r="E15" s="46">
        <v>44375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234655</v>
      </c>
      <c r="P15" s="47">
        <f t="shared" si="2"/>
        <v>24.138977471453554</v>
      </c>
      <c r="Q15" s="9"/>
    </row>
    <row r="16" spans="1:134" ht="15.75">
      <c r="A16" s="26" t="s">
        <v>30</v>
      </c>
      <c r="B16" s="27"/>
      <c r="C16" s="28"/>
      <c r="D16" s="29">
        <f t="shared" ref="D16:N16" si="4">SUM(D17:D20)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5554581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5554581</v>
      </c>
      <c r="P16" s="41">
        <f t="shared" si="2"/>
        <v>571.40016459212018</v>
      </c>
      <c r="Q16" s="10"/>
    </row>
    <row r="17" spans="1:120">
      <c r="A17" s="12"/>
      <c r="B17" s="42">
        <v>533</v>
      </c>
      <c r="C17" s="19" t="s">
        <v>55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468894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468894</v>
      </c>
      <c r="P17" s="47">
        <f t="shared" si="2"/>
        <v>48.235160991667527</v>
      </c>
      <c r="Q17" s="9"/>
    </row>
    <row r="18" spans="1:120">
      <c r="A18" s="12"/>
      <c r="B18" s="42">
        <v>534</v>
      </c>
      <c r="C18" s="19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1598974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1598974</v>
      </c>
      <c r="P18" s="47">
        <f t="shared" si="2"/>
        <v>164.4865754552001</v>
      </c>
      <c r="Q18" s="9"/>
    </row>
    <row r="19" spans="1:120">
      <c r="A19" s="12"/>
      <c r="B19" s="42">
        <v>535</v>
      </c>
      <c r="C19" s="19" t="s">
        <v>56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1519064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1519064</v>
      </c>
      <c r="P19" s="47">
        <f t="shared" si="2"/>
        <v>156.26622775434626</v>
      </c>
      <c r="Q19" s="9"/>
    </row>
    <row r="20" spans="1:120">
      <c r="A20" s="12"/>
      <c r="B20" s="42">
        <v>536</v>
      </c>
      <c r="C20" s="19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1967649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1967649</v>
      </c>
      <c r="P20" s="47">
        <f t="shared" si="2"/>
        <v>202.41220039090629</v>
      </c>
      <c r="Q20" s="9"/>
    </row>
    <row r="21" spans="1:120" ht="15.75">
      <c r="A21" s="26" t="s">
        <v>34</v>
      </c>
      <c r="B21" s="27"/>
      <c r="C21" s="28"/>
      <c r="D21" s="29">
        <f t="shared" ref="D21:N21" si="5">SUM(D22:D23)</f>
        <v>503237</v>
      </c>
      <c r="E21" s="29">
        <f t="shared" si="5"/>
        <v>15010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1096766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5"/>
        <v>0</v>
      </c>
      <c r="O21" s="29">
        <f t="shared" si="1"/>
        <v>1615013</v>
      </c>
      <c r="P21" s="41">
        <f t="shared" si="2"/>
        <v>166.13650858965127</v>
      </c>
      <c r="Q21" s="10"/>
    </row>
    <row r="22" spans="1:120">
      <c r="A22" s="12"/>
      <c r="B22" s="42">
        <v>541</v>
      </c>
      <c r="C22" s="19" t="s">
        <v>35</v>
      </c>
      <c r="D22" s="46">
        <v>503237</v>
      </c>
      <c r="E22" s="46">
        <v>15010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518247</v>
      </c>
      <c r="P22" s="47">
        <f t="shared" si="2"/>
        <v>53.3121078078387</v>
      </c>
      <c r="Q22" s="9"/>
    </row>
    <row r="23" spans="1:120">
      <c r="A23" s="12"/>
      <c r="B23" s="42">
        <v>542</v>
      </c>
      <c r="C23" s="19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1096766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1096766</v>
      </c>
      <c r="P23" s="47">
        <f t="shared" si="2"/>
        <v>112.82440078181257</v>
      </c>
      <c r="Q23" s="9"/>
    </row>
    <row r="24" spans="1:120" ht="15.75">
      <c r="A24" s="26" t="s">
        <v>46</v>
      </c>
      <c r="B24" s="27"/>
      <c r="C24" s="28"/>
      <c r="D24" s="29">
        <f t="shared" ref="D24:N24" si="6">SUM(D25:D25)</f>
        <v>0</v>
      </c>
      <c r="E24" s="29">
        <f t="shared" si="6"/>
        <v>43561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6"/>
        <v>0</v>
      </c>
      <c r="O24" s="29">
        <f t="shared" si="1"/>
        <v>43561</v>
      </c>
      <c r="P24" s="41">
        <f t="shared" si="2"/>
        <v>4.4811233412200391</v>
      </c>
      <c r="Q24" s="10"/>
    </row>
    <row r="25" spans="1:120">
      <c r="A25" s="43"/>
      <c r="B25" s="44">
        <v>559</v>
      </c>
      <c r="C25" s="45" t="s">
        <v>48</v>
      </c>
      <c r="D25" s="46">
        <v>0</v>
      </c>
      <c r="E25" s="46">
        <v>43561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43561</v>
      </c>
      <c r="P25" s="47">
        <f t="shared" si="2"/>
        <v>4.4811233412200391</v>
      </c>
      <c r="Q25" s="9"/>
    </row>
    <row r="26" spans="1:120" ht="15.75">
      <c r="A26" s="26" t="s">
        <v>38</v>
      </c>
      <c r="B26" s="27"/>
      <c r="C26" s="28"/>
      <c r="D26" s="29">
        <f t="shared" ref="D26:N26" si="7">SUM(D27:D28)</f>
        <v>382958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7"/>
        <v>0</v>
      </c>
      <c r="O26" s="29">
        <f t="shared" si="1"/>
        <v>382958</v>
      </c>
      <c r="P26" s="41">
        <f t="shared" si="2"/>
        <v>39.3949182182903</v>
      </c>
      <c r="Q26" s="9"/>
    </row>
    <row r="27" spans="1:120">
      <c r="A27" s="12"/>
      <c r="B27" s="42">
        <v>572</v>
      </c>
      <c r="C27" s="19" t="s">
        <v>39</v>
      </c>
      <c r="D27" s="46">
        <v>276549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276549</v>
      </c>
      <c r="P27" s="47">
        <f t="shared" si="2"/>
        <v>28.448616397489971</v>
      </c>
      <c r="Q27" s="9"/>
    </row>
    <row r="28" spans="1:120">
      <c r="A28" s="12"/>
      <c r="B28" s="42">
        <v>574</v>
      </c>
      <c r="C28" s="19" t="s">
        <v>85</v>
      </c>
      <c r="D28" s="46">
        <v>106409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106409</v>
      </c>
      <c r="P28" s="47">
        <f t="shared" si="2"/>
        <v>10.946301820800329</v>
      </c>
      <c r="Q28" s="9"/>
    </row>
    <row r="29" spans="1:120" ht="15.75">
      <c r="A29" s="26" t="s">
        <v>42</v>
      </c>
      <c r="B29" s="27"/>
      <c r="C29" s="28"/>
      <c r="D29" s="29">
        <f t="shared" ref="D29:N29" si="8">SUM(D30:D30)</f>
        <v>35328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1178208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8"/>
        <v>0</v>
      </c>
      <c r="O29" s="29">
        <f t="shared" si="1"/>
        <v>1213536</v>
      </c>
      <c r="P29" s="41">
        <f t="shared" si="2"/>
        <v>124.8365394506738</v>
      </c>
      <c r="Q29" s="9"/>
    </row>
    <row r="30" spans="1:120" ht="15.75" thickBot="1">
      <c r="A30" s="12"/>
      <c r="B30" s="42">
        <v>581</v>
      </c>
      <c r="C30" s="19" t="s">
        <v>92</v>
      </c>
      <c r="D30" s="46">
        <v>35328</v>
      </c>
      <c r="E30" s="46">
        <v>0</v>
      </c>
      <c r="F30" s="46">
        <v>0</v>
      </c>
      <c r="G30" s="46">
        <v>0</v>
      </c>
      <c r="H30" s="46">
        <v>0</v>
      </c>
      <c r="I30" s="46">
        <v>1178208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1213536</v>
      </c>
      <c r="P30" s="47">
        <f t="shared" si="2"/>
        <v>124.8365394506738</v>
      </c>
      <c r="Q30" s="9"/>
    </row>
    <row r="31" spans="1:120" ht="16.5" thickBot="1">
      <c r="A31" s="13" t="s">
        <v>10</v>
      </c>
      <c r="B31" s="21"/>
      <c r="C31" s="20"/>
      <c r="D31" s="14">
        <f>SUM(D5,D12,D16,D21,D24,D26,D29)</f>
        <v>5266908</v>
      </c>
      <c r="E31" s="14">
        <f t="shared" ref="E31:N31" si="9">SUM(E5,E12,E16,E21,E24,E26,E29)</f>
        <v>159858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7829555</v>
      </c>
      <c r="J31" s="14">
        <f t="shared" si="9"/>
        <v>0</v>
      </c>
      <c r="K31" s="14">
        <f t="shared" si="9"/>
        <v>1170611</v>
      </c>
      <c r="L31" s="14">
        <f t="shared" si="9"/>
        <v>0</v>
      </c>
      <c r="M31" s="14">
        <f t="shared" si="9"/>
        <v>0</v>
      </c>
      <c r="N31" s="14">
        <f t="shared" si="9"/>
        <v>0</v>
      </c>
      <c r="O31" s="14">
        <f t="shared" si="1"/>
        <v>14426932</v>
      </c>
      <c r="P31" s="35">
        <f t="shared" si="2"/>
        <v>1484.099578232692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163" t="s">
        <v>93</v>
      </c>
      <c r="N33" s="163"/>
      <c r="O33" s="163"/>
      <c r="P33" s="39">
        <v>9721</v>
      </c>
    </row>
    <row r="34" spans="1:16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65" t="s">
        <v>51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1254884</v>
      </c>
      <c r="E5" s="24">
        <f t="shared" si="0"/>
        <v>110765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1030476</v>
      </c>
      <c r="L5" s="24">
        <f t="shared" si="0"/>
        <v>0</v>
      </c>
      <c r="M5" s="24">
        <f t="shared" si="0"/>
        <v>0</v>
      </c>
      <c r="N5" s="25">
        <f t="shared" ref="N5:N31" si="1">SUM(D5:M5)</f>
        <v>2396125</v>
      </c>
      <c r="O5" s="30">
        <f t="shared" ref="O5:O31" si="2">(N5/O$33)</f>
        <v>213.92063208642085</v>
      </c>
      <c r="P5" s="6"/>
    </row>
    <row r="6" spans="1:133">
      <c r="A6" s="12"/>
      <c r="B6" s="42">
        <v>511</v>
      </c>
      <c r="C6" s="19" t="s">
        <v>19</v>
      </c>
      <c r="D6" s="46">
        <v>62342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62342</v>
      </c>
      <c r="O6" s="47">
        <f t="shared" si="2"/>
        <v>5.5657530577626995</v>
      </c>
      <c r="P6" s="9"/>
    </row>
    <row r="7" spans="1:133">
      <c r="A7" s="12"/>
      <c r="B7" s="42">
        <v>512</v>
      </c>
      <c r="C7" s="19" t="s">
        <v>20</v>
      </c>
      <c r="D7" s="46">
        <v>299642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299642</v>
      </c>
      <c r="O7" s="47">
        <f t="shared" si="2"/>
        <v>26.751361485581644</v>
      </c>
      <c r="P7" s="9"/>
    </row>
    <row r="8" spans="1:133">
      <c r="A8" s="12"/>
      <c r="B8" s="42">
        <v>513</v>
      </c>
      <c r="C8" s="19" t="s">
        <v>21</v>
      </c>
      <c r="D8" s="46">
        <v>82671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82671</v>
      </c>
      <c r="O8" s="47">
        <f t="shared" si="2"/>
        <v>7.3806802964021072</v>
      </c>
      <c r="P8" s="9"/>
    </row>
    <row r="9" spans="1:133">
      <c r="A9" s="12"/>
      <c r="B9" s="42">
        <v>514</v>
      </c>
      <c r="C9" s="19" t="s">
        <v>22</v>
      </c>
      <c r="D9" s="46">
        <v>136729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136729</v>
      </c>
      <c r="O9" s="47">
        <f t="shared" si="2"/>
        <v>12.206856530666904</v>
      </c>
      <c r="P9" s="9"/>
    </row>
    <row r="10" spans="1:133">
      <c r="A10" s="12"/>
      <c r="B10" s="42">
        <v>518</v>
      </c>
      <c r="C10" s="19" t="s">
        <v>24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1030476</v>
      </c>
      <c r="L10" s="46">
        <v>0</v>
      </c>
      <c r="M10" s="46">
        <v>0</v>
      </c>
      <c r="N10" s="46">
        <f t="shared" si="1"/>
        <v>1030476</v>
      </c>
      <c r="O10" s="47">
        <f t="shared" si="2"/>
        <v>91.99857155611106</v>
      </c>
      <c r="P10" s="9"/>
    </row>
    <row r="11" spans="1:133">
      <c r="A11" s="12"/>
      <c r="B11" s="42">
        <v>519</v>
      </c>
      <c r="C11" s="19" t="s">
        <v>64</v>
      </c>
      <c r="D11" s="46">
        <v>673500</v>
      </c>
      <c r="E11" s="46">
        <v>110765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784265</v>
      </c>
      <c r="O11" s="47">
        <f t="shared" si="2"/>
        <v>70.017409159896431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3330917</v>
      </c>
      <c r="E12" s="29">
        <f t="shared" si="3"/>
        <v>64290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3395207</v>
      </c>
      <c r="O12" s="41">
        <f t="shared" si="2"/>
        <v>303.11641817694851</v>
      </c>
      <c r="P12" s="10"/>
    </row>
    <row r="13" spans="1:133">
      <c r="A13" s="12"/>
      <c r="B13" s="42">
        <v>521</v>
      </c>
      <c r="C13" s="19" t="s">
        <v>27</v>
      </c>
      <c r="D13" s="46">
        <v>1446021</v>
      </c>
      <c r="E13" s="46">
        <v>30000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1476021</v>
      </c>
      <c r="O13" s="47">
        <f t="shared" si="2"/>
        <v>131.77582358717973</v>
      </c>
      <c r="P13" s="9"/>
    </row>
    <row r="14" spans="1:133">
      <c r="A14" s="12"/>
      <c r="B14" s="42">
        <v>522</v>
      </c>
      <c r="C14" s="19" t="s">
        <v>28</v>
      </c>
      <c r="D14" s="46">
        <v>1611348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1611348</v>
      </c>
      <c r="O14" s="47">
        <f t="shared" si="2"/>
        <v>143.85751272207838</v>
      </c>
      <c r="P14" s="9"/>
    </row>
    <row r="15" spans="1:133">
      <c r="A15" s="12"/>
      <c r="B15" s="42">
        <v>529</v>
      </c>
      <c r="C15" s="19" t="s">
        <v>29</v>
      </c>
      <c r="D15" s="46">
        <v>273548</v>
      </c>
      <c r="E15" s="46">
        <v>34290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307838</v>
      </c>
      <c r="O15" s="47">
        <f t="shared" si="2"/>
        <v>27.483081867690384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SUM(D17:D20)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5840753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5840753</v>
      </c>
      <c r="O16" s="41">
        <f t="shared" si="2"/>
        <v>521.44924560307118</v>
      </c>
      <c r="P16" s="10"/>
    </row>
    <row r="17" spans="1:119">
      <c r="A17" s="12"/>
      <c r="B17" s="42">
        <v>533</v>
      </c>
      <c r="C17" s="19" t="s">
        <v>55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488331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488331</v>
      </c>
      <c r="O17" s="47">
        <f t="shared" si="2"/>
        <v>43.597089545576289</v>
      </c>
      <c r="P17" s="9"/>
    </row>
    <row r="18" spans="1:119">
      <c r="A18" s="12"/>
      <c r="B18" s="42">
        <v>534</v>
      </c>
      <c r="C18" s="19" t="s">
        <v>65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1607974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1607974</v>
      </c>
      <c r="O18" s="47">
        <f t="shared" si="2"/>
        <v>143.55628961699847</v>
      </c>
      <c r="P18" s="9"/>
    </row>
    <row r="19" spans="1:119">
      <c r="A19" s="12"/>
      <c r="B19" s="42">
        <v>535</v>
      </c>
      <c r="C19" s="19" t="s">
        <v>56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1543076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1543076</v>
      </c>
      <c r="O19" s="47">
        <f t="shared" si="2"/>
        <v>137.76234264797785</v>
      </c>
      <c r="P19" s="9"/>
    </row>
    <row r="20" spans="1:119">
      <c r="A20" s="12"/>
      <c r="B20" s="42">
        <v>536</v>
      </c>
      <c r="C20" s="19" t="s">
        <v>66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2201372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2201372</v>
      </c>
      <c r="O20" s="47">
        <f t="shared" si="2"/>
        <v>196.53352379251854</v>
      </c>
      <c r="P20" s="9"/>
    </row>
    <row r="21" spans="1:119" ht="15.75">
      <c r="A21" s="26" t="s">
        <v>34</v>
      </c>
      <c r="B21" s="27"/>
      <c r="C21" s="28"/>
      <c r="D21" s="29">
        <f t="shared" ref="D21:M21" si="5">SUM(D22:D23)</f>
        <v>364142</v>
      </c>
      <c r="E21" s="29">
        <f t="shared" si="5"/>
        <v>1494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805160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1170796</v>
      </c>
      <c r="O21" s="41">
        <f t="shared" si="2"/>
        <v>104.5260244621016</v>
      </c>
      <c r="P21" s="10"/>
    </row>
    <row r="22" spans="1:119">
      <c r="A22" s="12"/>
      <c r="B22" s="42">
        <v>541</v>
      </c>
      <c r="C22" s="19" t="s">
        <v>67</v>
      </c>
      <c r="D22" s="46">
        <v>364142</v>
      </c>
      <c r="E22" s="46">
        <v>1494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365636</v>
      </c>
      <c r="O22" s="47">
        <f t="shared" si="2"/>
        <v>32.643156860994551</v>
      </c>
      <c r="P22" s="9"/>
    </row>
    <row r="23" spans="1:119">
      <c r="A23" s="12"/>
      <c r="B23" s="42">
        <v>542</v>
      </c>
      <c r="C23" s="19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805160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805160</v>
      </c>
      <c r="O23" s="47">
        <f t="shared" si="2"/>
        <v>71.882867601107037</v>
      </c>
      <c r="P23" s="9"/>
    </row>
    <row r="24" spans="1:119" ht="15.75">
      <c r="A24" s="26" t="s">
        <v>38</v>
      </c>
      <c r="B24" s="27"/>
      <c r="C24" s="28"/>
      <c r="D24" s="29">
        <f t="shared" ref="D24:M24" si="6">SUM(D25:D28)</f>
        <v>413931</v>
      </c>
      <c r="E24" s="29">
        <f t="shared" si="6"/>
        <v>111029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524960</v>
      </c>
      <c r="O24" s="41">
        <f t="shared" si="2"/>
        <v>46.867243996071778</v>
      </c>
      <c r="P24" s="9"/>
    </row>
    <row r="25" spans="1:119">
      <c r="A25" s="12"/>
      <c r="B25" s="42">
        <v>572</v>
      </c>
      <c r="C25" s="19" t="s">
        <v>68</v>
      </c>
      <c r="D25" s="46">
        <v>223356</v>
      </c>
      <c r="E25" s="46">
        <v>111029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334385</v>
      </c>
      <c r="O25" s="47">
        <f t="shared" si="2"/>
        <v>29.85313811266851</v>
      </c>
      <c r="P25" s="9"/>
    </row>
    <row r="26" spans="1:119">
      <c r="A26" s="12"/>
      <c r="B26" s="42">
        <v>574</v>
      </c>
      <c r="C26" s="19" t="s">
        <v>85</v>
      </c>
      <c r="D26" s="46">
        <v>12125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12125</v>
      </c>
      <c r="O26" s="47">
        <f t="shared" si="2"/>
        <v>1.0824926345861976</v>
      </c>
      <c r="P26" s="9"/>
    </row>
    <row r="27" spans="1:119">
      <c r="A27" s="12"/>
      <c r="B27" s="42">
        <v>575</v>
      </c>
      <c r="C27" s="19" t="s">
        <v>86</v>
      </c>
      <c r="D27" s="46">
        <v>156257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156257</v>
      </c>
      <c r="O27" s="47">
        <f t="shared" si="2"/>
        <v>13.95027229711633</v>
      </c>
      <c r="P27" s="9"/>
    </row>
    <row r="28" spans="1:119">
      <c r="A28" s="12"/>
      <c r="B28" s="42">
        <v>579</v>
      </c>
      <c r="C28" s="19" t="s">
        <v>49</v>
      </c>
      <c r="D28" s="46">
        <v>22193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22193</v>
      </c>
      <c r="O28" s="47">
        <f t="shared" si="2"/>
        <v>1.981340951700741</v>
      </c>
      <c r="P28" s="9"/>
    </row>
    <row r="29" spans="1:119" ht="15.75">
      <c r="A29" s="26" t="s">
        <v>69</v>
      </c>
      <c r="B29" s="27"/>
      <c r="C29" s="28"/>
      <c r="D29" s="29">
        <f t="shared" ref="D29:M29" si="7">SUM(D30:D30)</f>
        <v>0</v>
      </c>
      <c r="E29" s="29">
        <f t="shared" si="7"/>
        <v>0</v>
      </c>
      <c r="F29" s="29">
        <f t="shared" si="7"/>
        <v>0</v>
      </c>
      <c r="G29" s="29">
        <f t="shared" si="7"/>
        <v>0</v>
      </c>
      <c r="H29" s="29">
        <f t="shared" si="7"/>
        <v>0</v>
      </c>
      <c r="I29" s="29">
        <f t="shared" si="7"/>
        <v>593583</v>
      </c>
      <c r="J29" s="29">
        <f t="shared" si="7"/>
        <v>0</v>
      </c>
      <c r="K29" s="29">
        <f t="shared" si="7"/>
        <v>0</v>
      </c>
      <c r="L29" s="29">
        <f t="shared" si="7"/>
        <v>0</v>
      </c>
      <c r="M29" s="29">
        <f t="shared" si="7"/>
        <v>0</v>
      </c>
      <c r="N29" s="29">
        <f t="shared" si="1"/>
        <v>593583</v>
      </c>
      <c r="O29" s="41">
        <f t="shared" si="2"/>
        <v>52.993750557985891</v>
      </c>
      <c r="P29" s="9"/>
    </row>
    <row r="30" spans="1:119" ht="15.75" thickBot="1">
      <c r="A30" s="12"/>
      <c r="B30" s="42">
        <v>581</v>
      </c>
      <c r="C30" s="19" t="s">
        <v>70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593583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593583</v>
      </c>
      <c r="O30" s="47">
        <f t="shared" si="2"/>
        <v>52.993750557985891</v>
      </c>
      <c r="P30" s="9"/>
    </row>
    <row r="31" spans="1:119" ht="16.5" thickBot="1">
      <c r="A31" s="13" t="s">
        <v>10</v>
      </c>
      <c r="B31" s="21"/>
      <c r="C31" s="20"/>
      <c r="D31" s="14">
        <f>SUM(D5,D12,D16,D21,D24,D29)</f>
        <v>5363874</v>
      </c>
      <c r="E31" s="14">
        <f>SUM(E5,E12,E16,E21,E24,E29)</f>
        <v>287578</v>
      </c>
      <c r="F31" s="14">
        <f t="shared" ref="F31:M31" si="8">SUM(F5,F12,F16,F21,F24,F29)</f>
        <v>0</v>
      </c>
      <c r="G31" s="14">
        <f t="shared" si="8"/>
        <v>0</v>
      </c>
      <c r="H31" s="14">
        <f t="shared" si="8"/>
        <v>0</v>
      </c>
      <c r="I31" s="14">
        <f t="shared" si="8"/>
        <v>7239496</v>
      </c>
      <c r="J31" s="14">
        <f t="shared" si="8"/>
        <v>0</v>
      </c>
      <c r="K31" s="14">
        <f t="shared" si="8"/>
        <v>1030476</v>
      </c>
      <c r="L31" s="14">
        <f t="shared" si="8"/>
        <v>0</v>
      </c>
      <c r="M31" s="14">
        <f t="shared" si="8"/>
        <v>0</v>
      </c>
      <c r="N31" s="14">
        <f t="shared" si="1"/>
        <v>13921424</v>
      </c>
      <c r="O31" s="35">
        <f t="shared" si="2"/>
        <v>1242.8733148825997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63" t="s">
        <v>87</v>
      </c>
      <c r="M33" s="163"/>
      <c r="N33" s="163"/>
      <c r="O33" s="39">
        <v>11201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51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702093</v>
      </c>
      <c r="E5" s="24">
        <f t="shared" si="0"/>
        <v>47193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1079265</v>
      </c>
      <c r="L5" s="24">
        <f t="shared" si="0"/>
        <v>0</v>
      </c>
      <c r="M5" s="24">
        <f t="shared" si="0"/>
        <v>0</v>
      </c>
      <c r="N5" s="25">
        <f>SUM(D5:M5)</f>
        <v>1828551</v>
      </c>
      <c r="O5" s="30">
        <f t="shared" ref="O5:O29" si="1">(N5/O$31)</f>
        <v>162.9434147210836</v>
      </c>
      <c r="P5" s="6"/>
    </row>
    <row r="6" spans="1:133">
      <c r="A6" s="12"/>
      <c r="B6" s="42">
        <v>511</v>
      </c>
      <c r="C6" s="19" t="s">
        <v>19</v>
      </c>
      <c r="D6" s="46">
        <v>32375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32375</v>
      </c>
      <c r="O6" s="47">
        <f t="shared" si="1"/>
        <v>2.8849581179825341</v>
      </c>
      <c r="P6" s="9"/>
    </row>
    <row r="7" spans="1:133">
      <c r="A7" s="12"/>
      <c r="B7" s="42">
        <v>512</v>
      </c>
      <c r="C7" s="19" t="s">
        <v>20</v>
      </c>
      <c r="D7" s="46">
        <v>204984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204984</v>
      </c>
      <c r="O7" s="47">
        <f t="shared" si="1"/>
        <v>18.266262698271252</v>
      </c>
      <c r="P7" s="9"/>
    </row>
    <row r="8" spans="1:133">
      <c r="A8" s="12"/>
      <c r="B8" s="42">
        <v>513</v>
      </c>
      <c r="C8" s="19" t="s">
        <v>21</v>
      </c>
      <c r="D8" s="46">
        <v>79717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79717</v>
      </c>
      <c r="O8" s="47">
        <f t="shared" si="1"/>
        <v>7.103635715558724</v>
      </c>
      <c r="P8" s="9"/>
    </row>
    <row r="9" spans="1:133">
      <c r="A9" s="12"/>
      <c r="B9" s="42">
        <v>514</v>
      </c>
      <c r="C9" s="19" t="s">
        <v>22</v>
      </c>
      <c r="D9" s="46">
        <v>194010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194010</v>
      </c>
      <c r="O9" s="47">
        <f t="shared" si="1"/>
        <v>17.288362145785065</v>
      </c>
      <c r="P9" s="9"/>
    </row>
    <row r="10" spans="1:133">
      <c r="A10" s="12"/>
      <c r="B10" s="42">
        <v>515</v>
      </c>
      <c r="C10" s="19" t="s">
        <v>23</v>
      </c>
      <c r="D10" s="46">
        <v>25000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25000</v>
      </c>
      <c r="O10" s="47">
        <f t="shared" si="1"/>
        <v>2.2277668864729994</v>
      </c>
      <c r="P10" s="9"/>
    </row>
    <row r="11" spans="1:133">
      <c r="A11" s="12"/>
      <c r="B11" s="42">
        <v>518</v>
      </c>
      <c r="C11" s="19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1079265</v>
      </c>
      <c r="L11" s="46">
        <v>0</v>
      </c>
      <c r="M11" s="46">
        <v>0</v>
      </c>
      <c r="N11" s="46">
        <f t="shared" si="2"/>
        <v>1079265</v>
      </c>
      <c r="O11" s="47">
        <f t="shared" si="1"/>
        <v>96.174033149171265</v>
      </c>
      <c r="P11" s="9"/>
    </row>
    <row r="12" spans="1:133">
      <c r="A12" s="12"/>
      <c r="B12" s="42">
        <v>519</v>
      </c>
      <c r="C12" s="19" t="s">
        <v>64</v>
      </c>
      <c r="D12" s="46">
        <v>166007</v>
      </c>
      <c r="E12" s="46">
        <v>47193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213200</v>
      </c>
      <c r="O12" s="47">
        <f t="shared" si="1"/>
        <v>18.998396007841741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3220375</v>
      </c>
      <c r="E13" s="29">
        <f t="shared" si="3"/>
        <v>93750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3314125</v>
      </c>
      <c r="O13" s="41">
        <f t="shared" si="1"/>
        <v>295.32391730529315</v>
      </c>
      <c r="P13" s="10"/>
    </row>
    <row r="14" spans="1:133">
      <c r="A14" s="12"/>
      <c r="B14" s="42">
        <v>521</v>
      </c>
      <c r="C14" s="19" t="s">
        <v>27</v>
      </c>
      <c r="D14" s="46">
        <v>1436991</v>
      </c>
      <c r="E14" s="46">
        <v>30000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1466991</v>
      </c>
      <c r="O14" s="47">
        <f t="shared" si="1"/>
        <v>130.72455890215647</v>
      </c>
      <c r="P14" s="9"/>
    </row>
    <row r="15" spans="1:133">
      <c r="A15" s="12"/>
      <c r="B15" s="42">
        <v>522</v>
      </c>
      <c r="C15" s="19" t="s">
        <v>28</v>
      </c>
      <c r="D15" s="46">
        <v>1575860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1575860</v>
      </c>
      <c r="O15" s="47">
        <f t="shared" si="1"/>
        <v>140.42594902869365</v>
      </c>
      <c r="P15" s="9"/>
    </row>
    <row r="16" spans="1:133">
      <c r="A16" s="12"/>
      <c r="B16" s="42">
        <v>529</v>
      </c>
      <c r="C16" s="19" t="s">
        <v>29</v>
      </c>
      <c r="D16" s="46">
        <v>207524</v>
      </c>
      <c r="E16" s="46">
        <v>63750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271274</v>
      </c>
      <c r="O16" s="47">
        <f t="shared" si="1"/>
        <v>24.173409374443057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5832688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5832688</v>
      </c>
      <c r="O17" s="41">
        <f t="shared" si="1"/>
        <v>519.7547674211371</v>
      </c>
      <c r="P17" s="10"/>
    </row>
    <row r="18" spans="1:119">
      <c r="A18" s="12"/>
      <c r="B18" s="42">
        <v>534</v>
      </c>
      <c r="C18" s="19" t="s">
        <v>65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1593701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1593701</v>
      </c>
      <c r="O18" s="47">
        <f t="shared" si="1"/>
        <v>142.01577258955624</v>
      </c>
      <c r="P18" s="9"/>
    </row>
    <row r="19" spans="1:119">
      <c r="A19" s="12"/>
      <c r="B19" s="42">
        <v>536</v>
      </c>
      <c r="C19" s="19" t="s">
        <v>66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4238987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4238987</v>
      </c>
      <c r="O19" s="47">
        <f t="shared" si="1"/>
        <v>377.73899483158084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SUM(D21:D22)</f>
        <v>910902</v>
      </c>
      <c r="E20" s="29">
        <f t="shared" si="6"/>
        <v>34841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793147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1738890</v>
      </c>
      <c r="O20" s="41">
        <f t="shared" si="1"/>
        <v>154.95366244876135</v>
      </c>
      <c r="P20" s="10"/>
    </row>
    <row r="21" spans="1:119">
      <c r="A21" s="12"/>
      <c r="B21" s="42">
        <v>541</v>
      </c>
      <c r="C21" s="19" t="s">
        <v>67</v>
      </c>
      <c r="D21" s="46">
        <v>910902</v>
      </c>
      <c r="E21" s="46">
        <v>34841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945743</v>
      </c>
      <c r="O21" s="47">
        <f t="shared" si="1"/>
        <v>84.275797540545355</v>
      </c>
      <c r="P21" s="9"/>
    </row>
    <row r="22" spans="1:119">
      <c r="A22" s="12"/>
      <c r="B22" s="42">
        <v>542</v>
      </c>
      <c r="C22" s="19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793147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793147</v>
      </c>
      <c r="O22" s="47">
        <f t="shared" si="1"/>
        <v>70.677864908216009</v>
      </c>
      <c r="P22" s="9"/>
    </row>
    <row r="23" spans="1:119" ht="15.75">
      <c r="A23" s="26" t="s">
        <v>46</v>
      </c>
      <c r="B23" s="27"/>
      <c r="C23" s="28"/>
      <c r="D23" s="29">
        <f t="shared" ref="D23:M23" si="7">SUM(D24:D24)</f>
        <v>0</v>
      </c>
      <c r="E23" s="29">
        <f t="shared" si="7"/>
        <v>55516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55516</v>
      </c>
      <c r="O23" s="41">
        <f t="shared" si="1"/>
        <v>4.947068258777402</v>
      </c>
      <c r="P23" s="10"/>
    </row>
    <row r="24" spans="1:119">
      <c r="A24" s="43"/>
      <c r="B24" s="44">
        <v>559</v>
      </c>
      <c r="C24" s="45" t="s">
        <v>48</v>
      </c>
      <c r="D24" s="46">
        <v>0</v>
      </c>
      <c r="E24" s="46">
        <v>55516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55516</v>
      </c>
      <c r="O24" s="47">
        <f t="shared" si="1"/>
        <v>4.947068258777402</v>
      </c>
      <c r="P24" s="9"/>
    </row>
    <row r="25" spans="1:119" ht="15.75">
      <c r="A25" s="26" t="s">
        <v>38</v>
      </c>
      <c r="B25" s="27"/>
      <c r="C25" s="28"/>
      <c r="D25" s="29">
        <f t="shared" ref="D25:M25" si="8">SUM(D26:D26)</f>
        <v>399075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399075</v>
      </c>
      <c r="O25" s="41">
        <f t="shared" si="1"/>
        <v>35.561842808768489</v>
      </c>
      <c r="P25" s="9"/>
    </row>
    <row r="26" spans="1:119">
      <c r="A26" s="12"/>
      <c r="B26" s="42">
        <v>572</v>
      </c>
      <c r="C26" s="19" t="s">
        <v>68</v>
      </c>
      <c r="D26" s="46">
        <v>399075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399075</v>
      </c>
      <c r="O26" s="47">
        <f t="shared" si="1"/>
        <v>35.561842808768489</v>
      </c>
      <c r="P26" s="9"/>
    </row>
    <row r="27" spans="1:119" ht="15.75">
      <c r="A27" s="26" t="s">
        <v>69</v>
      </c>
      <c r="B27" s="27"/>
      <c r="C27" s="28"/>
      <c r="D27" s="29">
        <f t="shared" ref="D27:M27" si="9">SUM(D28:D28)</f>
        <v>7026</v>
      </c>
      <c r="E27" s="29">
        <f t="shared" si="9"/>
        <v>8048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593808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4"/>
        <v>608882</v>
      </c>
      <c r="O27" s="41">
        <f t="shared" si="1"/>
        <v>54.257886294778118</v>
      </c>
      <c r="P27" s="9"/>
    </row>
    <row r="28" spans="1:119" ht="15.75" thickBot="1">
      <c r="A28" s="12"/>
      <c r="B28" s="42">
        <v>581</v>
      </c>
      <c r="C28" s="19" t="s">
        <v>70</v>
      </c>
      <c r="D28" s="46">
        <v>7026</v>
      </c>
      <c r="E28" s="46">
        <v>8048</v>
      </c>
      <c r="F28" s="46">
        <v>0</v>
      </c>
      <c r="G28" s="46">
        <v>0</v>
      </c>
      <c r="H28" s="46">
        <v>0</v>
      </c>
      <c r="I28" s="46">
        <v>593808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608882</v>
      </c>
      <c r="O28" s="47">
        <f t="shared" si="1"/>
        <v>54.257886294778118</v>
      </c>
      <c r="P28" s="9"/>
    </row>
    <row r="29" spans="1:119" ht="16.5" thickBot="1">
      <c r="A29" s="13" t="s">
        <v>10</v>
      </c>
      <c r="B29" s="21"/>
      <c r="C29" s="20"/>
      <c r="D29" s="14">
        <f>SUM(D5,D13,D17,D20,D23,D25,D27)</f>
        <v>5239471</v>
      </c>
      <c r="E29" s="14">
        <f t="shared" ref="E29:M29" si="10">SUM(E5,E13,E17,E20,E23,E25,E27)</f>
        <v>239348</v>
      </c>
      <c r="F29" s="14">
        <f t="shared" si="10"/>
        <v>0</v>
      </c>
      <c r="G29" s="14">
        <f t="shared" si="10"/>
        <v>0</v>
      </c>
      <c r="H29" s="14">
        <f t="shared" si="10"/>
        <v>0</v>
      </c>
      <c r="I29" s="14">
        <f t="shared" si="10"/>
        <v>7219643</v>
      </c>
      <c r="J29" s="14">
        <f t="shared" si="10"/>
        <v>0</v>
      </c>
      <c r="K29" s="14">
        <f t="shared" si="10"/>
        <v>1079265</v>
      </c>
      <c r="L29" s="14">
        <f t="shared" si="10"/>
        <v>0</v>
      </c>
      <c r="M29" s="14">
        <f t="shared" si="10"/>
        <v>0</v>
      </c>
      <c r="N29" s="14">
        <f t="shared" si="4"/>
        <v>13777727</v>
      </c>
      <c r="O29" s="35">
        <f t="shared" si="1"/>
        <v>1227.7425592585992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83</v>
      </c>
      <c r="M31" s="163"/>
      <c r="N31" s="163"/>
      <c r="O31" s="39">
        <v>11222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51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569778</v>
      </c>
      <c r="E5" s="24">
        <f t="shared" si="0"/>
        <v>30294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1069026</v>
      </c>
      <c r="L5" s="24">
        <f t="shared" si="0"/>
        <v>0</v>
      </c>
      <c r="M5" s="24">
        <f t="shared" si="0"/>
        <v>0</v>
      </c>
      <c r="N5" s="25">
        <f>SUM(D5:M5)</f>
        <v>1669098</v>
      </c>
      <c r="O5" s="30">
        <f t="shared" ref="O5:O29" si="1">(N5/O$31)</f>
        <v>149.19978546527219</v>
      </c>
      <c r="P5" s="6"/>
    </row>
    <row r="6" spans="1:133">
      <c r="A6" s="12"/>
      <c r="B6" s="42">
        <v>511</v>
      </c>
      <c r="C6" s="19" t="s">
        <v>19</v>
      </c>
      <c r="D6" s="46">
        <v>70582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70582</v>
      </c>
      <c r="O6" s="47">
        <f t="shared" si="1"/>
        <v>6.3092875659247341</v>
      </c>
      <c r="P6" s="9"/>
    </row>
    <row r="7" spans="1:133">
      <c r="A7" s="12"/>
      <c r="B7" s="42">
        <v>512</v>
      </c>
      <c r="C7" s="19" t="s">
        <v>20</v>
      </c>
      <c r="D7" s="46">
        <v>186579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186579</v>
      </c>
      <c r="O7" s="47">
        <f t="shared" si="1"/>
        <v>16.678197908286403</v>
      </c>
      <c r="P7" s="9"/>
    </row>
    <row r="8" spans="1:133">
      <c r="A8" s="12"/>
      <c r="B8" s="42">
        <v>513</v>
      </c>
      <c r="C8" s="19" t="s">
        <v>21</v>
      </c>
      <c r="D8" s="46">
        <v>63217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63217</v>
      </c>
      <c r="O8" s="47">
        <f t="shared" si="1"/>
        <v>5.6509341199606684</v>
      </c>
      <c r="P8" s="9"/>
    </row>
    <row r="9" spans="1:133">
      <c r="A9" s="12"/>
      <c r="B9" s="42">
        <v>514</v>
      </c>
      <c r="C9" s="19" t="s">
        <v>22</v>
      </c>
      <c r="D9" s="46">
        <v>83670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83670</v>
      </c>
      <c r="O9" s="47">
        <f t="shared" si="1"/>
        <v>7.4792169482434971</v>
      </c>
      <c r="P9" s="9"/>
    </row>
    <row r="10" spans="1:133">
      <c r="A10" s="12"/>
      <c r="B10" s="42">
        <v>515</v>
      </c>
      <c r="C10" s="19" t="s">
        <v>23</v>
      </c>
      <c r="D10" s="46">
        <v>25000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25000</v>
      </c>
      <c r="O10" s="47">
        <f t="shared" si="1"/>
        <v>2.2347367480110845</v>
      </c>
      <c r="P10" s="9"/>
    </row>
    <row r="11" spans="1:133">
      <c r="A11" s="12"/>
      <c r="B11" s="42">
        <v>518</v>
      </c>
      <c r="C11" s="19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1069026</v>
      </c>
      <c r="L11" s="46">
        <v>0</v>
      </c>
      <c r="M11" s="46">
        <v>0</v>
      </c>
      <c r="N11" s="46">
        <f t="shared" si="2"/>
        <v>1069026</v>
      </c>
      <c r="O11" s="47">
        <f t="shared" si="1"/>
        <v>95.559667471171892</v>
      </c>
      <c r="P11" s="9"/>
    </row>
    <row r="12" spans="1:133">
      <c r="A12" s="12"/>
      <c r="B12" s="42">
        <v>519</v>
      </c>
      <c r="C12" s="19" t="s">
        <v>64</v>
      </c>
      <c r="D12" s="46">
        <v>140730</v>
      </c>
      <c r="E12" s="46">
        <v>30294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171024</v>
      </c>
      <c r="O12" s="47">
        <f t="shared" si="1"/>
        <v>15.287744703673907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3072282</v>
      </c>
      <c r="E13" s="29">
        <f t="shared" si="3"/>
        <v>651850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3724132</v>
      </c>
      <c r="O13" s="41">
        <f t="shared" si="1"/>
        <v>332.89818539376063</v>
      </c>
      <c r="P13" s="10"/>
    </row>
    <row r="14" spans="1:133">
      <c r="A14" s="12"/>
      <c r="B14" s="42">
        <v>521</v>
      </c>
      <c r="C14" s="19" t="s">
        <v>27</v>
      </c>
      <c r="D14" s="46">
        <v>1426640</v>
      </c>
      <c r="E14" s="46">
        <v>30000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1456640</v>
      </c>
      <c r="O14" s="47">
        <f t="shared" si="1"/>
        <v>130.20827746491463</v>
      </c>
      <c r="P14" s="9"/>
    </row>
    <row r="15" spans="1:133">
      <c r="A15" s="12"/>
      <c r="B15" s="42">
        <v>522</v>
      </c>
      <c r="C15" s="19" t="s">
        <v>28</v>
      </c>
      <c r="D15" s="46">
        <v>1505068</v>
      </c>
      <c r="E15" s="46">
        <v>621850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2126918</v>
      </c>
      <c r="O15" s="47">
        <f t="shared" si="1"/>
        <v>190.12407258424957</v>
      </c>
      <c r="P15" s="9"/>
    </row>
    <row r="16" spans="1:133">
      <c r="A16" s="12"/>
      <c r="B16" s="42">
        <v>529</v>
      </c>
      <c r="C16" s="19" t="s">
        <v>29</v>
      </c>
      <c r="D16" s="46">
        <v>140574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140574</v>
      </c>
      <c r="O16" s="47">
        <f t="shared" si="1"/>
        <v>12.565835344596406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5575283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5575283</v>
      </c>
      <c r="O17" s="41">
        <f t="shared" si="1"/>
        <v>498.37159202645927</v>
      </c>
      <c r="P17" s="10"/>
    </row>
    <row r="18" spans="1:119">
      <c r="A18" s="12"/>
      <c r="B18" s="42">
        <v>534</v>
      </c>
      <c r="C18" s="19" t="s">
        <v>65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1524253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1524253</v>
      </c>
      <c r="O18" s="47">
        <f t="shared" si="1"/>
        <v>136.25216769464558</v>
      </c>
      <c r="P18" s="9"/>
    </row>
    <row r="19" spans="1:119">
      <c r="A19" s="12"/>
      <c r="B19" s="42">
        <v>536</v>
      </c>
      <c r="C19" s="19" t="s">
        <v>66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4051030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4051030</v>
      </c>
      <c r="O19" s="47">
        <f t="shared" si="1"/>
        <v>362.11942433181372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SUM(D21:D22)</f>
        <v>379370</v>
      </c>
      <c r="E20" s="29">
        <f t="shared" si="6"/>
        <v>100294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685747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1165411</v>
      </c>
      <c r="O20" s="41">
        <f t="shared" si="1"/>
        <v>104.17547152945383</v>
      </c>
      <c r="P20" s="10"/>
    </row>
    <row r="21" spans="1:119">
      <c r="A21" s="12"/>
      <c r="B21" s="42">
        <v>541</v>
      </c>
      <c r="C21" s="19" t="s">
        <v>67</v>
      </c>
      <c r="D21" s="46">
        <v>379370</v>
      </c>
      <c r="E21" s="46">
        <v>100294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479664</v>
      </c>
      <c r="O21" s="47">
        <f t="shared" si="1"/>
        <v>42.876910699919549</v>
      </c>
      <c r="P21" s="9"/>
    </row>
    <row r="22" spans="1:119">
      <c r="A22" s="12"/>
      <c r="B22" s="42">
        <v>542</v>
      </c>
      <c r="C22" s="19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685747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685747</v>
      </c>
      <c r="O22" s="47">
        <f t="shared" si="1"/>
        <v>61.298560829534281</v>
      </c>
      <c r="P22" s="9"/>
    </row>
    <row r="23" spans="1:119" ht="15.75">
      <c r="A23" s="26" t="s">
        <v>46</v>
      </c>
      <c r="B23" s="27"/>
      <c r="C23" s="28"/>
      <c r="D23" s="29">
        <f t="shared" ref="D23:M23" si="7">SUM(D24:D24)</f>
        <v>0</v>
      </c>
      <c r="E23" s="29">
        <f t="shared" si="7"/>
        <v>276567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276567</v>
      </c>
      <c r="O23" s="41">
        <f t="shared" si="1"/>
        <v>24.722177527487261</v>
      </c>
      <c r="P23" s="10"/>
    </row>
    <row r="24" spans="1:119">
      <c r="A24" s="43"/>
      <c r="B24" s="44">
        <v>559</v>
      </c>
      <c r="C24" s="45" t="s">
        <v>48</v>
      </c>
      <c r="D24" s="46">
        <v>0</v>
      </c>
      <c r="E24" s="46">
        <v>276567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276567</v>
      </c>
      <c r="O24" s="47">
        <f t="shared" si="1"/>
        <v>24.722177527487261</v>
      </c>
      <c r="P24" s="9"/>
    </row>
    <row r="25" spans="1:119" ht="15.75">
      <c r="A25" s="26" t="s">
        <v>38</v>
      </c>
      <c r="B25" s="27"/>
      <c r="C25" s="28"/>
      <c r="D25" s="29">
        <f t="shared" ref="D25:M25" si="8">SUM(D26:D26)</f>
        <v>360796</v>
      </c>
      <c r="E25" s="29">
        <f t="shared" si="8"/>
        <v>4539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365335</v>
      </c>
      <c r="O25" s="41">
        <f t="shared" si="1"/>
        <v>32.657101993385176</v>
      </c>
      <c r="P25" s="9"/>
    </row>
    <row r="26" spans="1:119">
      <c r="A26" s="12"/>
      <c r="B26" s="42">
        <v>572</v>
      </c>
      <c r="C26" s="19" t="s">
        <v>68</v>
      </c>
      <c r="D26" s="46">
        <v>360796</v>
      </c>
      <c r="E26" s="46">
        <v>4539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365335</v>
      </c>
      <c r="O26" s="47">
        <f t="shared" si="1"/>
        <v>32.657101993385176</v>
      </c>
      <c r="P26" s="9"/>
    </row>
    <row r="27" spans="1:119" ht="15.75">
      <c r="A27" s="26" t="s">
        <v>69</v>
      </c>
      <c r="B27" s="27"/>
      <c r="C27" s="28"/>
      <c r="D27" s="29">
        <f t="shared" ref="D27:M27" si="9">SUM(D28:D28)</f>
        <v>5739</v>
      </c>
      <c r="E27" s="29">
        <f t="shared" si="9"/>
        <v>8358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594030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4"/>
        <v>608127</v>
      </c>
      <c r="O27" s="41">
        <f t="shared" si="1"/>
        <v>54.360150174309467</v>
      </c>
      <c r="P27" s="9"/>
    </row>
    <row r="28" spans="1:119" ht="15.75" thickBot="1">
      <c r="A28" s="12"/>
      <c r="B28" s="42">
        <v>581</v>
      </c>
      <c r="C28" s="19" t="s">
        <v>70</v>
      </c>
      <c r="D28" s="46">
        <v>5739</v>
      </c>
      <c r="E28" s="46">
        <v>8358</v>
      </c>
      <c r="F28" s="46">
        <v>0</v>
      </c>
      <c r="G28" s="46">
        <v>0</v>
      </c>
      <c r="H28" s="46">
        <v>0</v>
      </c>
      <c r="I28" s="46">
        <v>594030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608127</v>
      </c>
      <c r="O28" s="47">
        <f t="shared" si="1"/>
        <v>54.360150174309467</v>
      </c>
      <c r="P28" s="9"/>
    </row>
    <row r="29" spans="1:119" ht="16.5" thickBot="1">
      <c r="A29" s="13" t="s">
        <v>10</v>
      </c>
      <c r="B29" s="21"/>
      <c r="C29" s="20"/>
      <c r="D29" s="14">
        <f>SUM(D5,D13,D17,D20,D23,D25,D27)</f>
        <v>4387965</v>
      </c>
      <c r="E29" s="14">
        <f t="shared" ref="E29:M29" si="10">SUM(E5,E13,E17,E20,E23,E25,E27)</f>
        <v>1071902</v>
      </c>
      <c r="F29" s="14">
        <f t="shared" si="10"/>
        <v>0</v>
      </c>
      <c r="G29" s="14">
        <f t="shared" si="10"/>
        <v>0</v>
      </c>
      <c r="H29" s="14">
        <f t="shared" si="10"/>
        <v>0</v>
      </c>
      <c r="I29" s="14">
        <f t="shared" si="10"/>
        <v>6855060</v>
      </c>
      <c r="J29" s="14">
        <f t="shared" si="10"/>
        <v>0</v>
      </c>
      <c r="K29" s="14">
        <f t="shared" si="10"/>
        <v>1069026</v>
      </c>
      <c r="L29" s="14">
        <f t="shared" si="10"/>
        <v>0</v>
      </c>
      <c r="M29" s="14">
        <f t="shared" si="10"/>
        <v>0</v>
      </c>
      <c r="N29" s="14">
        <f t="shared" si="4"/>
        <v>13383953</v>
      </c>
      <c r="O29" s="35">
        <f t="shared" si="1"/>
        <v>1196.3844641101277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81</v>
      </c>
      <c r="M31" s="163"/>
      <c r="N31" s="163"/>
      <c r="O31" s="39">
        <v>11187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51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516182</v>
      </c>
      <c r="E5" s="24">
        <f t="shared" si="0"/>
        <v>412553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894805</v>
      </c>
      <c r="L5" s="24">
        <f t="shared" si="0"/>
        <v>0</v>
      </c>
      <c r="M5" s="24">
        <f t="shared" si="0"/>
        <v>0</v>
      </c>
      <c r="N5" s="25">
        <f>SUM(D5:M5)</f>
        <v>1823540</v>
      </c>
      <c r="O5" s="30">
        <f t="shared" ref="O5:O29" si="1">(N5/O$31)</f>
        <v>165.50553639499</v>
      </c>
      <c r="P5" s="6"/>
    </row>
    <row r="6" spans="1:133">
      <c r="A6" s="12"/>
      <c r="B6" s="42">
        <v>511</v>
      </c>
      <c r="C6" s="19" t="s">
        <v>19</v>
      </c>
      <c r="D6" s="46">
        <v>26236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26236</v>
      </c>
      <c r="O6" s="47">
        <f t="shared" si="1"/>
        <v>2.3811944091486659</v>
      </c>
      <c r="P6" s="9"/>
    </row>
    <row r="7" spans="1:133">
      <c r="A7" s="12"/>
      <c r="B7" s="42">
        <v>512</v>
      </c>
      <c r="C7" s="19" t="s">
        <v>20</v>
      </c>
      <c r="D7" s="46">
        <v>145994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145994</v>
      </c>
      <c r="O7" s="47">
        <f t="shared" si="1"/>
        <v>13.250499183154837</v>
      </c>
      <c r="P7" s="9"/>
    </row>
    <row r="8" spans="1:133">
      <c r="A8" s="12"/>
      <c r="B8" s="42">
        <v>513</v>
      </c>
      <c r="C8" s="19" t="s">
        <v>21</v>
      </c>
      <c r="D8" s="46">
        <v>47819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47819</v>
      </c>
      <c r="O8" s="47">
        <f t="shared" si="1"/>
        <v>4.3400798693047742</v>
      </c>
      <c r="P8" s="9"/>
    </row>
    <row r="9" spans="1:133">
      <c r="A9" s="12"/>
      <c r="B9" s="42">
        <v>514</v>
      </c>
      <c r="C9" s="19" t="s">
        <v>22</v>
      </c>
      <c r="D9" s="46">
        <v>120996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120996</v>
      </c>
      <c r="O9" s="47">
        <f t="shared" si="1"/>
        <v>10.981666364131421</v>
      </c>
      <c r="P9" s="9"/>
    </row>
    <row r="10" spans="1:133">
      <c r="A10" s="12"/>
      <c r="B10" s="42">
        <v>515</v>
      </c>
      <c r="C10" s="19" t="s">
        <v>23</v>
      </c>
      <c r="D10" s="46">
        <v>20000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20000</v>
      </c>
      <c r="O10" s="47">
        <f t="shared" si="1"/>
        <v>1.8152114721365038</v>
      </c>
      <c r="P10" s="9"/>
    </row>
    <row r="11" spans="1:133">
      <c r="A11" s="12"/>
      <c r="B11" s="42">
        <v>518</v>
      </c>
      <c r="C11" s="19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894805</v>
      </c>
      <c r="L11" s="46">
        <v>0</v>
      </c>
      <c r="M11" s="46">
        <v>0</v>
      </c>
      <c r="N11" s="46">
        <f t="shared" si="2"/>
        <v>894805</v>
      </c>
      <c r="O11" s="47">
        <f t="shared" si="1"/>
        <v>81.213015066255224</v>
      </c>
      <c r="P11" s="9"/>
    </row>
    <row r="12" spans="1:133">
      <c r="A12" s="12"/>
      <c r="B12" s="42">
        <v>519</v>
      </c>
      <c r="C12" s="19" t="s">
        <v>64</v>
      </c>
      <c r="D12" s="46">
        <v>155137</v>
      </c>
      <c r="E12" s="46">
        <v>412553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567690</v>
      </c>
      <c r="O12" s="47">
        <f t="shared" si="1"/>
        <v>51.523870030858596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3010873</v>
      </c>
      <c r="E13" s="29">
        <f t="shared" si="3"/>
        <v>90514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3101387</v>
      </c>
      <c r="O13" s="41">
        <f t="shared" si="1"/>
        <v>281.48366309675077</v>
      </c>
      <c r="P13" s="10"/>
    </row>
    <row r="14" spans="1:133">
      <c r="A14" s="12"/>
      <c r="B14" s="42">
        <v>521</v>
      </c>
      <c r="C14" s="19" t="s">
        <v>27</v>
      </c>
      <c r="D14" s="46">
        <v>1376991</v>
      </c>
      <c r="E14" s="46">
        <v>29843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1406834</v>
      </c>
      <c r="O14" s="47">
        <f t="shared" si="1"/>
        <v>127.68506080958431</v>
      </c>
      <c r="P14" s="9"/>
    </row>
    <row r="15" spans="1:133">
      <c r="A15" s="12"/>
      <c r="B15" s="42">
        <v>522</v>
      </c>
      <c r="C15" s="19" t="s">
        <v>28</v>
      </c>
      <c r="D15" s="46">
        <v>1495506</v>
      </c>
      <c r="E15" s="46">
        <v>60671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1556177</v>
      </c>
      <c r="O15" s="47">
        <f t="shared" si="1"/>
        <v>141.23951715374841</v>
      </c>
      <c r="P15" s="9"/>
    </row>
    <row r="16" spans="1:133">
      <c r="A16" s="12"/>
      <c r="B16" s="42">
        <v>529</v>
      </c>
      <c r="C16" s="19" t="s">
        <v>29</v>
      </c>
      <c r="D16" s="46">
        <v>138376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138376</v>
      </c>
      <c r="O16" s="47">
        <f t="shared" si="1"/>
        <v>12.559085133418042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4598305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4598305</v>
      </c>
      <c r="O17" s="41">
        <f t="shared" si="1"/>
        <v>417.3447994191323</v>
      </c>
      <c r="P17" s="10"/>
    </row>
    <row r="18" spans="1:119">
      <c r="A18" s="12"/>
      <c r="B18" s="42">
        <v>534</v>
      </c>
      <c r="C18" s="19" t="s">
        <v>65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1272701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1272701</v>
      </c>
      <c r="O18" s="47">
        <f t="shared" si="1"/>
        <v>115.51107278998003</v>
      </c>
      <c r="P18" s="9"/>
    </row>
    <row r="19" spans="1:119">
      <c r="A19" s="12"/>
      <c r="B19" s="42">
        <v>536</v>
      </c>
      <c r="C19" s="19" t="s">
        <v>66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3325604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3325604</v>
      </c>
      <c r="O19" s="47">
        <f t="shared" si="1"/>
        <v>301.8337266291523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SUM(D21:D22)</f>
        <v>393703</v>
      </c>
      <c r="E20" s="29">
        <f t="shared" si="6"/>
        <v>364144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564822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1322669</v>
      </c>
      <c r="O20" s="41">
        <f t="shared" si="1"/>
        <v>120.04619713196587</v>
      </c>
      <c r="P20" s="10"/>
    </row>
    <row r="21" spans="1:119">
      <c r="A21" s="12"/>
      <c r="B21" s="42">
        <v>541</v>
      </c>
      <c r="C21" s="19" t="s">
        <v>67</v>
      </c>
      <c r="D21" s="46">
        <v>393703</v>
      </c>
      <c r="E21" s="46">
        <v>364144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757847</v>
      </c>
      <c r="O21" s="47">
        <f t="shared" si="1"/>
        <v>68.782628426211659</v>
      </c>
      <c r="P21" s="9"/>
    </row>
    <row r="22" spans="1:119">
      <c r="A22" s="12"/>
      <c r="B22" s="42">
        <v>542</v>
      </c>
      <c r="C22" s="19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564822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564822</v>
      </c>
      <c r="O22" s="47">
        <f t="shared" si="1"/>
        <v>51.263568705754217</v>
      </c>
      <c r="P22" s="9"/>
    </row>
    <row r="23" spans="1:119" ht="15.75">
      <c r="A23" s="26" t="s">
        <v>46</v>
      </c>
      <c r="B23" s="27"/>
      <c r="C23" s="28"/>
      <c r="D23" s="29">
        <f t="shared" ref="D23:M23" si="7">SUM(D24:D24)</f>
        <v>0</v>
      </c>
      <c r="E23" s="29">
        <f t="shared" si="7"/>
        <v>754454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754454</v>
      </c>
      <c r="O23" s="41">
        <f t="shared" si="1"/>
        <v>68.4746777999637</v>
      </c>
      <c r="P23" s="10"/>
    </row>
    <row r="24" spans="1:119">
      <c r="A24" s="43"/>
      <c r="B24" s="44">
        <v>559</v>
      </c>
      <c r="C24" s="45" t="s">
        <v>48</v>
      </c>
      <c r="D24" s="46">
        <v>0</v>
      </c>
      <c r="E24" s="46">
        <v>754454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754454</v>
      </c>
      <c r="O24" s="47">
        <f t="shared" si="1"/>
        <v>68.4746777999637</v>
      </c>
      <c r="P24" s="9"/>
    </row>
    <row r="25" spans="1:119" ht="15.75">
      <c r="A25" s="26" t="s">
        <v>38</v>
      </c>
      <c r="B25" s="27"/>
      <c r="C25" s="28"/>
      <c r="D25" s="29">
        <f t="shared" ref="D25:M25" si="8">SUM(D26:D26)</f>
        <v>324677</v>
      </c>
      <c r="E25" s="29">
        <f t="shared" si="8"/>
        <v>196305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520982</v>
      </c>
      <c r="O25" s="41">
        <f t="shared" si="1"/>
        <v>47.284625158831005</v>
      </c>
      <c r="P25" s="9"/>
    </row>
    <row r="26" spans="1:119">
      <c r="A26" s="12"/>
      <c r="B26" s="42">
        <v>572</v>
      </c>
      <c r="C26" s="19" t="s">
        <v>68</v>
      </c>
      <c r="D26" s="46">
        <v>324677</v>
      </c>
      <c r="E26" s="46">
        <v>196305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520982</v>
      </c>
      <c r="O26" s="47">
        <f t="shared" si="1"/>
        <v>47.284625158831005</v>
      </c>
      <c r="P26" s="9"/>
    </row>
    <row r="27" spans="1:119" ht="15.75">
      <c r="A27" s="26" t="s">
        <v>69</v>
      </c>
      <c r="B27" s="27"/>
      <c r="C27" s="28"/>
      <c r="D27" s="29">
        <f t="shared" ref="D27:M27" si="9">SUM(D28:D28)</f>
        <v>7181</v>
      </c>
      <c r="E27" s="29">
        <f t="shared" si="9"/>
        <v>108665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855918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4"/>
        <v>971764</v>
      </c>
      <c r="O27" s="41">
        <f t="shared" si="1"/>
        <v>88.197858050462884</v>
      </c>
      <c r="P27" s="9"/>
    </row>
    <row r="28" spans="1:119" ht="15.75" thickBot="1">
      <c r="A28" s="12"/>
      <c r="B28" s="42">
        <v>581</v>
      </c>
      <c r="C28" s="19" t="s">
        <v>70</v>
      </c>
      <c r="D28" s="46">
        <v>7181</v>
      </c>
      <c r="E28" s="46">
        <v>108665</v>
      </c>
      <c r="F28" s="46">
        <v>0</v>
      </c>
      <c r="G28" s="46">
        <v>0</v>
      </c>
      <c r="H28" s="46">
        <v>0</v>
      </c>
      <c r="I28" s="46">
        <v>855918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971764</v>
      </c>
      <c r="O28" s="47">
        <f t="shared" si="1"/>
        <v>88.197858050462884</v>
      </c>
      <c r="P28" s="9"/>
    </row>
    <row r="29" spans="1:119" ht="16.5" thickBot="1">
      <c r="A29" s="13" t="s">
        <v>10</v>
      </c>
      <c r="B29" s="21"/>
      <c r="C29" s="20"/>
      <c r="D29" s="14">
        <f>SUM(D5,D13,D17,D20,D23,D25,D27)</f>
        <v>4252616</v>
      </c>
      <c r="E29" s="14">
        <f t="shared" ref="E29:M29" si="10">SUM(E5,E13,E17,E20,E23,E25,E27)</f>
        <v>1926635</v>
      </c>
      <c r="F29" s="14">
        <f t="shared" si="10"/>
        <v>0</v>
      </c>
      <c r="G29" s="14">
        <f t="shared" si="10"/>
        <v>0</v>
      </c>
      <c r="H29" s="14">
        <f t="shared" si="10"/>
        <v>0</v>
      </c>
      <c r="I29" s="14">
        <f t="shared" si="10"/>
        <v>6019045</v>
      </c>
      <c r="J29" s="14">
        <f t="shared" si="10"/>
        <v>0</v>
      </c>
      <c r="K29" s="14">
        <f t="shared" si="10"/>
        <v>894805</v>
      </c>
      <c r="L29" s="14">
        <f t="shared" si="10"/>
        <v>0</v>
      </c>
      <c r="M29" s="14">
        <f t="shared" si="10"/>
        <v>0</v>
      </c>
      <c r="N29" s="14">
        <f t="shared" si="4"/>
        <v>13093101</v>
      </c>
      <c r="O29" s="35">
        <f t="shared" si="1"/>
        <v>1188.3373570520966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79</v>
      </c>
      <c r="M31" s="163"/>
      <c r="N31" s="163"/>
      <c r="O31" s="39">
        <v>11018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51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607597</v>
      </c>
      <c r="E5" s="24">
        <f t="shared" si="0"/>
        <v>259550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715225</v>
      </c>
      <c r="L5" s="24">
        <f t="shared" si="0"/>
        <v>0</v>
      </c>
      <c r="M5" s="24">
        <f t="shared" si="0"/>
        <v>0</v>
      </c>
      <c r="N5" s="25">
        <f>SUM(D5:M5)</f>
        <v>1582372</v>
      </c>
      <c r="O5" s="30">
        <f t="shared" ref="O5:O29" si="1">(N5/O$31)</f>
        <v>143.995995995996</v>
      </c>
      <c r="P5" s="6"/>
    </row>
    <row r="6" spans="1:133">
      <c r="A6" s="12"/>
      <c r="B6" s="42">
        <v>511</v>
      </c>
      <c r="C6" s="19" t="s">
        <v>19</v>
      </c>
      <c r="D6" s="46">
        <v>25341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25341</v>
      </c>
      <c r="O6" s="47">
        <f t="shared" si="1"/>
        <v>2.306033306033306</v>
      </c>
      <c r="P6" s="9"/>
    </row>
    <row r="7" spans="1:133">
      <c r="A7" s="12"/>
      <c r="B7" s="42">
        <v>512</v>
      </c>
      <c r="C7" s="19" t="s">
        <v>20</v>
      </c>
      <c r="D7" s="46">
        <v>188943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188943</v>
      </c>
      <c r="O7" s="47">
        <f t="shared" si="1"/>
        <v>17.193830193830195</v>
      </c>
      <c r="P7" s="9"/>
    </row>
    <row r="8" spans="1:133">
      <c r="A8" s="12"/>
      <c r="B8" s="42">
        <v>513</v>
      </c>
      <c r="C8" s="19" t="s">
        <v>21</v>
      </c>
      <c r="D8" s="46">
        <v>70684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70684</v>
      </c>
      <c r="O8" s="47">
        <f t="shared" si="1"/>
        <v>6.4322504322504326</v>
      </c>
      <c r="P8" s="9"/>
    </row>
    <row r="9" spans="1:133">
      <c r="A9" s="12"/>
      <c r="B9" s="42">
        <v>514</v>
      </c>
      <c r="C9" s="19" t="s">
        <v>22</v>
      </c>
      <c r="D9" s="46">
        <v>178800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178800</v>
      </c>
      <c r="O9" s="47">
        <f t="shared" si="1"/>
        <v>16.270816270816272</v>
      </c>
      <c r="P9" s="9"/>
    </row>
    <row r="10" spans="1:133">
      <c r="A10" s="12"/>
      <c r="B10" s="42">
        <v>515</v>
      </c>
      <c r="C10" s="19" t="s">
        <v>23</v>
      </c>
      <c r="D10" s="46">
        <v>20000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20000</v>
      </c>
      <c r="O10" s="47">
        <f t="shared" si="1"/>
        <v>1.82000182000182</v>
      </c>
      <c r="P10" s="9"/>
    </row>
    <row r="11" spans="1:133">
      <c r="A11" s="12"/>
      <c r="B11" s="42">
        <v>518</v>
      </c>
      <c r="C11" s="19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715225</v>
      </c>
      <c r="L11" s="46">
        <v>0</v>
      </c>
      <c r="M11" s="46">
        <v>0</v>
      </c>
      <c r="N11" s="46">
        <f t="shared" si="2"/>
        <v>715225</v>
      </c>
      <c r="O11" s="47">
        <f t="shared" si="1"/>
        <v>65.085540085540089</v>
      </c>
      <c r="P11" s="9"/>
    </row>
    <row r="12" spans="1:133">
      <c r="A12" s="12"/>
      <c r="B12" s="42">
        <v>519</v>
      </c>
      <c r="C12" s="19" t="s">
        <v>64</v>
      </c>
      <c r="D12" s="46">
        <v>123829</v>
      </c>
      <c r="E12" s="46">
        <v>259550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383379</v>
      </c>
      <c r="O12" s="47">
        <f t="shared" si="1"/>
        <v>34.887523887523891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2871889</v>
      </c>
      <c r="E13" s="29">
        <f t="shared" si="3"/>
        <v>103381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2975270</v>
      </c>
      <c r="O13" s="41">
        <f t="shared" si="1"/>
        <v>270.74984074984076</v>
      </c>
      <c r="P13" s="10"/>
    </row>
    <row r="14" spans="1:133">
      <c r="A14" s="12"/>
      <c r="B14" s="42">
        <v>521</v>
      </c>
      <c r="C14" s="19" t="s">
        <v>27</v>
      </c>
      <c r="D14" s="46">
        <v>1336340</v>
      </c>
      <c r="E14" s="46">
        <v>62652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1398992</v>
      </c>
      <c r="O14" s="47">
        <f t="shared" si="1"/>
        <v>127.3083993083993</v>
      </c>
      <c r="P14" s="9"/>
    </row>
    <row r="15" spans="1:133">
      <c r="A15" s="12"/>
      <c r="B15" s="42">
        <v>522</v>
      </c>
      <c r="C15" s="19" t="s">
        <v>28</v>
      </c>
      <c r="D15" s="46">
        <v>1373352</v>
      </c>
      <c r="E15" s="46">
        <v>40729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1414081</v>
      </c>
      <c r="O15" s="47">
        <f t="shared" si="1"/>
        <v>128.68149968149967</v>
      </c>
      <c r="P15" s="9"/>
    </row>
    <row r="16" spans="1:133">
      <c r="A16" s="12"/>
      <c r="B16" s="42">
        <v>529</v>
      </c>
      <c r="C16" s="19" t="s">
        <v>29</v>
      </c>
      <c r="D16" s="46">
        <v>162197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162197</v>
      </c>
      <c r="O16" s="47">
        <f t="shared" si="1"/>
        <v>14.759941759941761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4417844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4417844</v>
      </c>
      <c r="O17" s="41">
        <f t="shared" si="1"/>
        <v>402.02420602420602</v>
      </c>
      <c r="P17" s="10"/>
    </row>
    <row r="18" spans="1:119">
      <c r="A18" s="12"/>
      <c r="B18" s="42">
        <v>534</v>
      </c>
      <c r="C18" s="19" t="s">
        <v>65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1209219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1209219</v>
      </c>
      <c r="O18" s="47">
        <f t="shared" si="1"/>
        <v>110.03903903903904</v>
      </c>
      <c r="P18" s="9"/>
    </row>
    <row r="19" spans="1:119">
      <c r="A19" s="12"/>
      <c r="B19" s="42">
        <v>536</v>
      </c>
      <c r="C19" s="19" t="s">
        <v>66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3208625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3208625</v>
      </c>
      <c r="O19" s="47">
        <f t="shared" si="1"/>
        <v>291.98516698516698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SUM(D21:D22)</f>
        <v>476135</v>
      </c>
      <c r="E20" s="29">
        <f t="shared" si="6"/>
        <v>374438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579784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1430357</v>
      </c>
      <c r="O20" s="41">
        <f t="shared" si="1"/>
        <v>130.16261716261715</v>
      </c>
      <c r="P20" s="10"/>
    </row>
    <row r="21" spans="1:119">
      <c r="A21" s="12"/>
      <c r="B21" s="42">
        <v>541</v>
      </c>
      <c r="C21" s="19" t="s">
        <v>67</v>
      </c>
      <c r="D21" s="46">
        <v>476135</v>
      </c>
      <c r="E21" s="46">
        <v>374438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850573</v>
      </c>
      <c r="O21" s="47">
        <f t="shared" si="1"/>
        <v>77.402220402220408</v>
      </c>
      <c r="P21" s="9"/>
    </row>
    <row r="22" spans="1:119">
      <c r="A22" s="12"/>
      <c r="B22" s="42">
        <v>542</v>
      </c>
      <c r="C22" s="19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579784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579784</v>
      </c>
      <c r="O22" s="47">
        <f t="shared" si="1"/>
        <v>52.760396760396759</v>
      </c>
      <c r="P22" s="9"/>
    </row>
    <row r="23" spans="1:119" ht="15.75">
      <c r="A23" s="26" t="s">
        <v>46</v>
      </c>
      <c r="B23" s="27"/>
      <c r="C23" s="28"/>
      <c r="D23" s="29">
        <f t="shared" ref="D23:M23" si="7">SUM(D24:D24)</f>
        <v>0</v>
      </c>
      <c r="E23" s="29">
        <f t="shared" si="7"/>
        <v>427060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427060</v>
      </c>
      <c r="O23" s="41">
        <f t="shared" si="1"/>
        <v>38.86249886249886</v>
      </c>
      <c r="P23" s="10"/>
    </row>
    <row r="24" spans="1:119">
      <c r="A24" s="43"/>
      <c r="B24" s="44">
        <v>559</v>
      </c>
      <c r="C24" s="45" t="s">
        <v>48</v>
      </c>
      <c r="D24" s="46">
        <v>0</v>
      </c>
      <c r="E24" s="46">
        <v>427060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427060</v>
      </c>
      <c r="O24" s="47">
        <f t="shared" si="1"/>
        <v>38.86249886249886</v>
      </c>
      <c r="P24" s="9"/>
    </row>
    <row r="25" spans="1:119" ht="15.75">
      <c r="A25" s="26" t="s">
        <v>38</v>
      </c>
      <c r="B25" s="27"/>
      <c r="C25" s="28"/>
      <c r="D25" s="29">
        <f t="shared" ref="D25:M25" si="8">SUM(D26:D26)</f>
        <v>333489</v>
      </c>
      <c r="E25" s="29">
        <f t="shared" si="8"/>
        <v>133402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466891</v>
      </c>
      <c r="O25" s="41">
        <f t="shared" si="1"/>
        <v>42.48712348712349</v>
      </c>
      <c r="P25" s="9"/>
    </row>
    <row r="26" spans="1:119">
      <c r="A26" s="12"/>
      <c r="B26" s="42">
        <v>572</v>
      </c>
      <c r="C26" s="19" t="s">
        <v>68</v>
      </c>
      <c r="D26" s="46">
        <v>333489</v>
      </c>
      <c r="E26" s="46">
        <v>133402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466891</v>
      </c>
      <c r="O26" s="47">
        <f t="shared" si="1"/>
        <v>42.48712348712349</v>
      </c>
      <c r="P26" s="9"/>
    </row>
    <row r="27" spans="1:119" ht="15.75">
      <c r="A27" s="26" t="s">
        <v>69</v>
      </c>
      <c r="B27" s="27"/>
      <c r="C27" s="28"/>
      <c r="D27" s="29">
        <f t="shared" ref="D27:M27" si="9">SUM(D28:D28)</f>
        <v>4913</v>
      </c>
      <c r="E27" s="29">
        <f t="shared" si="9"/>
        <v>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634473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4"/>
        <v>639386</v>
      </c>
      <c r="O27" s="41">
        <f t="shared" si="1"/>
        <v>58.184184184184183</v>
      </c>
      <c r="P27" s="9"/>
    </row>
    <row r="28" spans="1:119" ht="15.75" thickBot="1">
      <c r="A28" s="12"/>
      <c r="B28" s="42">
        <v>581</v>
      </c>
      <c r="C28" s="19" t="s">
        <v>70</v>
      </c>
      <c r="D28" s="46">
        <v>4913</v>
      </c>
      <c r="E28" s="46">
        <v>0</v>
      </c>
      <c r="F28" s="46">
        <v>0</v>
      </c>
      <c r="G28" s="46">
        <v>0</v>
      </c>
      <c r="H28" s="46">
        <v>0</v>
      </c>
      <c r="I28" s="46">
        <v>634473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639386</v>
      </c>
      <c r="O28" s="47">
        <f t="shared" si="1"/>
        <v>58.184184184184183</v>
      </c>
      <c r="P28" s="9"/>
    </row>
    <row r="29" spans="1:119" ht="16.5" thickBot="1">
      <c r="A29" s="13" t="s">
        <v>10</v>
      </c>
      <c r="B29" s="21"/>
      <c r="C29" s="20"/>
      <c r="D29" s="14">
        <f>SUM(D5,D13,D17,D20,D23,D25,D27)</f>
        <v>4294023</v>
      </c>
      <c r="E29" s="14">
        <f t="shared" ref="E29:M29" si="10">SUM(E5,E13,E17,E20,E23,E25,E27)</f>
        <v>1297831</v>
      </c>
      <c r="F29" s="14">
        <f t="shared" si="10"/>
        <v>0</v>
      </c>
      <c r="G29" s="14">
        <f t="shared" si="10"/>
        <v>0</v>
      </c>
      <c r="H29" s="14">
        <f t="shared" si="10"/>
        <v>0</v>
      </c>
      <c r="I29" s="14">
        <f t="shared" si="10"/>
        <v>5632101</v>
      </c>
      <c r="J29" s="14">
        <f t="shared" si="10"/>
        <v>0</v>
      </c>
      <c r="K29" s="14">
        <f t="shared" si="10"/>
        <v>715225</v>
      </c>
      <c r="L29" s="14">
        <f t="shared" si="10"/>
        <v>0</v>
      </c>
      <c r="M29" s="14">
        <f t="shared" si="10"/>
        <v>0</v>
      </c>
      <c r="N29" s="14">
        <f t="shared" si="4"/>
        <v>11939180</v>
      </c>
      <c r="O29" s="35">
        <f t="shared" si="1"/>
        <v>1086.4664664664665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77</v>
      </c>
      <c r="M31" s="163"/>
      <c r="N31" s="163"/>
      <c r="O31" s="39">
        <v>10989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51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585344</v>
      </c>
      <c r="E5" s="24">
        <f t="shared" si="0"/>
        <v>14400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599744</v>
      </c>
      <c r="O5" s="30">
        <f t="shared" ref="O5:O28" si="2">(N5/O$30)</f>
        <v>55.047636530518588</v>
      </c>
      <c r="P5" s="6"/>
    </row>
    <row r="6" spans="1:133">
      <c r="A6" s="12"/>
      <c r="B6" s="42">
        <v>511</v>
      </c>
      <c r="C6" s="19" t="s">
        <v>19</v>
      </c>
      <c r="D6" s="46">
        <v>26748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26748</v>
      </c>
      <c r="O6" s="47">
        <f t="shared" si="2"/>
        <v>2.4550711335474991</v>
      </c>
      <c r="P6" s="9"/>
    </row>
    <row r="7" spans="1:133">
      <c r="A7" s="12"/>
      <c r="B7" s="42">
        <v>512</v>
      </c>
      <c r="C7" s="19" t="s">
        <v>20</v>
      </c>
      <c r="D7" s="46">
        <v>166264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166264</v>
      </c>
      <c r="O7" s="47">
        <f t="shared" si="2"/>
        <v>15.260578246902249</v>
      </c>
      <c r="P7" s="9"/>
    </row>
    <row r="8" spans="1:133">
      <c r="A8" s="12"/>
      <c r="B8" s="42">
        <v>513</v>
      </c>
      <c r="C8" s="19" t="s">
        <v>21</v>
      </c>
      <c r="D8" s="46">
        <v>89085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89085</v>
      </c>
      <c r="O8" s="47">
        <f t="shared" si="2"/>
        <v>8.1766865534648918</v>
      </c>
      <c r="P8" s="9"/>
    </row>
    <row r="9" spans="1:133">
      <c r="A9" s="12"/>
      <c r="B9" s="42">
        <v>514</v>
      </c>
      <c r="C9" s="19" t="s">
        <v>22</v>
      </c>
      <c r="D9" s="46">
        <v>142452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142452</v>
      </c>
      <c r="O9" s="47">
        <f t="shared" si="2"/>
        <v>13.074988526847177</v>
      </c>
      <c r="P9" s="9"/>
    </row>
    <row r="10" spans="1:133">
      <c r="A10" s="12"/>
      <c r="B10" s="42">
        <v>515</v>
      </c>
      <c r="C10" s="19" t="s">
        <v>23</v>
      </c>
      <c r="D10" s="46">
        <v>20000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20000</v>
      </c>
      <c r="O10" s="47">
        <f t="shared" si="2"/>
        <v>1.835704451583295</v>
      </c>
      <c r="P10" s="9"/>
    </row>
    <row r="11" spans="1:133">
      <c r="A11" s="12"/>
      <c r="B11" s="42">
        <v>519</v>
      </c>
      <c r="C11" s="19" t="s">
        <v>64</v>
      </c>
      <c r="D11" s="46">
        <v>140795</v>
      </c>
      <c r="E11" s="46">
        <v>14400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155195</v>
      </c>
      <c r="O11" s="47">
        <f t="shared" si="2"/>
        <v>14.244607618173474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3000714</v>
      </c>
      <c r="E12" s="29">
        <f t="shared" si="3"/>
        <v>22800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686956</v>
      </c>
      <c r="L12" s="29">
        <f t="shared" si="3"/>
        <v>0</v>
      </c>
      <c r="M12" s="29">
        <f t="shared" si="3"/>
        <v>0</v>
      </c>
      <c r="N12" s="40">
        <f t="shared" si="1"/>
        <v>3710470</v>
      </c>
      <c r="O12" s="41">
        <f t="shared" si="2"/>
        <v>340.56631482331346</v>
      </c>
      <c r="P12" s="10"/>
    </row>
    <row r="13" spans="1:133">
      <c r="A13" s="12"/>
      <c r="B13" s="42">
        <v>521</v>
      </c>
      <c r="C13" s="19" t="s">
        <v>27</v>
      </c>
      <c r="D13" s="46">
        <v>1384996</v>
      </c>
      <c r="E13" s="46">
        <v>22800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370977</v>
      </c>
      <c r="L13" s="46">
        <v>0</v>
      </c>
      <c r="M13" s="46">
        <v>0</v>
      </c>
      <c r="N13" s="46">
        <f t="shared" si="1"/>
        <v>1778773</v>
      </c>
      <c r="O13" s="47">
        <f t="shared" si="2"/>
        <v>163.26507572280863</v>
      </c>
      <c r="P13" s="9"/>
    </row>
    <row r="14" spans="1:133">
      <c r="A14" s="12"/>
      <c r="B14" s="42">
        <v>522</v>
      </c>
      <c r="C14" s="19" t="s">
        <v>28</v>
      </c>
      <c r="D14" s="46">
        <v>1474687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315979</v>
      </c>
      <c r="L14" s="46">
        <v>0</v>
      </c>
      <c r="M14" s="46">
        <v>0</v>
      </c>
      <c r="N14" s="46">
        <f t="shared" si="1"/>
        <v>1790666</v>
      </c>
      <c r="O14" s="47">
        <f t="shared" si="2"/>
        <v>164.35667737494262</v>
      </c>
      <c r="P14" s="9"/>
    </row>
    <row r="15" spans="1:133">
      <c r="A15" s="12"/>
      <c r="B15" s="42">
        <v>529</v>
      </c>
      <c r="C15" s="19" t="s">
        <v>29</v>
      </c>
      <c r="D15" s="46">
        <v>141031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141031</v>
      </c>
      <c r="O15" s="47">
        <f t="shared" si="2"/>
        <v>12.944561725562185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SUM(D17:D18)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3975781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3975781</v>
      </c>
      <c r="O16" s="41">
        <f t="shared" si="2"/>
        <v>364.91794401101424</v>
      </c>
      <c r="P16" s="10"/>
    </row>
    <row r="17" spans="1:119">
      <c r="A17" s="12"/>
      <c r="B17" s="42">
        <v>534</v>
      </c>
      <c r="C17" s="19" t="s">
        <v>65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1054301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1054301</v>
      </c>
      <c r="O17" s="47">
        <f t="shared" si="2"/>
        <v>96.769251950435986</v>
      </c>
      <c r="P17" s="9"/>
    </row>
    <row r="18" spans="1:119">
      <c r="A18" s="12"/>
      <c r="B18" s="42">
        <v>536</v>
      </c>
      <c r="C18" s="19" t="s">
        <v>66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2921480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2921480</v>
      </c>
      <c r="O18" s="47">
        <f t="shared" si="2"/>
        <v>268.14869206057824</v>
      </c>
      <c r="P18" s="9"/>
    </row>
    <row r="19" spans="1:119" ht="15.75">
      <c r="A19" s="26" t="s">
        <v>34</v>
      </c>
      <c r="B19" s="27"/>
      <c r="C19" s="28"/>
      <c r="D19" s="29">
        <f t="shared" ref="D19:M19" si="5">SUM(D20:D21)</f>
        <v>343427</v>
      </c>
      <c r="E19" s="29">
        <f t="shared" si="5"/>
        <v>565643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805080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1714150</v>
      </c>
      <c r="O19" s="41">
        <f t="shared" si="2"/>
        <v>157.33363928407528</v>
      </c>
      <c r="P19" s="10"/>
    </row>
    <row r="20" spans="1:119">
      <c r="A20" s="12"/>
      <c r="B20" s="42">
        <v>541</v>
      </c>
      <c r="C20" s="19" t="s">
        <v>67</v>
      </c>
      <c r="D20" s="46">
        <v>343427</v>
      </c>
      <c r="E20" s="46">
        <v>565643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909070</v>
      </c>
      <c r="O20" s="47">
        <f t="shared" si="2"/>
        <v>83.439192290041305</v>
      </c>
      <c r="P20" s="9"/>
    </row>
    <row r="21" spans="1:119">
      <c r="A21" s="12"/>
      <c r="B21" s="42">
        <v>542</v>
      </c>
      <c r="C21" s="19" t="s">
        <v>36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805080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805080</v>
      </c>
      <c r="O21" s="47">
        <f t="shared" si="2"/>
        <v>73.894446994033956</v>
      </c>
      <c r="P21" s="9"/>
    </row>
    <row r="22" spans="1:119" ht="15.75">
      <c r="A22" s="26" t="s">
        <v>46</v>
      </c>
      <c r="B22" s="27"/>
      <c r="C22" s="28"/>
      <c r="D22" s="29">
        <f t="shared" ref="D22:M22" si="6">SUM(D23:D23)</f>
        <v>0</v>
      </c>
      <c r="E22" s="29">
        <f t="shared" si="6"/>
        <v>120502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120502</v>
      </c>
      <c r="O22" s="41">
        <f t="shared" si="2"/>
        <v>11.060302891234512</v>
      </c>
      <c r="P22" s="10"/>
    </row>
    <row r="23" spans="1:119">
      <c r="A23" s="43"/>
      <c r="B23" s="44">
        <v>559</v>
      </c>
      <c r="C23" s="45" t="s">
        <v>48</v>
      </c>
      <c r="D23" s="46">
        <v>0</v>
      </c>
      <c r="E23" s="46">
        <v>120502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120502</v>
      </c>
      <c r="O23" s="47">
        <f t="shared" si="2"/>
        <v>11.060302891234512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365999</v>
      </c>
      <c r="E24" s="29">
        <f t="shared" si="7"/>
        <v>384742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750741</v>
      </c>
      <c r="O24" s="41">
        <f t="shared" si="2"/>
        <v>68.906929784304722</v>
      </c>
      <c r="P24" s="9"/>
    </row>
    <row r="25" spans="1:119">
      <c r="A25" s="12"/>
      <c r="B25" s="42">
        <v>572</v>
      </c>
      <c r="C25" s="19" t="s">
        <v>68</v>
      </c>
      <c r="D25" s="46">
        <v>365999</v>
      </c>
      <c r="E25" s="46">
        <v>384742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750741</v>
      </c>
      <c r="O25" s="47">
        <f t="shared" si="2"/>
        <v>68.906929784304722</v>
      </c>
      <c r="P25" s="9"/>
    </row>
    <row r="26" spans="1:119" ht="15.75">
      <c r="A26" s="26" t="s">
        <v>69</v>
      </c>
      <c r="B26" s="27"/>
      <c r="C26" s="28"/>
      <c r="D26" s="29">
        <f t="shared" ref="D26:M26" si="8">SUM(D27:D27)</f>
        <v>5001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690716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695717</v>
      </c>
      <c r="O26" s="41">
        <f t="shared" si="2"/>
        <v>63.856539697108765</v>
      </c>
      <c r="P26" s="9"/>
    </row>
    <row r="27" spans="1:119" ht="15.75" thickBot="1">
      <c r="A27" s="12"/>
      <c r="B27" s="42">
        <v>581</v>
      </c>
      <c r="C27" s="19" t="s">
        <v>70</v>
      </c>
      <c r="D27" s="46">
        <v>5001</v>
      </c>
      <c r="E27" s="46">
        <v>0</v>
      </c>
      <c r="F27" s="46">
        <v>0</v>
      </c>
      <c r="G27" s="46">
        <v>0</v>
      </c>
      <c r="H27" s="46">
        <v>0</v>
      </c>
      <c r="I27" s="46">
        <v>690716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695717</v>
      </c>
      <c r="O27" s="47">
        <f t="shared" si="2"/>
        <v>63.856539697108765</v>
      </c>
      <c r="P27" s="9"/>
    </row>
    <row r="28" spans="1:119" ht="16.5" thickBot="1">
      <c r="A28" s="13" t="s">
        <v>10</v>
      </c>
      <c r="B28" s="21"/>
      <c r="C28" s="20"/>
      <c r="D28" s="14">
        <f>SUM(D5,D12,D16,D19,D22,D24,D26)</f>
        <v>4300485</v>
      </c>
      <c r="E28" s="14">
        <f t="shared" ref="E28:M28" si="9">SUM(E5,E12,E16,E19,E22,E24,E26)</f>
        <v>1108087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4">
        <f t="shared" si="9"/>
        <v>5471577</v>
      </c>
      <c r="J28" s="14">
        <f t="shared" si="9"/>
        <v>0</v>
      </c>
      <c r="K28" s="14">
        <f t="shared" si="9"/>
        <v>686956</v>
      </c>
      <c r="L28" s="14">
        <f t="shared" si="9"/>
        <v>0</v>
      </c>
      <c r="M28" s="14">
        <f t="shared" si="9"/>
        <v>0</v>
      </c>
      <c r="N28" s="14">
        <f t="shared" si="1"/>
        <v>11567105</v>
      </c>
      <c r="O28" s="35">
        <f t="shared" si="2"/>
        <v>1061.6893070215694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63" t="s">
        <v>75</v>
      </c>
      <c r="M30" s="163"/>
      <c r="N30" s="163"/>
      <c r="O30" s="39">
        <v>10895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51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2024-11-14T17:22:29Z</cp:lastPrinted>
  <dcterms:created xsi:type="dcterms:W3CDTF">2000-08-31T21:26:31Z</dcterms:created>
  <dcterms:modified xsi:type="dcterms:W3CDTF">2024-11-14T17:22:33Z</dcterms:modified>
</cp:coreProperties>
</file>