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Municipal Revenues\"/>
    </mc:Choice>
  </mc:AlternateContent>
  <bookViews>
    <workbookView xWindow="360" yWindow="315" windowWidth="15480" windowHeight="6090" tabRatio="786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'2008'!$A$1:$O$57</definedName>
    <definedName name="_xlnm.Print_Area" localSheetId="14">'2009'!$A$1:$O$58</definedName>
    <definedName name="_xlnm.Print_Area" localSheetId="13">'2010'!$A$1:$O$59</definedName>
    <definedName name="_xlnm.Print_Area" localSheetId="12">'2011'!$A$1:$O$58</definedName>
    <definedName name="_xlnm.Print_Area" localSheetId="11">'2012'!$A$1:$O$59</definedName>
    <definedName name="_xlnm.Print_Area" localSheetId="10">'2013'!$A$1:$O$59</definedName>
    <definedName name="_xlnm.Print_Area" localSheetId="9">'2014'!$A$1:$O$61</definedName>
    <definedName name="_xlnm.Print_Area" localSheetId="8">'2015'!$A$1:$O$61</definedName>
    <definedName name="_xlnm.Print_Area" localSheetId="7">'2016'!$A$1:$O$60</definedName>
    <definedName name="_xlnm.Print_Area" localSheetId="6">'2017'!$A$1:$O$63</definedName>
    <definedName name="_xlnm.Print_Area" localSheetId="5">'2018'!$A$1:$O$66</definedName>
    <definedName name="_xlnm.Print_Area" localSheetId="4">'2019'!$A$1:$O$61</definedName>
    <definedName name="_xlnm.Print_Area" localSheetId="3">'2020'!$A$1:$O$63</definedName>
    <definedName name="_xlnm.Print_Area" localSheetId="2">'2021'!$A$1:$P$59</definedName>
    <definedName name="_xlnm.Print_Area" localSheetId="1">'2022'!$A$1:$P$57</definedName>
    <definedName name="_xlnm.Print_Area" localSheetId="0">'2023'!$A$1:$P$60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62913"/>
</workbook>
</file>

<file path=xl/calcChain.xml><?xml version="1.0" encoding="utf-8"?>
<calcChain xmlns="http://schemas.openxmlformats.org/spreadsheetml/2006/main">
  <c r="O55" i="48" l="1"/>
  <c r="P55" i="48" s="1"/>
  <c r="O54" i="48"/>
  <c r="P54" i="48" s="1"/>
  <c r="N53" i="48"/>
  <c r="M53" i="48"/>
  <c r="L53" i="48"/>
  <c r="K53" i="48"/>
  <c r="J53" i="48"/>
  <c r="I53" i="48"/>
  <c r="H53" i="48"/>
  <c r="G53" i="48"/>
  <c r="F53" i="48"/>
  <c r="E53" i="48"/>
  <c r="D53" i="48"/>
  <c r="O52" i="48"/>
  <c r="P52" i="48" s="1"/>
  <c r="O51" i="48"/>
  <c r="P51" i="48" s="1"/>
  <c r="O50" i="48"/>
  <c r="P50" i="48" s="1"/>
  <c r="O49" i="48"/>
  <c r="P49" i="48" s="1"/>
  <c r="O48" i="48"/>
  <c r="P48" i="48" s="1"/>
  <c r="N47" i="48"/>
  <c r="M47" i="48"/>
  <c r="L47" i="48"/>
  <c r="K47" i="48"/>
  <c r="J47" i="48"/>
  <c r="I47" i="48"/>
  <c r="H47" i="48"/>
  <c r="G47" i="48"/>
  <c r="F47" i="48"/>
  <c r="E47" i="48"/>
  <c r="D47" i="48"/>
  <c r="O46" i="48"/>
  <c r="P46" i="48" s="1"/>
  <c r="O45" i="48"/>
  <c r="P45" i="48" s="1"/>
  <c r="O44" i="48"/>
  <c r="P44" i="48" s="1"/>
  <c r="O43" i="48"/>
  <c r="P43" i="48" s="1"/>
  <c r="N42" i="48"/>
  <c r="M42" i="48"/>
  <c r="L42" i="48"/>
  <c r="K42" i="48"/>
  <c r="J42" i="48"/>
  <c r="I42" i="48"/>
  <c r="H42" i="48"/>
  <c r="G42" i="48"/>
  <c r="F42" i="48"/>
  <c r="E42" i="48"/>
  <c r="D42" i="48"/>
  <c r="O41" i="48"/>
  <c r="P41" i="48" s="1"/>
  <c r="O40" i="48"/>
  <c r="P40" i="48" s="1"/>
  <c r="O39" i="48"/>
  <c r="P39" i="48" s="1"/>
  <c r="O38" i="48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N15" i="48"/>
  <c r="M15" i="48"/>
  <c r="L15" i="48"/>
  <c r="K15" i="48"/>
  <c r="J15" i="48"/>
  <c r="I15" i="48"/>
  <c r="H15" i="48"/>
  <c r="G15" i="48"/>
  <c r="F15" i="48"/>
  <c r="E15" i="48"/>
  <c r="D15" i="48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53" i="48" l="1"/>
  <c r="P53" i="48" s="1"/>
  <c r="O47" i="48"/>
  <c r="P47" i="48" s="1"/>
  <c r="O42" i="48"/>
  <c r="P42" i="48" s="1"/>
  <c r="O36" i="48"/>
  <c r="P36" i="48" s="1"/>
  <c r="F56" i="48"/>
  <c r="O25" i="48"/>
  <c r="P25" i="48" s="1"/>
  <c r="M56" i="48"/>
  <c r="L56" i="48"/>
  <c r="G56" i="48"/>
  <c r="H56" i="48"/>
  <c r="I56" i="48"/>
  <c r="N56" i="48"/>
  <c r="J56" i="48"/>
  <c r="O15" i="48"/>
  <c r="P15" i="48" s="1"/>
  <c r="D56" i="48"/>
  <c r="E56" i="48"/>
  <c r="K56" i="48"/>
  <c r="O5" i="48"/>
  <c r="P5" i="48" s="1"/>
  <c r="O52" i="47"/>
  <c r="P52" i="47" s="1"/>
  <c r="O51" i="47"/>
  <c r="P51" i="47" s="1"/>
  <c r="N50" i="47"/>
  <c r="M50" i="47"/>
  <c r="L50" i="47"/>
  <c r="K50" i="47"/>
  <c r="J50" i="47"/>
  <c r="I50" i="47"/>
  <c r="H50" i="47"/>
  <c r="G50" i="47"/>
  <c r="F50" i="47"/>
  <c r="E50" i="47"/>
  <c r="D50" i="47"/>
  <c r="O49" i="47"/>
  <c r="P49" i="47" s="1"/>
  <c r="O48" i="47"/>
  <c r="P48" i="47" s="1"/>
  <c r="O47" i="47"/>
  <c r="P47" i="47" s="1"/>
  <c r="N46" i="47"/>
  <c r="M46" i="47"/>
  <c r="L46" i="47"/>
  <c r="K46" i="47"/>
  <c r="J46" i="47"/>
  <c r="I46" i="47"/>
  <c r="H46" i="47"/>
  <c r="G46" i="47"/>
  <c r="F46" i="47"/>
  <c r="E46" i="47"/>
  <c r="D46" i="47"/>
  <c r="O45" i="47"/>
  <c r="P45" i="47" s="1"/>
  <c r="O44" i="47"/>
  <c r="P44" i="47" s="1"/>
  <c r="O43" i="47"/>
  <c r="P43" i="47" s="1"/>
  <c r="O42" i="47"/>
  <c r="P42" i="47" s="1"/>
  <c r="N41" i="47"/>
  <c r="M41" i="47"/>
  <c r="L41" i="47"/>
  <c r="K41" i="47"/>
  <c r="J41" i="47"/>
  <c r="I41" i="47"/>
  <c r="H41" i="47"/>
  <c r="G41" i="47"/>
  <c r="F41" i="47"/>
  <c r="E41" i="47"/>
  <c r="D41" i="47"/>
  <c r="O40" i="47"/>
  <c r="P40" i="47" s="1"/>
  <c r="O39" i="47"/>
  <c r="P39" i="47" s="1"/>
  <c r="O38" i="47"/>
  <c r="P38" i="47" s="1"/>
  <c r="O37" i="47"/>
  <c r="P37" i="47" s="1"/>
  <c r="O36" i="47"/>
  <c r="P36" i="47" s="1"/>
  <c r="O35" i="47"/>
  <c r="P35" i="47" s="1"/>
  <c r="N34" i="47"/>
  <c r="M34" i="47"/>
  <c r="L34" i="47"/>
  <c r="K34" i="47"/>
  <c r="J34" i="47"/>
  <c r="I34" i="47"/>
  <c r="H34" i="47"/>
  <c r="G34" i="47"/>
  <c r="F34" i="47"/>
  <c r="E34" i="47"/>
  <c r="D34" i="47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N23" i="47"/>
  <c r="M23" i="47"/>
  <c r="L23" i="47"/>
  <c r="K23" i="47"/>
  <c r="J23" i="47"/>
  <c r="I23" i="47"/>
  <c r="H23" i="47"/>
  <c r="G23" i="47"/>
  <c r="F23" i="47"/>
  <c r="E23" i="47"/>
  <c r="D23" i="47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O16" i="47"/>
  <c r="P16" i="47" s="1"/>
  <c r="N15" i="47"/>
  <c r="M15" i="47"/>
  <c r="L15" i="47"/>
  <c r="K15" i="47"/>
  <c r="J15" i="47"/>
  <c r="I15" i="47"/>
  <c r="H15" i="47"/>
  <c r="G15" i="47"/>
  <c r="F15" i="47"/>
  <c r="E15" i="47"/>
  <c r="D15" i="47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56" i="48" l="1"/>
  <c r="P56" i="48" s="1"/>
  <c r="L53" i="47"/>
  <c r="N53" i="47"/>
  <c r="M53" i="47"/>
  <c r="J53" i="47"/>
  <c r="O23" i="47"/>
  <c r="P23" i="47" s="1"/>
  <c r="K53" i="47"/>
  <c r="O50" i="47"/>
  <c r="P50" i="47" s="1"/>
  <c r="O46" i="47"/>
  <c r="P46" i="47" s="1"/>
  <c r="F53" i="47"/>
  <c r="H53" i="47"/>
  <c r="O41" i="47"/>
  <c r="P41" i="47" s="1"/>
  <c r="O34" i="47"/>
  <c r="P34" i="47" s="1"/>
  <c r="I53" i="47"/>
  <c r="D53" i="47"/>
  <c r="O15" i="47"/>
  <c r="P15" i="47" s="1"/>
  <c r="E53" i="47"/>
  <c r="G53" i="47"/>
  <c r="O5" i="47"/>
  <c r="P5" i="47" s="1"/>
  <c r="O54" i="46"/>
  <c r="P54" i="46"/>
  <c r="O53" i="46"/>
  <c r="P53" i="46" s="1"/>
  <c r="N52" i="46"/>
  <c r="M52" i="46"/>
  <c r="L52" i="46"/>
  <c r="K52" i="46"/>
  <c r="J52" i="46"/>
  <c r="I52" i="46"/>
  <c r="H52" i="46"/>
  <c r="G52" i="46"/>
  <c r="F52" i="46"/>
  <c r="E52" i="46"/>
  <c r="D52" i="46"/>
  <c r="O51" i="46"/>
  <c r="P51" i="46" s="1"/>
  <c r="O50" i="46"/>
  <c r="P50" i="46"/>
  <c r="O49" i="46"/>
  <c r="P49" i="46" s="1"/>
  <c r="O48" i="46"/>
  <c r="P48" i="46"/>
  <c r="O47" i="46"/>
  <c r="P47" i="46"/>
  <c r="N46" i="46"/>
  <c r="M46" i="46"/>
  <c r="L46" i="46"/>
  <c r="K46" i="46"/>
  <c r="J46" i="46"/>
  <c r="I46" i="46"/>
  <c r="H46" i="46"/>
  <c r="G46" i="46"/>
  <c r="F46" i="46"/>
  <c r="E46" i="46"/>
  <c r="D46" i="46"/>
  <c r="O45" i="46"/>
  <c r="P45" i="46"/>
  <c r="O44" i="46"/>
  <c r="P44" i="46" s="1"/>
  <c r="O43" i="46"/>
  <c r="P43" i="46" s="1"/>
  <c r="O42" i="46"/>
  <c r="P42" i="46"/>
  <c r="N41" i="46"/>
  <c r="M41" i="46"/>
  <c r="L41" i="46"/>
  <c r="K41" i="46"/>
  <c r="J41" i="46"/>
  <c r="I41" i="46"/>
  <c r="H41" i="46"/>
  <c r="G41" i="46"/>
  <c r="F41" i="46"/>
  <c r="E41" i="46"/>
  <c r="D41" i="46"/>
  <c r="O40" i="46"/>
  <c r="P40" i="46" s="1"/>
  <c r="O39" i="46"/>
  <c r="P39" i="46"/>
  <c r="O38" i="46"/>
  <c r="P38" i="46"/>
  <c r="O37" i="46"/>
  <c r="P37" i="46" s="1"/>
  <c r="O36" i="46"/>
  <c r="P36" i="46" s="1"/>
  <c r="O35" i="46"/>
  <c r="P35" i="46"/>
  <c r="N34" i="46"/>
  <c r="M34" i="46"/>
  <c r="L34" i="46"/>
  <c r="K34" i="46"/>
  <c r="J34" i="46"/>
  <c r="I34" i="46"/>
  <c r="H34" i="46"/>
  <c r="G34" i="46"/>
  <c r="F34" i="46"/>
  <c r="E34" i="46"/>
  <c r="D34" i="46"/>
  <c r="O33" i="46"/>
  <c r="P33" i="46"/>
  <c r="O32" i="46"/>
  <c r="P32" i="46"/>
  <c r="O31" i="46"/>
  <c r="P31" i="46" s="1"/>
  <c r="O30" i="46"/>
  <c r="P30" i="46"/>
  <c r="O29" i="46"/>
  <c r="P29" i="46" s="1"/>
  <c r="O28" i="46"/>
  <c r="P28" i="46" s="1"/>
  <c r="O27" i="46"/>
  <c r="P27" i="46"/>
  <c r="O26" i="46"/>
  <c r="P26" i="46"/>
  <c r="O25" i="46"/>
  <c r="P25" i="46" s="1"/>
  <c r="O24" i="46"/>
  <c r="P24" i="46"/>
  <c r="O23" i="46"/>
  <c r="P23" i="46" s="1"/>
  <c r="N22" i="46"/>
  <c r="M22" i="46"/>
  <c r="L22" i="46"/>
  <c r="K22" i="46"/>
  <c r="J22" i="46"/>
  <c r="I22" i="46"/>
  <c r="H22" i="46"/>
  <c r="G22" i="46"/>
  <c r="F22" i="46"/>
  <c r="E22" i="46"/>
  <c r="D22" i="46"/>
  <c r="O21" i="46"/>
  <c r="P21" i="46" s="1"/>
  <c r="O20" i="46"/>
  <c r="P20" i="46" s="1"/>
  <c r="O19" i="46"/>
  <c r="P19" i="46" s="1"/>
  <c r="O18" i="46"/>
  <c r="P18" i="46"/>
  <c r="O17" i="46"/>
  <c r="P17" i="46"/>
  <c r="O16" i="46"/>
  <c r="P16" i="46" s="1"/>
  <c r="N15" i="46"/>
  <c r="M15" i="46"/>
  <c r="L15" i="46"/>
  <c r="K15" i="46"/>
  <c r="J15" i="46"/>
  <c r="I15" i="46"/>
  <c r="H15" i="46"/>
  <c r="G15" i="46"/>
  <c r="F15" i="46"/>
  <c r="E15" i="46"/>
  <c r="D15" i="46"/>
  <c r="O14" i="46"/>
  <c r="P14" i="46" s="1"/>
  <c r="O13" i="46"/>
  <c r="P13" i="46" s="1"/>
  <c r="O12" i="46"/>
  <c r="P12" i="46" s="1"/>
  <c r="O11" i="46"/>
  <c r="P11" i="46"/>
  <c r="O10" i="46"/>
  <c r="P10" i="46" s="1"/>
  <c r="O9" i="46"/>
  <c r="P9" i="46"/>
  <c r="O8" i="46"/>
  <c r="P8" i="46" s="1"/>
  <c r="O7" i="46"/>
  <c r="P7" i="46" s="1"/>
  <c r="O6" i="46"/>
  <c r="P6" i="46" s="1"/>
  <c r="N5" i="46"/>
  <c r="M5" i="46"/>
  <c r="L5" i="46"/>
  <c r="L55" i="46" s="1"/>
  <c r="K5" i="46"/>
  <c r="J5" i="46"/>
  <c r="I5" i="46"/>
  <c r="H5" i="46"/>
  <c r="G5" i="46"/>
  <c r="F5" i="46"/>
  <c r="E5" i="46"/>
  <c r="D5" i="46"/>
  <c r="N58" i="45"/>
  <c r="O58" i="45" s="1"/>
  <c r="N57" i="45"/>
  <c r="O57" i="45"/>
  <c r="N56" i="45"/>
  <c r="O56" i="45"/>
  <c r="N55" i="45"/>
  <c r="O55" i="45" s="1"/>
  <c r="M54" i="45"/>
  <c r="L54" i="45"/>
  <c r="K54" i="45"/>
  <c r="J54" i="45"/>
  <c r="I54" i="45"/>
  <c r="H54" i="45"/>
  <c r="G54" i="45"/>
  <c r="F54" i="45"/>
  <c r="E54" i="45"/>
  <c r="D54" i="45"/>
  <c r="N53" i="45"/>
  <c r="O53" i="45" s="1"/>
  <c r="N52" i="45"/>
  <c r="O52" i="45" s="1"/>
  <c r="N51" i="45"/>
  <c r="O51" i="45" s="1"/>
  <c r="N50" i="45"/>
  <c r="O50" i="45" s="1"/>
  <c r="N49" i="45"/>
  <c r="O49" i="45"/>
  <c r="M48" i="45"/>
  <c r="L48" i="45"/>
  <c r="K48" i="45"/>
  <c r="J48" i="45"/>
  <c r="I48" i="45"/>
  <c r="H48" i="45"/>
  <c r="G48" i="45"/>
  <c r="F48" i="45"/>
  <c r="E48" i="45"/>
  <c r="D48" i="45"/>
  <c r="N47" i="45"/>
  <c r="O47" i="45"/>
  <c r="N46" i="45"/>
  <c r="O46" i="45"/>
  <c r="N45" i="45"/>
  <c r="O45" i="45" s="1"/>
  <c r="N44" i="45"/>
  <c r="O44" i="45" s="1"/>
  <c r="N43" i="45"/>
  <c r="O43" i="45" s="1"/>
  <c r="M42" i="45"/>
  <c r="L42" i="45"/>
  <c r="K42" i="45"/>
  <c r="J42" i="45"/>
  <c r="I42" i="45"/>
  <c r="H42" i="45"/>
  <c r="G42" i="45"/>
  <c r="F42" i="45"/>
  <c r="E42" i="45"/>
  <c r="D42" i="45"/>
  <c r="N41" i="45"/>
  <c r="O41" i="45" s="1"/>
  <c r="N40" i="45"/>
  <c r="O40" i="45" s="1"/>
  <c r="N39" i="45"/>
  <c r="O39" i="45" s="1"/>
  <c r="N38" i="45"/>
  <c r="O38" i="45"/>
  <c r="N37" i="45"/>
  <c r="O37" i="45" s="1"/>
  <c r="N36" i="45"/>
  <c r="O36" i="45" s="1"/>
  <c r="M35" i="45"/>
  <c r="L35" i="45"/>
  <c r="K35" i="45"/>
  <c r="J35" i="45"/>
  <c r="I35" i="45"/>
  <c r="H35" i="45"/>
  <c r="G35" i="45"/>
  <c r="F35" i="45"/>
  <c r="E35" i="45"/>
  <c r="D35" i="45"/>
  <c r="N34" i="45"/>
  <c r="O34" i="45" s="1"/>
  <c r="N33" i="45"/>
  <c r="O33" i="45" s="1"/>
  <c r="N32" i="45"/>
  <c r="O32" i="45" s="1"/>
  <c r="N31" i="45"/>
  <c r="O31" i="45"/>
  <c r="N30" i="45"/>
  <c r="O30" i="45"/>
  <c r="N29" i="45"/>
  <c r="O29" i="45" s="1"/>
  <c r="N28" i="45"/>
  <c r="O28" i="45" s="1"/>
  <c r="N27" i="45"/>
  <c r="O27" i="45" s="1"/>
  <c r="N26" i="45"/>
  <c r="O26" i="45" s="1"/>
  <c r="N25" i="45"/>
  <c r="O25" i="45" s="1"/>
  <c r="N24" i="45"/>
  <c r="O24" i="45"/>
  <c r="M23" i="45"/>
  <c r="L23" i="45"/>
  <c r="K23" i="45"/>
  <c r="J23" i="45"/>
  <c r="I23" i="45"/>
  <c r="H23" i="45"/>
  <c r="G23" i="45"/>
  <c r="F23" i="45"/>
  <c r="E23" i="45"/>
  <c r="D23" i="45"/>
  <c r="N22" i="45"/>
  <c r="O22" i="45"/>
  <c r="N21" i="45"/>
  <c r="O21" i="45" s="1"/>
  <c r="N20" i="45"/>
  <c r="O20" i="45" s="1"/>
  <c r="N19" i="45"/>
  <c r="O19" i="45" s="1"/>
  <c r="N18" i="45"/>
  <c r="O18" i="45" s="1"/>
  <c r="N17" i="45"/>
  <c r="O17" i="45"/>
  <c r="N16" i="45"/>
  <c r="O16" i="45"/>
  <c r="M15" i="45"/>
  <c r="L15" i="45"/>
  <c r="K15" i="45"/>
  <c r="J15" i="45"/>
  <c r="I15" i="45"/>
  <c r="H15" i="45"/>
  <c r="G15" i="45"/>
  <c r="F15" i="45"/>
  <c r="E15" i="45"/>
  <c r="D15" i="45"/>
  <c r="N15" i="45" s="1"/>
  <c r="O15" i="45" s="1"/>
  <c r="N14" i="45"/>
  <c r="O14" i="45"/>
  <c r="N13" i="45"/>
  <c r="O13" i="45" s="1"/>
  <c r="N12" i="45"/>
  <c r="O12" i="45" s="1"/>
  <c r="N11" i="45"/>
  <c r="O11" i="45" s="1"/>
  <c r="N10" i="45"/>
  <c r="O10" i="45" s="1"/>
  <c r="N9" i="45"/>
  <c r="O9" i="45" s="1"/>
  <c r="N8" i="45"/>
  <c r="O8" i="45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56" i="44"/>
  <c r="O56" i="44" s="1"/>
  <c r="N55" i="44"/>
  <c r="O55" i="44" s="1"/>
  <c r="M54" i="44"/>
  <c r="L54" i="44"/>
  <c r="K54" i="44"/>
  <c r="J54" i="44"/>
  <c r="I54" i="44"/>
  <c r="H54" i="44"/>
  <c r="G54" i="44"/>
  <c r="F54" i="44"/>
  <c r="E54" i="44"/>
  <c r="D54" i="44"/>
  <c r="N53" i="44"/>
  <c r="O53" i="44" s="1"/>
  <c r="N52" i="44"/>
  <c r="O52" i="44" s="1"/>
  <c r="N51" i="44"/>
  <c r="O51" i="44" s="1"/>
  <c r="N50" i="44"/>
  <c r="O50" i="44"/>
  <c r="N49" i="44"/>
  <c r="O49" i="44" s="1"/>
  <c r="M48" i="44"/>
  <c r="L48" i="44"/>
  <c r="K48" i="44"/>
  <c r="J48" i="44"/>
  <c r="I48" i="44"/>
  <c r="H48" i="44"/>
  <c r="G48" i="44"/>
  <c r="G57" i="44" s="1"/>
  <c r="F48" i="44"/>
  <c r="E48" i="44"/>
  <c r="D48" i="44"/>
  <c r="N47" i="44"/>
  <c r="O47" i="44" s="1"/>
  <c r="N46" i="44"/>
  <c r="O46" i="44" s="1"/>
  <c r="N45" i="44"/>
  <c r="O45" i="44" s="1"/>
  <c r="N44" i="44"/>
  <c r="O44" i="44" s="1"/>
  <c r="M43" i="44"/>
  <c r="L43" i="44"/>
  <c r="K43" i="44"/>
  <c r="J43" i="44"/>
  <c r="I43" i="44"/>
  <c r="H43" i="44"/>
  <c r="G43" i="44"/>
  <c r="F43" i="44"/>
  <c r="E43" i="44"/>
  <c r="D43" i="44"/>
  <c r="N42" i="44"/>
  <c r="O42" i="44" s="1"/>
  <c r="N41" i="44"/>
  <c r="O41" i="44" s="1"/>
  <c r="N40" i="44"/>
  <c r="O40" i="44"/>
  <c r="N39" i="44"/>
  <c r="O39" i="44" s="1"/>
  <c r="N38" i="44"/>
  <c r="O38" i="44" s="1"/>
  <c r="N37" i="44"/>
  <c r="O37" i="44" s="1"/>
  <c r="M36" i="44"/>
  <c r="L36" i="44"/>
  <c r="K36" i="44"/>
  <c r="J36" i="44"/>
  <c r="I36" i="44"/>
  <c r="H36" i="44"/>
  <c r="G36" i="44"/>
  <c r="F36" i="44"/>
  <c r="E36" i="44"/>
  <c r="D36" i="44"/>
  <c r="N35" i="44"/>
  <c r="O35" i="44" s="1"/>
  <c r="N34" i="44"/>
  <c r="O34" i="44" s="1"/>
  <c r="N33" i="44"/>
  <c r="O33" i="44"/>
  <c r="N32" i="44"/>
  <c r="O32" i="44"/>
  <c r="N31" i="44"/>
  <c r="O31" i="44" s="1"/>
  <c r="N30" i="44"/>
  <c r="O30" i="44" s="1"/>
  <c r="N29" i="44"/>
  <c r="O29" i="44" s="1"/>
  <c r="N28" i="44"/>
  <c r="O28" i="44" s="1"/>
  <c r="N27" i="44"/>
  <c r="O27" i="44"/>
  <c r="N26" i="44"/>
  <c r="O26" i="44"/>
  <c r="N25" i="44"/>
  <c r="O25" i="44" s="1"/>
  <c r="M24" i="44"/>
  <c r="L24" i="44"/>
  <c r="K24" i="44"/>
  <c r="J24" i="44"/>
  <c r="I24" i="44"/>
  <c r="H24" i="44"/>
  <c r="G24" i="44"/>
  <c r="F24" i="44"/>
  <c r="E24" i="44"/>
  <c r="D24" i="44"/>
  <c r="N23" i="44"/>
  <c r="O23" i="44" s="1"/>
  <c r="N22" i="44"/>
  <c r="O22" i="44" s="1"/>
  <c r="N21" i="44"/>
  <c r="O21" i="44" s="1"/>
  <c r="N20" i="44"/>
  <c r="O20" i="44" s="1"/>
  <c r="N19" i="44"/>
  <c r="O19" i="44"/>
  <c r="N18" i="44"/>
  <c r="O18" i="44"/>
  <c r="N17" i="44"/>
  <c r="O17" i="44" s="1"/>
  <c r="N16" i="44"/>
  <c r="O16" i="44" s="1"/>
  <c r="M15" i="44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 s="1"/>
  <c r="N12" i="44"/>
  <c r="O12" i="44" s="1"/>
  <c r="N11" i="44"/>
  <c r="O11" i="44" s="1"/>
  <c r="N10" i="44"/>
  <c r="O10" i="44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61" i="43"/>
  <c r="O61" i="43" s="1"/>
  <c r="N60" i="43"/>
  <c r="O60" i="43" s="1"/>
  <c r="N59" i="43"/>
  <c r="O59" i="43"/>
  <c r="M58" i="43"/>
  <c r="L58" i="43"/>
  <c r="K58" i="43"/>
  <c r="J58" i="43"/>
  <c r="I58" i="43"/>
  <c r="H58" i="43"/>
  <c r="G58" i="43"/>
  <c r="F58" i="43"/>
  <c r="E58" i="43"/>
  <c r="D58" i="43"/>
  <c r="N57" i="43"/>
  <c r="O57" i="43"/>
  <c r="N56" i="43"/>
  <c r="O56" i="43" s="1"/>
  <c r="N55" i="43"/>
  <c r="O55" i="43" s="1"/>
  <c r="N54" i="43"/>
  <c r="O54" i="43" s="1"/>
  <c r="N53" i="43"/>
  <c r="O53" i="43" s="1"/>
  <c r="M52" i="43"/>
  <c r="L52" i="43"/>
  <c r="K52" i="43"/>
  <c r="J52" i="43"/>
  <c r="I52" i="43"/>
  <c r="H52" i="43"/>
  <c r="G52" i="43"/>
  <c r="F52" i="43"/>
  <c r="E52" i="43"/>
  <c r="D52" i="43"/>
  <c r="N51" i="43"/>
  <c r="O51" i="43" s="1"/>
  <c r="N50" i="43"/>
  <c r="O50" i="43"/>
  <c r="N49" i="43"/>
  <c r="O49" i="43"/>
  <c r="N48" i="43"/>
  <c r="O48" i="43" s="1"/>
  <c r="N47" i="43"/>
  <c r="O47" i="43" s="1"/>
  <c r="M46" i="43"/>
  <c r="L46" i="43"/>
  <c r="K46" i="43"/>
  <c r="J46" i="43"/>
  <c r="I46" i="43"/>
  <c r="H46" i="43"/>
  <c r="G46" i="43"/>
  <c r="F46" i="43"/>
  <c r="E46" i="43"/>
  <c r="D46" i="43"/>
  <c r="N45" i="43"/>
  <c r="O45" i="43" s="1"/>
  <c r="N44" i="43"/>
  <c r="O44" i="43" s="1"/>
  <c r="N43" i="43"/>
  <c r="O43" i="43" s="1"/>
  <c r="N42" i="43"/>
  <c r="O42" i="43" s="1"/>
  <c r="N41" i="43"/>
  <c r="O41" i="43"/>
  <c r="N40" i="43"/>
  <c r="O40" i="43" s="1"/>
  <c r="M39" i="43"/>
  <c r="L39" i="43"/>
  <c r="K39" i="43"/>
  <c r="J39" i="43"/>
  <c r="I39" i="43"/>
  <c r="H39" i="43"/>
  <c r="G39" i="43"/>
  <c r="F39" i="43"/>
  <c r="E39" i="43"/>
  <c r="D39" i="43"/>
  <c r="N38" i="43"/>
  <c r="O38" i="43" s="1"/>
  <c r="N37" i="43"/>
  <c r="O37" i="43" s="1"/>
  <c r="N36" i="43"/>
  <c r="O36" i="43" s="1"/>
  <c r="N35" i="43"/>
  <c r="O35" i="43" s="1"/>
  <c r="N34" i="43"/>
  <c r="O34" i="43"/>
  <c r="N33" i="43"/>
  <c r="O33" i="43"/>
  <c r="N32" i="43"/>
  <c r="O32" i="43" s="1"/>
  <c r="N31" i="43"/>
  <c r="O31" i="43" s="1"/>
  <c r="N30" i="43"/>
  <c r="O30" i="43" s="1"/>
  <c r="N29" i="43"/>
  <c r="O29" i="43" s="1"/>
  <c r="N28" i="43"/>
  <c r="O28" i="43" s="1"/>
  <c r="N27" i="43"/>
  <c r="O27" i="43"/>
  <c r="N26" i="43"/>
  <c r="O26" i="43" s="1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 s="1"/>
  <c r="N21" i="43"/>
  <c r="O21" i="43" s="1"/>
  <c r="N20" i="43"/>
  <c r="O20" i="43" s="1"/>
  <c r="N19" i="43"/>
  <c r="O19" i="43"/>
  <c r="N18" i="43"/>
  <c r="O18" i="43" s="1"/>
  <c r="N17" i="43"/>
  <c r="O17" i="43" s="1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N12" i="43"/>
  <c r="O12" i="43"/>
  <c r="N11" i="43"/>
  <c r="O11" i="43"/>
  <c r="N10" i="43"/>
  <c r="O10" i="43" s="1"/>
  <c r="N9" i="43"/>
  <c r="O9" i="43" s="1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N58" i="42"/>
  <c r="O58" i="42"/>
  <c r="N57" i="42"/>
  <c r="O57" i="42"/>
  <c r="M56" i="42"/>
  <c r="L56" i="42"/>
  <c r="K56" i="42"/>
  <c r="J56" i="42"/>
  <c r="I56" i="42"/>
  <c r="H56" i="42"/>
  <c r="G56" i="42"/>
  <c r="F56" i="42"/>
  <c r="E56" i="42"/>
  <c r="D56" i="42"/>
  <c r="N55" i="42"/>
  <c r="O55" i="42"/>
  <c r="N54" i="42"/>
  <c r="O54" i="42" s="1"/>
  <c r="N53" i="42"/>
  <c r="O53" i="42" s="1"/>
  <c r="N52" i="42"/>
  <c r="O52" i="42" s="1"/>
  <c r="N51" i="42"/>
  <c r="O51" i="42" s="1"/>
  <c r="M50" i="42"/>
  <c r="M59" i="42" s="1"/>
  <c r="L50" i="42"/>
  <c r="K50" i="42"/>
  <c r="J50" i="42"/>
  <c r="I50" i="42"/>
  <c r="H50" i="42"/>
  <c r="G50" i="42"/>
  <c r="F50" i="42"/>
  <c r="E50" i="42"/>
  <c r="D50" i="42"/>
  <c r="N49" i="42"/>
  <c r="O49" i="42" s="1"/>
  <c r="N48" i="42"/>
  <c r="O48" i="42"/>
  <c r="N47" i="42"/>
  <c r="O47" i="42"/>
  <c r="N46" i="42"/>
  <c r="O46" i="42" s="1"/>
  <c r="N45" i="42"/>
  <c r="O45" i="42" s="1"/>
  <c r="M44" i="42"/>
  <c r="L44" i="42"/>
  <c r="K44" i="42"/>
  <c r="J44" i="42"/>
  <c r="I44" i="42"/>
  <c r="H44" i="42"/>
  <c r="G44" i="42"/>
  <c r="F44" i="42"/>
  <c r="E44" i="42"/>
  <c r="D44" i="42"/>
  <c r="N43" i="42"/>
  <c r="O43" i="42" s="1"/>
  <c r="N42" i="42"/>
  <c r="O42" i="42" s="1"/>
  <c r="N41" i="42"/>
  <c r="O41" i="42" s="1"/>
  <c r="N40" i="42"/>
  <c r="O40" i="42" s="1"/>
  <c r="N39" i="42"/>
  <c r="O39" i="42"/>
  <c r="N38" i="42"/>
  <c r="O38" i="42" s="1"/>
  <c r="M37" i="42"/>
  <c r="L37" i="42"/>
  <c r="K37" i="42"/>
  <c r="J37" i="42"/>
  <c r="I37" i="42"/>
  <c r="H37" i="42"/>
  <c r="G37" i="42"/>
  <c r="F37" i="42"/>
  <c r="F59" i="42" s="1"/>
  <c r="E37" i="42"/>
  <c r="D37" i="42"/>
  <c r="N36" i="42"/>
  <c r="O36" i="42" s="1"/>
  <c r="N35" i="42"/>
  <c r="O35" i="42" s="1"/>
  <c r="N34" i="42"/>
  <c r="O34" i="42" s="1"/>
  <c r="N33" i="42"/>
  <c r="O33" i="42" s="1"/>
  <c r="N32" i="42"/>
  <c r="O32" i="42" s="1"/>
  <c r="N31" i="42"/>
  <c r="O31" i="42"/>
  <c r="N30" i="42"/>
  <c r="O30" i="42" s="1"/>
  <c r="N29" i="42"/>
  <c r="O29" i="42" s="1"/>
  <c r="N28" i="42"/>
  <c r="O28" i="42" s="1"/>
  <c r="N27" i="42"/>
  <c r="O27" i="42" s="1"/>
  <c r="N26" i="42"/>
  <c r="O26" i="42" s="1"/>
  <c r="N25" i="42"/>
  <c r="O25" i="42"/>
  <c r="M24" i="42"/>
  <c r="L24" i="42"/>
  <c r="K24" i="42"/>
  <c r="J24" i="42"/>
  <c r="I24" i="42"/>
  <c r="H24" i="42"/>
  <c r="G24" i="42"/>
  <c r="F24" i="42"/>
  <c r="E24" i="42"/>
  <c r="N24" i="42" s="1"/>
  <c r="O24" i="42" s="1"/>
  <c r="D24" i="42"/>
  <c r="N23" i="42"/>
  <c r="O23" i="42"/>
  <c r="N22" i="42"/>
  <c r="O22" i="42" s="1"/>
  <c r="N21" i="42"/>
  <c r="O21" i="42" s="1"/>
  <c r="N20" i="42"/>
  <c r="O20" i="42" s="1"/>
  <c r="N19" i="42"/>
  <c r="O19" i="42" s="1"/>
  <c r="N18" i="42"/>
  <c r="O18" i="42"/>
  <c r="N17" i="42"/>
  <c r="O17" i="42"/>
  <c r="N16" i="42"/>
  <c r="O16" i="42" s="1"/>
  <c r="M15" i="42"/>
  <c r="L15" i="42"/>
  <c r="K15" i="42"/>
  <c r="J15" i="42"/>
  <c r="I15" i="42"/>
  <c r="H15" i="42"/>
  <c r="G15" i="42"/>
  <c r="F15" i="42"/>
  <c r="E15" i="42"/>
  <c r="D15" i="42"/>
  <c r="N14" i="42"/>
  <c r="O14" i="42" s="1"/>
  <c r="N13" i="42"/>
  <c r="O13" i="42" s="1"/>
  <c r="N12" i="42"/>
  <c r="O12" i="42" s="1"/>
  <c r="N11" i="42"/>
  <c r="O11" i="42" s="1"/>
  <c r="N10" i="42"/>
  <c r="O10" i="42" s="1"/>
  <c r="N9" i="42"/>
  <c r="O9" i="42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55" i="41"/>
  <c r="O55" i="41" s="1"/>
  <c r="N54" i="41"/>
  <c r="O54" i="41" s="1"/>
  <c r="M53" i="41"/>
  <c r="L53" i="41"/>
  <c r="K53" i="41"/>
  <c r="J53" i="41"/>
  <c r="I53" i="41"/>
  <c r="H53" i="41"/>
  <c r="G53" i="41"/>
  <c r="F53" i="41"/>
  <c r="E53" i="41"/>
  <c r="D53" i="41"/>
  <c r="N52" i="41"/>
  <c r="O52" i="41" s="1"/>
  <c r="N51" i="41"/>
  <c r="O51" i="41" s="1"/>
  <c r="N50" i="41"/>
  <c r="O50" i="41"/>
  <c r="N49" i="41"/>
  <c r="O49" i="41" s="1"/>
  <c r="N48" i="41"/>
  <c r="O48" i="41" s="1"/>
  <c r="M47" i="41"/>
  <c r="L47" i="41"/>
  <c r="K47" i="41"/>
  <c r="J47" i="41"/>
  <c r="I47" i="41"/>
  <c r="H47" i="41"/>
  <c r="G47" i="41"/>
  <c r="F47" i="41"/>
  <c r="E47" i="41"/>
  <c r="D47" i="41"/>
  <c r="N46" i="41"/>
  <c r="O46" i="41" s="1"/>
  <c r="N45" i="41"/>
  <c r="O45" i="41" s="1"/>
  <c r="N44" i="41"/>
  <c r="O44" i="41" s="1"/>
  <c r="N43" i="41"/>
  <c r="O43" i="41" s="1"/>
  <c r="M42" i="41"/>
  <c r="L42" i="41"/>
  <c r="K42" i="41"/>
  <c r="J42" i="41"/>
  <c r="I42" i="41"/>
  <c r="H42" i="41"/>
  <c r="G42" i="41"/>
  <c r="F42" i="41"/>
  <c r="E42" i="41"/>
  <c r="D42" i="41"/>
  <c r="N41" i="41"/>
  <c r="O41" i="41" s="1"/>
  <c r="N40" i="41"/>
  <c r="O40" i="41"/>
  <c r="N39" i="41"/>
  <c r="O39" i="41" s="1"/>
  <c r="N38" i="41"/>
  <c r="O38" i="41" s="1"/>
  <c r="N37" i="41"/>
  <c r="O37" i="41" s="1"/>
  <c r="N36" i="41"/>
  <c r="O36" i="41" s="1"/>
  <c r="M35" i="41"/>
  <c r="M56" i="41" s="1"/>
  <c r="L35" i="41"/>
  <c r="K35" i="41"/>
  <c r="J35" i="41"/>
  <c r="I35" i="41"/>
  <c r="H35" i="41"/>
  <c r="G35" i="41"/>
  <c r="F35" i="41"/>
  <c r="E35" i="41"/>
  <c r="D35" i="41"/>
  <c r="N34" i="41"/>
  <c r="O34" i="41" s="1"/>
  <c r="N33" i="41"/>
  <c r="O33" i="41"/>
  <c r="N32" i="41"/>
  <c r="O32" i="41"/>
  <c r="N31" i="41"/>
  <c r="O31" i="41" s="1"/>
  <c r="N30" i="41"/>
  <c r="O30" i="41" s="1"/>
  <c r="N29" i="41"/>
  <c r="O29" i="41" s="1"/>
  <c r="N28" i="41"/>
  <c r="O28" i="41" s="1"/>
  <c r="N27" i="41"/>
  <c r="O27" i="41"/>
  <c r="N26" i="41"/>
  <c r="O26" i="41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N21" i="41"/>
  <c r="O21" i="41" s="1"/>
  <c r="N20" i="41"/>
  <c r="O20" i="41" s="1"/>
  <c r="N19" i="41"/>
  <c r="O19" i="41"/>
  <c r="N18" i="41"/>
  <c r="O18" i="41"/>
  <c r="N17" i="41"/>
  <c r="O17" i="41" s="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 s="1"/>
  <c r="N12" i="41"/>
  <c r="O12" i="41" s="1"/>
  <c r="N11" i="41"/>
  <c r="O11" i="41" s="1"/>
  <c r="N10" i="41"/>
  <c r="O10" i="4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56" i="40"/>
  <c r="O56" i="40" s="1"/>
  <c r="N55" i="40"/>
  <c r="O55" i="40" s="1"/>
  <c r="M54" i="40"/>
  <c r="L54" i="40"/>
  <c r="K54" i="40"/>
  <c r="J54" i="40"/>
  <c r="I54" i="40"/>
  <c r="H54" i="40"/>
  <c r="G54" i="40"/>
  <c r="F54" i="40"/>
  <c r="E54" i="40"/>
  <c r="D54" i="40"/>
  <c r="N53" i="40"/>
  <c r="O53" i="40" s="1"/>
  <c r="N52" i="40"/>
  <c r="O52" i="40"/>
  <c r="N51" i="40"/>
  <c r="O51" i="40" s="1"/>
  <c r="N50" i="40"/>
  <c r="O50" i="40" s="1"/>
  <c r="N49" i="40"/>
  <c r="O49" i="40" s="1"/>
  <c r="N48" i="40"/>
  <c r="O48" i="40" s="1"/>
  <c r="M47" i="40"/>
  <c r="M57" i="40" s="1"/>
  <c r="L47" i="40"/>
  <c r="K47" i="40"/>
  <c r="J47" i="40"/>
  <c r="I47" i="40"/>
  <c r="H47" i="40"/>
  <c r="G47" i="40"/>
  <c r="F47" i="40"/>
  <c r="E47" i="40"/>
  <c r="D47" i="40"/>
  <c r="N46" i="40"/>
  <c r="O46" i="40" s="1"/>
  <c r="N45" i="40"/>
  <c r="O45" i="40"/>
  <c r="N44" i="40"/>
  <c r="O44" i="40"/>
  <c r="N43" i="40"/>
  <c r="O43" i="40" s="1"/>
  <c r="M42" i="40"/>
  <c r="L42" i="40"/>
  <c r="K42" i="40"/>
  <c r="J42" i="40"/>
  <c r="I42" i="40"/>
  <c r="H42" i="40"/>
  <c r="G42" i="40"/>
  <c r="N42" i="40" s="1"/>
  <c r="O42" i="40" s="1"/>
  <c r="F42" i="40"/>
  <c r="E42" i="40"/>
  <c r="D42" i="40"/>
  <c r="N41" i="40"/>
  <c r="O41" i="40" s="1"/>
  <c r="N40" i="40"/>
  <c r="O40" i="40" s="1"/>
  <c r="N39" i="40"/>
  <c r="O39" i="40" s="1"/>
  <c r="N38" i="40"/>
  <c r="O38" i="40" s="1"/>
  <c r="N37" i="40"/>
  <c r="O37" i="40" s="1"/>
  <c r="N36" i="40"/>
  <c r="O36" i="40"/>
  <c r="M35" i="40"/>
  <c r="L35" i="40"/>
  <c r="K35" i="40"/>
  <c r="J35" i="40"/>
  <c r="I35" i="40"/>
  <c r="H35" i="40"/>
  <c r="G35" i="40"/>
  <c r="F35" i="40"/>
  <c r="E35" i="40"/>
  <c r="D35" i="40"/>
  <c r="N34" i="40"/>
  <c r="O34" i="40"/>
  <c r="N33" i="40"/>
  <c r="O33" i="40" s="1"/>
  <c r="N32" i="40"/>
  <c r="O32" i="40" s="1"/>
  <c r="N31" i="40"/>
  <c r="O31" i="40" s="1"/>
  <c r="N30" i="40"/>
  <c r="O30" i="40" s="1"/>
  <c r="N29" i="40"/>
  <c r="O29" i="40"/>
  <c r="N28" i="40"/>
  <c r="O28" i="40"/>
  <c r="N27" i="40"/>
  <c r="O27" i="40" s="1"/>
  <c r="N26" i="40"/>
  <c r="O26" i="40" s="1"/>
  <c r="N25" i="40"/>
  <c r="O25" i="40" s="1"/>
  <c r="M24" i="40"/>
  <c r="L24" i="40"/>
  <c r="K24" i="40"/>
  <c r="J24" i="40"/>
  <c r="N24" i="40" s="1"/>
  <c r="O24" i="40" s="1"/>
  <c r="I24" i="40"/>
  <c r="H24" i="40"/>
  <c r="G24" i="40"/>
  <c r="F24" i="40"/>
  <c r="E24" i="40"/>
  <c r="D24" i="40"/>
  <c r="N23" i="40"/>
  <c r="O23" i="40" s="1"/>
  <c r="N22" i="40"/>
  <c r="O22" i="40" s="1"/>
  <c r="N21" i="40"/>
  <c r="O21" i="40" s="1"/>
  <c r="N20" i="40"/>
  <c r="O20" i="40"/>
  <c r="N19" i="40"/>
  <c r="O19" i="40" s="1"/>
  <c r="N18" i="40"/>
  <c r="O18" i="40" s="1"/>
  <c r="N17" i="40"/>
  <c r="O17" i="40" s="1"/>
  <c r="N16" i="40"/>
  <c r="O16" i="40" s="1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 s="1"/>
  <c r="N12" i="40"/>
  <c r="O12" i="40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/>
  <c r="M5" i="40"/>
  <c r="L5" i="40"/>
  <c r="K5" i="40"/>
  <c r="J5" i="40"/>
  <c r="I5" i="40"/>
  <c r="H5" i="40"/>
  <c r="G5" i="40"/>
  <c r="F5" i="40"/>
  <c r="E5" i="40"/>
  <c r="E57" i="40" s="1"/>
  <c r="D5" i="40"/>
  <c r="N56" i="39"/>
  <c r="O56" i="39"/>
  <c r="N55" i="39"/>
  <c r="O55" i="39" s="1"/>
  <c r="M54" i="39"/>
  <c r="L54" i="39"/>
  <c r="K54" i="39"/>
  <c r="J54" i="39"/>
  <c r="I54" i="39"/>
  <c r="H54" i="39"/>
  <c r="G54" i="39"/>
  <c r="F54" i="39"/>
  <c r="N54" i="39" s="1"/>
  <c r="O54" i="39" s="1"/>
  <c r="E54" i="39"/>
  <c r="D54" i="39"/>
  <c r="N53" i="39"/>
  <c r="O53" i="39" s="1"/>
  <c r="N52" i="39"/>
  <c r="O52" i="39" s="1"/>
  <c r="N51" i="39"/>
  <c r="O51" i="39" s="1"/>
  <c r="N50" i="39"/>
  <c r="O50" i="39" s="1"/>
  <c r="N49" i="39"/>
  <c r="O49" i="39"/>
  <c r="N48" i="39"/>
  <c r="O48" i="39"/>
  <c r="M47" i="39"/>
  <c r="L47" i="39"/>
  <c r="K47" i="39"/>
  <c r="J47" i="39"/>
  <c r="I47" i="39"/>
  <c r="H47" i="39"/>
  <c r="G47" i="39"/>
  <c r="F47" i="39"/>
  <c r="E47" i="39"/>
  <c r="D47" i="39"/>
  <c r="N46" i="39"/>
  <c r="O46" i="39"/>
  <c r="N45" i="39"/>
  <c r="O45" i="39" s="1"/>
  <c r="N44" i="39"/>
  <c r="O44" i="39" s="1"/>
  <c r="N43" i="39"/>
  <c r="O43" i="39" s="1"/>
  <c r="M42" i="39"/>
  <c r="L42" i="39"/>
  <c r="K42" i="39"/>
  <c r="J42" i="39"/>
  <c r="I42" i="39"/>
  <c r="H42" i="39"/>
  <c r="G42" i="39"/>
  <c r="F42" i="39"/>
  <c r="E42" i="39"/>
  <c r="D42" i="39"/>
  <c r="N41" i="39"/>
  <c r="O41" i="39" s="1"/>
  <c r="N40" i="39"/>
  <c r="O40" i="39" s="1"/>
  <c r="N39" i="39"/>
  <c r="O39" i="39"/>
  <c r="N38" i="39"/>
  <c r="O38" i="39"/>
  <c r="N37" i="39"/>
  <c r="O37" i="39" s="1"/>
  <c r="N36" i="39"/>
  <c r="O36" i="39" s="1"/>
  <c r="M35" i="39"/>
  <c r="L35" i="39"/>
  <c r="K35" i="39"/>
  <c r="J35" i="39"/>
  <c r="I35" i="39"/>
  <c r="I57" i="39" s="1"/>
  <c r="H35" i="39"/>
  <c r="G35" i="39"/>
  <c r="F35" i="39"/>
  <c r="E35" i="39"/>
  <c r="D35" i="39"/>
  <c r="N34" i="39"/>
  <c r="O34" i="39" s="1"/>
  <c r="N33" i="39"/>
  <c r="O33" i="39" s="1"/>
  <c r="N32" i="39"/>
  <c r="O32" i="39" s="1"/>
  <c r="N31" i="39"/>
  <c r="O31" i="39" s="1"/>
  <c r="N30" i="39"/>
  <c r="O30" i="39"/>
  <c r="N29" i="39"/>
  <c r="O29" i="39" s="1"/>
  <c r="N28" i="39"/>
  <c r="O28" i="39" s="1"/>
  <c r="N27" i="39"/>
  <c r="O27" i="39" s="1"/>
  <c r="N26" i="39"/>
  <c r="O26" i="39" s="1"/>
  <c r="N25" i="39"/>
  <c r="O25" i="39"/>
  <c r="M24" i="39"/>
  <c r="L24" i="39"/>
  <c r="K24" i="39"/>
  <c r="J24" i="39"/>
  <c r="I24" i="39"/>
  <c r="H24" i="39"/>
  <c r="G24" i="39"/>
  <c r="F24" i="39"/>
  <c r="E24" i="39"/>
  <c r="D24" i="39"/>
  <c r="N23" i="39"/>
  <c r="O23" i="39"/>
  <c r="N22" i="39"/>
  <c r="O22" i="39"/>
  <c r="N21" i="39"/>
  <c r="O21" i="39" s="1"/>
  <c r="N20" i="39"/>
  <c r="O20" i="39" s="1"/>
  <c r="N19" i="39"/>
  <c r="O19" i="39" s="1"/>
  <c r="N18" i="39"/>
  <c r="O18" i="39" s="1"/>
  <c r="N17" i="39"/>
  <c r="O17" i="39"/>
  <c r="N16" i="39"/>
  <c r="O16" i="39"/>
  <c r="M15" i="39"/>
  <c r="L15" i="39"/>
  <c r="K15" i="39"/>
  <c r="J15" i="39"/>
  <c r="I15" i="39"/>
  <c r="H15" i="39"/>
  <c r="G15" i="39"/>
  <c r="F15" i="39"/>
  <c r="E15" i="39"/>
  <c r="D15" i="39"/>
  <c r="N14" i="39"/>
  <c r="O14" i="39"/>
  <c r="N13" i="39"/>
  <c r="O13" i="39" s="1"/>
  <c r="N12" i="39"/>
  <c r="O12" i="39" s="1"/>
  <c r="N11" i="39"/>
  <c r="O11" i="39" s="1"/>
  <c r="N10" i="39"/>
  <c r="O10" i="39" s="1"/>
  <c r="N9" i="39"/>
  <c r="O9" i="39" s="1"/>
  <c r="N8" i="39"/>
  <c r="O8" i="39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D5" i="39"/>
  <c r="N54" i="38"/>
  <c r="O54" i="38" s="1"/>
  <c r="M53" i="38"/>
  <c r="L53" i="38"/>
  <c r="K53" i="38"/>
  <c r="J53" i="38"/>
  <c r="I53" i="38"/>
  <c r="H53" i="38"/>
  <c r="G53" i="38"/>
  <c r="F53" i="38"/>
  <c r="E53" i="38"/>
  <c r="D53" i="38"/>
  <c r="N52" i="38"/>
  <c r="O52" i="38" s="1"/>
  <c r="N51" i="38"/>
  <c r="O51" i="38"/>
  <c r="N50" i="38"/>
  <c r="O50" i="38"/>
  <c r="N49" i="38"/>
  <c r="O49" i="38" s="1"/>
  <c r="N48" i="38"/>
  <c r="O48" i="38"/>
  <c r="N47" i="38"/>
  <c r="O47" i="38" s="1"/>
  <c r="M46" i="38"/>
  <c r="L46" i="38"/>
  <c r="K46" i="38"/>
  <c r="J46" i="38"/>
  <c r="I46" i="38"/>
  <c r="H46" i="38"/>
  <c r="G46" i="38"/>
  <c r="G55" i="38" s="1"/>
  <c r="F46" i="38"/>
  <c r="E46" i="38"/>
  <c r="D46" i="38"/>
  <c r="N45" i="38"/>
  <c r="O45" i="38" s="1"/>
  <c r="N44" i="38"/>
  <c r="O44" i="38" s="1"/>
  <c r="N43" i="38"/>
  <c r="O43" i="38"/>
  <c r="M42" i="38"/>
  <c r="L42" i="38"/>
  <c r="N42" i="38" s="1"/>
  <c r="O42" i="38" s="1"/>
  <c r="K42" i="38"/>
  <c r="J42" i="38"/>
  <c r="I42" i="38"/>
  <c r="H42" i="38"/>
  <c r="G42" i="38"/>
  <c r="F42" i="38"/>
  <c r="E42" i="38"/>
  <c r="D42" i="38"/>
  <c r="N41" i="38"/>
  <c r="O41" i="38"/>
  <c r="N40" i="38"/>
  <c r="O40" i="38"/>
  <c r="N39" i="38"/>
  <c r="O39" i="38" s="1"/>
  <c r="N38" i="38"/>
  <c r="O38" i="38"/>
  <c r="N37" i="38"/>
  <c r="O37" i="38" s="1"/>
  <c r="N36" i="38"/>
  <c r="O36" i="38" s="1"/>
  <c r="M35" i="38"/>
  <c r="L35" i="38"/>
  <c r="K35" i="38"/>
  <c r="J35" i="38"/>
  <c r="J55" i="38" s="1"/>
  <c r="I35" i="38"/>
  <c r="N35" i="38" s="1"/>
  <c r="O35" i="38" s="1"/>
  <c r="H35" i="38"/>
  <c r="G35" i="38"/>
  <c r="F35" i="38"/>
  <c r="E35" i="38"/>
  <c r="D35" i="38"/>
  <c r="N34" i="38"/>
  <c r="O34" i="38" s="1"/>
  <c r="N33" i="38"/>
  <c r="O33" i="38"/>
  <c r="N32" i="38"/>
  <c r="O32" i="38"/>
  <c r="N31" i="38"/>
  <c r="O31" i="38" s="1"/>
  <c r="N30" i="38"/>
  <c r="O30" i="38"/>
  <c r="N29" i="38"/>
  <c r="O29" i="38" s="1"/>
  <c r="N28" i="38"/>
  <c r="O28" i="38" s="1"/>
  <c r="N27" i="38"/>
  <c r="O27" i="38"/>
  <c r="N26" i="38"/>
  <c r="O26" i="38"/>
  <c r="N25" i="38"/>
  <c r="O25" i="38" s="1"/>
  <c r="M24" i="38"/>
  <c r="L24" i="38"/>
  <c r="K24" i="38"/>
  <c r="J24" i="38"/>
  <c r="I24" i="38"/>
  <c r="H24" i="38"/>
  <c r="G24" i="38"/>
  <c r="F24" i="38"/>
  <c r="E24" i="38"/>
  <c r="D24" i="38"/>
  <c r="N23" i="38"/>
  <c r="O23" i="38" s="1"/>
  <c r="N22" i="38"/>
  <c r="O22" i="38"/>
  <c r="N21" i="38"/>
  <c r="O21" i="38" s="1"/>
  <c r="N20" i="38"/>
  <c r="O20" i="38" s="1"/>
  <c r="N19" i="38"/>
  <c r="O19" i="38"/>
  <c r="N18" i="38"/>
  <c r="O18" i="38"/>
  <c r="N17" i="38"/>
  <c r="O17" i="38" s="1"/>
  <c r="N16" i="38"/>
  <c r="O16" i="38"/>
  <c r="M15" i="38"/>
  <c r="L15" i="38"/>
  <c r="K15" i="38"/>
  <c r="J15" i="38"/>
  <c r="I15" i="38"/>
  <c r="H15" i="38"/>
  <c r="G15" i="38"/>
  <c r="F15" i="38"/>
  <c r="N15" i="38" s="1"/>
  <c r="O15" i="38" s="1"/>
  <c r="E15" i="38"/>
  <c r="D15" i="38"/>
  <c r="N14" i="38"/>
  <c r="O14" i="38"/>
  <c r="N13" i="38"/>
  <c r="O13" i="38" s="1"/>
  <c r="N12" i="38"/>
  <c r="O12" i="38" s="1"/>
  <c r="N11" i="38"/>
  <c r="O11" i="38"/>
  <c r="N10" i="38"/>
  <c r="O10" i="38"/>
  <c r="N9" i="38"/>
  <c r="O9" i="38" s="1"/>
  <c r="N8" i="38"/>
  <c r="O8" i="38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52" i="37"/>
  <c r="O52" i="37" s="1"/>
  <c r="M51" i="37"/>
  <c r="L51" i="37"/>
  <c r="K51" i="37"/>
  <c r="J51" i="37"/>
  <c r="I51" i="37"/>
  <c r="H51" i="37"/>
  <c r="G51" i="37"/>
  <c r="F51" i="37"/>
  <c r="E51" i="37"/>
  <c r="D51" i="37"/>
  <c r="N50" i="37"/>
  <c r="O50" i="37" s="1"/>
  <c r="N49" i="37"/>
  <c r="O49" i="37" s="1"/>
  <c r="N48" i="37"/>
  <c r="O48" i="37" s="1"/>
  <c r="N47" i="37"/>
  <c r="O47" i="37" s="1"/>
  <c r="N46" i="37"/>
  <c r="O46" i="37" s="1"/>
  <c r="N45" i="37"/>
  <c r="O45" i="37"/>
  <c r="M44" i="37"/>
  <c r="L44" i="37"/>
  <c r="K44" i="37"/>
  <c r="J44" i="37"/>
  <c r="I44" i="37"/>
  <c r="H44" i="37"/>
  <c r="N44" i="37" s="1"/>
  <c r="O44" i="37" s="1"/>
  <c r="G44" i="37"/>
  <c r="F44" i="37"/>
  <c r="E44" i="37"/>
  <c r="D44" i="37"/>
  <c r="N43" i="37"/>
  <c r="O43" i="37"/>
  <c r="N42" i="37"/>
  <c r="O42" i="37" s="1"/>
  <c r="N41" i="37"/>
  <c r="O41" i="37" s="1"/>
  <c r="M40" i="37"/>
  <c r="N40" i="37" s="1"/>
  <c r="O40" i="37" s="1"/>
  <c r="L40" i="37"/>
  <c r="K40" i="37"/>
  <c r="J40" i="37"/>
  <c r="I40" i="37"/>
  <c r="H40" i="37"/>
  <c r="G40" i="37"/>
  <c r="F40" i="37"/>
  <c r="E40" i="37"/>
  <c r="D40" i="37"/>
  <c r="N39" i="37"/>
  <c r="O39" i="37" s="1"/>
  <c r="N38" i="37"/>
  <c r="O38" i="37"/>
  <c r="N37" i="37"/>
  <c r="O37" i="37" s="1"/>
  <c r="N36" i="37"/>
  <c r="O36" i="37" s="1"/>
  <c r="N35" i="37"/>
  <c r="O35" i="37"/>
  <c r="M34" i="37"/>
  <c r="L34" i="37"/>
  <c r="K34" i="37"/>
  <c r="J34" i="37"/>
  <c r="I34" i="37"/>
  <c r="I53" i="37" s="1"/>
  <c r="H34" i="37"/>
  <c r="N34" i="37" s="1"/>
  <c r="O34" i="37" s="1"/>
  <c r="G34" i="37"/>
  <c r="F34" i="37"/>
  <c r="E34" i="37"/>
  <c r="D34" i="37"/>
  <c r="N33" i="37"/>
  <c r="O33" i="37"/>
  <c r="N32" i="37"/>
  <c r="O32" i="37" s="1"/>
  <c r="N31" i="37"/>
  <c r="O31" i="37" s="1"/>
  <c r="N30" i="37"/>
  <c r="O30" i="37"/>
  <c r="N29" i="37"/>
  <c r="O29" i="37" s="1"/>
  <c r="N28" i="37"/>
  <c r="O28" i="37" s="1"/>
  <c r="N27" i="37"/>
  <c r="O27" i="37"/>
  <c r="N26" i="37"/>
  <c r="O26" i="37" s="1"/>
  <c r="N25" i="37"/>
  <c r="O25" i="37" s="1"/>
  <c r="N24" i="37"/>
  <c r="O24" i="37" s="1"/>
  <c r="N23" i="37"/>
  <c r="O23" i="37" s="1"/>
  <c r="M22" i="37"/>
  <c r="L22" i="37"/>
  <c r="K22" i="37"/>
  <c r="J22" i="37"/>
  <c r="I22" i="37"/>
  <c r="H22" i="37"/>
  <c r="G22" i="37"/>
  <c r="F22" i="37"/>
  <c r="E22" i="37"/>
  <c r="D22" i="37"/>
  <c r="D53" i="37" s="1"/>
  <c r="N21" i="37"/>
  <c r="O21" i="37" s="1"/>
  <c r="N20" i="37"/>
  <c r="O20" i="37" s="1"/>
  <c r="N19" i="37"/>
  <c r="O19" i="37"/>
  <c r="N18" i="37"/>
  <c r="O18" i="37" s="1"/>
  <c r="N17" i="37"/>
  <c r="O17" i="37" s="1"/>
  <c r="N16" i="37"/>
  <c r="O16" i="37" s="1"/>
  <c r="M15" i="37"/>
  <c r="L15" i="37"/>
  <c r="K15" i="37"/>
  <c r="J15" i="37"/>
  <c r="I15" i="37"/>
  <c r="H15" i="37"/>
  <c r="G15" i="37"/>
  <c r="F15" i="37"/>
  <c r="E15" i="37"/>
  <c r="D15" i="37"/>
  <c r="N14" i="37"/>
  <c r="O14" i="37" s="1"/>
  <c r="N13" i="37"/>
  <c r="O13" i="37" s="1"/>
  <c r="N12" i="37"/>
  <c r="O12" i="37" s="1"/>
  <c r="N11" i="37"/>
  <c r="O11" i="37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N5" i="37" s="1"/>
  <c r="O5" i="37" s="1"/>
  <c r="G5" i="37"/>
  <c r="F5" i="37"/>
  <c r="E5" i="37"/>
  <c r="D5" i="37"/>
  <c r="N54" i="36"/>
  <c r="O54" i="36" s="1"/>
  <c r="N53" i="36"/>
  <c r="O53" i="36" s="1"/>
  <c r="M52" i="36"/>
  <c r="L52" i="36"/>
  <c r="K52" i="36"/>
  <c r="J52" i="36"/>
  <c r="I52" i="36"/>
  <c r="H52" i="36"/>
  <c r="G52" i="36"/>
  <c r="F52" i="36"/>
  <c r="E52" i="36"/>
  <c r="D52" i="36"/>
  <c r="N51" i="36"/>
  <c r="O51" i="36" s="1"/>
  <c r="N50" i="36"/>
  <c r="O50" i="36" s="1"/>
  <c r="N49" i="36"/>
  <c r="O49" i="36" s="1"/>
  <c r="N48" i="36"/>
  <c r="O48" i="36" s="1"/>
  <c r="N47" i="36"/>
  <c r="O47" i="36" s="1"/>
  <c r="N46" i="36"/>
  <c r="O46" i="36"/>
  <c r="M45" i="36"/>
  <c r="L45" i="36"/>
  <c r="K45" i="36"/>
  <c r="J45" i="36"/>
  <c r="I45" i="36"/>
  <c r="H45" i="36"/>
  <c r="G45" i="36"/>
  <c r="F45" i="36"/>
  <c r="E45" i="36"/>
  <c r="D45" i="36"/>
  <c r="N44" i="36"/>
  <c r="O44" i="36" s="1"/>
  <c r="N43" i="36"/>
  <c r="O43" i="36" s="1"/>
  <c r="N42" i="36"/>
  <c r="O42" i="36" s="1"/>
  <c r="M41" i="36"/>
  <c r="L41" i="36"/>
  <c r="K41" i="36"/>
  <c r="J41" i="36"/>
  <c r="I41" i="36"/>
  <c r="H41" i="36"/>
  <c r="G41" i="36"/>
  <c r="F41" i="36"/>
  <c r="E41" i="36"/>
  <c r="N41" i="36"/>
  <c r="O41" i="36" s="1"/>
  <c r="D41" i="36"/>
  <c r="N40" i="36"/>
  <c r="O40" i="36"/>
  <c r="N39" i="36"/>
  <c r="O39" i="36" s="1"/>
  <c r="N38" i="36"/>
  <c r="O38" i="36" s="1"/>
  <c r="N37" i="36"/>
  <c r="O37" i="36"/>
  <c r="N36" i="36"/>
  <c r="O36" i="36"/>
  <c r="M35" i="36"/>
  <c r="L35" i="36"/>
  <c r="K35" i="36"/>
  <c r="J35" i="36"/>
  <c r="I35" i="36"/>
  <c r="H35" i="36"/>
  <c r="G35" i="36"/>
  <c r="F35" i="36"/>
  <c r="E35" i="36"/>
  <c r="D35" i="36"/>
  <c r="N34" i="36"/>
  <c r="O34" i="36" s="1"/>
  <c r="N33" i="36"/>
  <c r="O33" i="36" s="1"/>
  <c r="N32" i="36"/>
  <c r="O32" i="36" s="1"/>
  <c r="N31" i="36"/>
  <c r="O31" i="36"/>
  <c r="N30" i="36"/>
  <c r="O30" i="36"/>
  <c r="N29" i="36"/>
  <c r="O29" i="36" s="1"/>
  <c r="N28" i="36"/>
  <c r="O28" i="36" s="1"/>
  <c r="N27" i="36"/>
  <c r="O27" i="36" s="1"/>
  <c r="N26" i="36"/>
  <c r="O26" i="36" s="1"/>
  <c r="N25" i="36"/>
  <c r="O25" i="36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/>
  <c r="N21" i="36"/>
  <c r="O21" i="36"/>
  <c r="N20" i="36"/>
  <c r="O20" i="36" s="1"/>
  <c r="N19" i="36"/>
  <c r="O19" i="36"/>
  <c r="N18" i="36"/>
  <c r="O18" i="36" s="1"/>
  <c r="N17" i="36"/>
  <c r="O17" i="36" s="1"/>
  <c r="N16" i="36"/>
  <c r="O16" i="36"/>
  <c r="M15" i="36"/>
  <c r="L15" i="36"/>
  <c r="K15" i="36"/>
  <c r="J15" i="36"/>
  <c r="I15" i="36"/>
  <c r="H15" i="36"/>
  <c r="G15" i="36"/>
  <c r="F15" i="36"/>
  <c r="E15" i="36"/>
  <c r="D15" i="36"/>
  <c r="N15" i="36" s="1"/>
  <c r="O15" i="36" s="1"/>
  <c r="N14" i="36"/>
  <c r="O14" i="36" s="1"/>
  <c r="N13" i="36"/>
  <c r="O13" i="36"/>
  <c r="N12" i="36"/>
  <c r="O12" i="36" s="1"/>
  <c r="N11" i="36"/>
  <c r="O11" i="36" s="1"/>
  <c r="N10" i="36"/>
  <c r="O10" i="36"/>
  <c r="N9" i="36"/>
  <c r="O9" i="36"/>
  <c r="N8" i="36"/>
  <c r="O8" i="36" s="1"/>
  <c r="N7" i="36"/>
  <c r="O7" i="36"/>
  <c r="N6" i="36"/>
  <c r="O6" i="36" s="1"/>
  <c r="M5" i="36"/>
  <c r="L5" i="36"/>
  <c r="K5" i="36"/>
  <c r="K55" i="36" s="1"/>
  <c r="J5" i="36"/>
  <c r="J55" i="36" s="1"/>
  <c r="I5" i="36"/>
  <c r="H5" i="36"/>
  <c r="G5" i="36"/>
  <c r="F5" i="36"/>
  <c r="E5" i="36"/>
  <c r="E55" i="36" s="1"/>
  <c r="D5" i="36"/>
  <c r="N53" i="35"/>
  <c r="O53" i="35"/>
  <c r="N52" i="35"/>
  <c r="O52" i="35" s="1"/>
  <c r="M51" i="35"/>
  <c r="L51" i="35"/>
  <c r="K51" i="35"/>
  <c r="J51" i="35"/>
  <c r="I51" i="35"/>
  <c r="H51" i="35"/>
  <c r="G51" i="35"/>
  <c r="F51" i="35"/>
  <c r="E51" i="35"/>
  <c r="D51" i="35"/>
  <c r="N51" i="35" s="1"/>
  <c r="O51" i="35" s="1"/>
  <c r="N50" i="35"/>
  <c r="O50" i="35" s="1"/>
  <c r="N49" i="35"/>
  <c r="O49" i="35"/>
  <c r="N48" i="35"/>
  <c r="O48" i="35" s="1"/>
  <c r="N47" i="35"/>
  <c r="O47" i="35" s="1"/>
  <c r="N46" i="35"/>
  <c r="O46" i="35"/>
  <c r="N45" i="35"/>
  <c r="O45" i="35" s="1"/>
  <c r="M44" i="35"/>
  <c r="L44" i="35"/>
  <c r="K44" i="35"/>
  <c r="K54" i="35" s="1"/>
  <c r="J44" i="35"/>
  <c r="I44" i="35"/>
  <c r="H44" i="35"/>
  <c r="G44" i="35"/>
  <c r="F44" i="35"/>
  <c r="E44" i="35"/>
  <c r="D44" i="35"/>
  <c r="N43" i="35"/>
  <c r="O43" i="35" s="1"/>
  <c r="N42" i="35"/>
  <c r="O42" i="35"/>
  <c r="N41" i="35"/>
  <c r="O41" i="35" s="1"/>
  <c r="M40" i="35"/>
  <c r="L40" i="35"/>
  <c r="K40" i="35"/>
  <c r="J40" i="35"/>
  <c r="I40" i="35"/>
  <c r="H40" i="35"/>
  <c r="G40" i="35"/>
  <c r="F40" i="35"/>
  <c r="E40" i="35"/>
  <c r="D40" i="35"/>
  <c r="N39" i="35"/>
  <c r="O39" i="35" s="1"/>
  <c r="N38" i="35"/>
  <c r="O38" i="35"/>
  <c r="N37" i="35"/>
  <c r="O37" i="35"/>
  <c r="N36" i="35"/>
  <c r="O36" i="35" s="1"/>
  <c r="N35" i="35"/>
  <c r="O35" i="35"/>
  <c r="M34" i="35"/>
  <c r="L34" i="35"/>
  <c r="K34" i="35"/>
  <c r="J34" i="35"/>
  <c r="I34" i="35"/>
  <c r="H34" i="35"/>
  <c r="G34" i="35"/>
  <c r="F34" i="35"/>
  <c r="E34" i="35"/>
  <c r="D34" i="35"/>
  <c r="N34" i="35" s="1"/>
  <c r="O34" i="35" s="1"/>
  <c r="N33" i="35"/>
  <c r="O33" i="35" s="1"/>
  <c r="N32" i="35"/>
  <c r="O32" i="35" s="1"/>
  <c r="N31" i="35"/>
  <c r="O31" i="35"/>
  <c r="N30" i="35"/>
  <c r="O30" i="35"/>
  <c r="N29" i="35"/>
  <c r="O29" i="35" s="1"/>
  <c r="N28" i="35"/>
  <c r="O28" i="35" s="1"/>
  <c r="N27" i="35"/>
  <c r="O27" i="35" s="1"/>
  <c r="N26" i="35"/>
  <c r="O26" i="35" s="1"/>
  <c r="N25" i="35"/>
  <c r="O25" i="35"/>
  <c r="M24" i="35"/>
  <c r="L24" i="35"/>
  <c r="K24" i="35"/>
  <c r="J24" i="35"/>
  <c r="I24" i="35"/>
  <c r="H24" i="35"/>
  <c r="G24" i="35"/>
  <c r="F24" i="35"/>
  <c r="E24" i="35"/>
  <c r="D24" i="35"/>
  <c r="N23" i="35"/>
  <c r="O23" i="35"/>
  <c r="N22" i="35"/>
  <c r="O22" i="35" s="1"/>
  <c r="N21" i="35"/>
  <c r="O21" i="35" s="1"/>
  <c r="N20" i="35"/>
  <c r="O20" i="35" s="1"/>
  <c r="N19" i="35"/>
  <c r="O19" i="35" s="1"/>
  <c r="N18" i="35"/>
  <c r="O18" i="35"/>
  <c r="N17" i="35"/>
  <c r="O17" i="35"/>
  <c r="N16" i="35"/>
  <c r="O16" i="35" s="1"/>
  <c r="M15" i="35"/>
  <c r="L15" i="35"/>
  <c r="N15" i="35" s="1"/>
  <c r="O15" i="35" s="1"/>
  <c r="K15" i="35"/>
  <c r="J15" i="35"/>
  <c r="I15" i="35"/>
  <c r="I54" i="35" s="1"/>
  <c r="H15" i="35"/>
  <c r="G15" i="35"/>
  <c r="F15" i="35"/>
  <c r="E15" i="35"/>
  <c r="D15" i="35"/>
  <c r="N14" i="35"/>
  <c r="O14" i="35" s="1"/>
  <c r="N13" i="35"/>
  <c r="O13" i="35" s="1"/>
  <c r="N12" i="35"/>
  <c r="O12" i="35"/>
  <c r="N11" i="35"/>
  <c r="O11" i="35" s="1"/>
  <c r="N10" i="35"/>
  <c r="O10" i="35" s="1"/>
  <c r="N9" i="35"/>
  <c r="O9" i="35"/>
  <c r="N8" i="35"/>
  <c r="O8" i="35" s="1"/>
  <c r="N7" i="35"/>
  <c r="O7" i="35" s="1"/>
  <c r="N6" i="35"/>
  <c r="O6" i="35"/>
  <c r="M5" i="35"/>
  <c r="M54" i="35" s="1"/>
  <c r="L5" i="35"/>
  <c r="K5" i="35"/>
  <c r="J5" i="35"/>
  <c r="I5" i="35"/>
  <c r="H5" i="35"/>
  <c r="G5" i="35"/>
  <c r="G54" i="35" s="1"/>
  <c r="F5" i="35"/>
  <c r="F54" i="35" s="1"/>
  <c r="E5" i="35"/>
  <c r="D5" i="35"/>
  <c r="N54" i="34"/>
  <c r="O54" i="34" s="1"/>
  <c r="N53" i="34"/>
  <c r="O53" i="34" s="1"/>
  <c r="M52" i="34"/>
  <c r="M55" i="34" s="1"/>
  <c r="L52" i="34"/>
  <c r="K52" i="34"/>
  <c r="J52" i="34"/>
  <c r="I52" i="34"/>
  <c r="H52" i="34"/>
  <c r="G52" i="34"/>
  <c r="F52" i="34"/>
  <c r="E52" i="34"/>
  <c r="D52" i="34"/>
  <c r="N51" i="34"/>
  <c r="O51" i="34"/>
  <c r="N50" i="34"/>
  <c r="O50" i="34" s="1"/>
  <c r="N49" i="34"/>
  <c r="O49" i="34" s="1"/>
  <c r="N48" i="34"/>
  <c r="O48" i="34" s="1"/>
  <c r="N47" i="34"/>
  <c r="O47" i="34" s="1"/>
  <c r="N46" i="34"/>
  <c r="O46" i="34" s="1"/>
  <c r="M45" i="34"/>
  <c r="L45" i="34"/>
  <c r="K45" i="34"/>
  <c r="J45" i="34"/>
  <c r="I45" i="34"/>
  <c r="H45" i="34"/>
  <c r="G45" i="34"/>
  <c r="F45" i="34"/>
  <c r="E45" i="34"/>
  <c r="D45" i="34"/>
  <c r="N44" i="34"/>
  <c r="O44" i="34" s="1"/>
  <c r="N43" i="34"/>
  <c r="O43" i="34" s="1"/>
  <c r="N42" i="34"/>
  <c r="O42" i="34" s="1"/>
  <c r="M41" i="34"/>
  <c r="L41" i="34"/>
  <c r="K41" i="34"/>
  <c r="J41" i="34"/>
  <c r="I41" i="34"/>
  <c r="H41" i="34"/>
  <c r="G41" i="34"/>
  <c r="F41" i="34"/>
  <c r="E41" i="34"/>
  <c r="D41" i="34"/>
  <c r="N40" i="34"/>
  <c r="O40" i="34" s="1"/>
  <c r="N39" i="34"/>
  <c r="O39" i="34" s="1"/>
  <c r="N38" i="34"/>
  <c r="O38" i="34" s="1"/>
  <c r="N37" i="34"/>
  <c r="O37" i="34" s="1"/>
  <c r="N36" i="34"/>
  <c r="O36" i="34" s="1"/>
  <c r="M35" i="34"/>
  <c r="L35" i="34"/>
  <c r="K35" i="34"/>
  <c r="J35" i="34"/>
  <c r="I35" i="34"/>
  <c r="H35" i="34"/>
  <c r="G35" i="34"/>
  <c r="F35" i="34"/>
  <c r="E35" i="34"/>
  <c r="N35" i="34"/>
  <c r="O35" i="34"/>
  <c r="D35" i="34"/>
  <c r="N34" i="34"/>
  <c r="O34" i="34"/>
  <c r="N33" i="34"/>
  <c r="O33" i="34" s="1"/>
  <c r="N32" i="34"/>
  <c r="O32" i="34" s="1"/>
  <c r="N31" i="34"/>
  <c r="O31" i="34"/>
  <c r="N30" i="34"/>
  <c r="O30" i="34"/>
  <c r="N29" i="34"/>
  <c r="O29" i="34" s="1"/>
  <c r="N28" i="34"/>
  <c r="O28" i="34"/>
  <c r="N27" i="34"/>
  <c r="O27" i="34" s="1"/>
  <c r="N26" i="34"/>
  <c r="O26" i="34" s="1"/>
  <c r="N25" i="34"/>
  <c r="O25" i="34"/>
  <c r="N24" i="34"/>
  <c r="O24" i="34"/>
  <c r="M23" i="34"/>
  <c r="L23" i="34"/>
  <c r="K23" i="34"/>
  <c r="J23" i="34"/>
  <c r="I23" i="34"/>
  <c r="H23" i="34"/>
  <c r="G23" i="34"/>
  <c r="F23" i="34"/>
  <c r="E23" i="34"/>
  <c r="D23" i="34"/>
  <c r="N23" i="34" s="1"/>
  <c r="O23" i="34" s="1"/>
  <c r="N22" i="34"/>
  <c r="O22" i="34" s="1"/>
  <c r="N21" i="34"/>
  <c r="O21" i="34"/>
  <c r="N20" i="34"/>
  <c r="O20" i="34" s="1"/>
  <c r="N19" i="34"/>
  <c r="O19" i="34" s="1"/>
  <c r="N18" i="34"/>
  <c r="O18" i="34"/>
  <c r="N17" i="34"/>
  <c r="O17" i="34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D55" i="34" s="1"/>
  <c r="N14" i="34"/>
  <c r="O14" i="34" s="1"/>
  <c r="N13" i="34"/>
  <c r="O13" i="34"/>
  <c r="N12" i="34"/>
  <c r="O12" i="34" s="1"/>
  <c r="N11" i="34"/>
  <c r="O11" i="34" s="1"/>
  <c r="N10" i="34"/>
  <c r="O10" i="34"/>
  <c r="N9" i="34"/>
  <c r="O9" i="34"/>
  <c r="N8" i="34"/>
  <c r="O8" i="34" s="1"/>
  <c r="N7" i="34"/>
  <c r="O7" i="34"/>
  <c r="N6" i="34"/>
  <c r="O6" i="34" s="1"/>
  <c r="M5" i="34"/>
  <c r="L5" i="34"/>
  <c r="K5" i="34"/>
  <c r="K55" i="34" s="1"/>
  <c r="J5" i="34"/>
  <c r="J55" i="34" s="1"/>
  <c r="I5" i="34"/>
  <c r="I55" i="34" s="1"/>
  <c r="H5" i="34"/>
  <c r="H55" i="34"/>
  <c r="G5" i="34"/>
  <c r="G55" i="34" s="1"/>
  <c r="F5" i="34"/>
  <c r="F55" i="34" s="1"/>
  <c r="E5" i="34"/>
  <c r="E55" i="34"/>
  <c r="D5" i="34"/>
  <c r="N40" i="33"/>
  <c r="O40" i="33" s="1"/>
  <c r="N36" i="33"/>
  <c r="O36" i="33"/>
  <c r="N37" i="33"/>
  <c r="O37" i="33"/>
  <c r="N38" i="33"/>
  <c r="O38" i="33"/>
  <c r="N39" i="33"/>
  <c r="O39" i="33"/>
  <c r="N25" i="33"/>
  <c r="O25" i="33" s="1"/>
  <c r="N26" i="33"/>
  <c r="O26" i="33"/>
  <c r="N27" i="33"/>
  <c r="O27" i="33"/>
  <c r="N28" i="33"/>
  <c r="O28" i="33" s="1"/>
  <c r="N29" i="33"/>
  <c r="O29" i="33"/>
  <c r="N30" i="33"/>
  <c r="O30" i="33"/>
  <c r="N31" i="33"/>
  <c r="O31" i="33" s="1"/>
  <c r="N32" i="33"/>
  <c r="O32" i="33"/>
  <c r="N33" i="33"/>
  <c r="O33" i="33"/>
  <c r="N34" i="33"/>
  <c r="O34" i="33"/>
  <c r="N9" i="33"/>
  <c r="O9" i="33"/>
  <c r="E35" i="33"/>
  <c r="F35" i="33"/>
  <c r="G35" i="33"/>
  <c r="H35" i="33"/>
  <c r="N35" i="33" s="1"/>
  <c r="O35" i="33" s="1"/>
  <c r="I35" i="33"/>
  <c r="J35" i="33"/>
  <c r="K35" i="33"/>
  <c r="L35" i="33"/>
  <c r="M35" i="33"/>
  <c r="D35" i="33"/>
  <c r="E23" i="33"/>
  <c r="F23" i="33"/>
  <c r="G23" i="33"/>
  <c r="G54" i="33" s="1"/>
  <c r="H23" i="33"/>
  <c r="I23" i="33"/>
  <c r="J23" i="33"/>
  <c r="K23" i="33"/>
  <c r="L23" i="33"/>
  <c r="L54" i="33" s="1"/>
  <c r="M23" i="33"/>
  <c r="D23" i="33"/>
  <c r="N23" i="33" s="1"/>
  <c r="O23" i="33" s="1"/>
  <c r="E15" i="33"/>
  <c r="F15" i="33"/>
  <c r="F54" i="33" s="1"/>
  <c r="G15" i="33"/>
  <c r="H15" i="33"/>
  <c r="I15" i="33"/>
  <c r="J15" i="33"/>
  <c r="K15" i="33"/>
  <c r="L15" i="33"/>
  <c r="M15" i="33"/>
  <c r="D15" i="33"/>
  <c r="N15" i="33" s="1"/>
  <c r="O15" i="33" s="1"/>
  <c r="E5" i="33"/>
  <c r="E54" i="33" s="1"/>
  <c r="F5" i="33"/>
  <c r="G5" i="33"/>
  <c r="H5" i="33"/>
  <c r="I5" i="33"/>
  <c r="J5" i="33"/>
  <c r="K5" i="33"/>
  <c r="K54" i="33" s="1"/>
  <c r="L5" i="33"/>
  <c r="M5" i="33"/>
  <c r="M54" i="33" s="1"/>
  <c r="D5" i="33"/>
  <c r="N5" i="33" s="1"/>
  <c r="O5" i="33" s="1"/>
  <c r="E52" i="33"/>
  <c r="N52" i="33" s="1"/>
  <c r="O52" i="33" s="1"/>
  <c r="F52" i="33"/>
  <c r="G52" i="33"/>
  <c r="H52" i="33"/>
  <c r="I52" i="33"/>
  <c r="J52" i="33"/>
  <c r="K52" i="33"/>
  <c r="L52" i="33"/>
  <c r="M52" i="33"/>
  <c r="D52" i="33"/>
  <c r="N53" i="33"/>
  <c r="O53" i="33" s="1"/>
  <c r="N47" i="33"/>
  <c r="O47" i="33"/>
  <c r="N48" i="33"/>
  <c r="O48" i="33"/>
  <c r="N49" i="33"/>
  <c r="O49" i="33" s="1"/>
  <c r="N50" i="33"/>
  <c r="N51" i="33"/>
  <c r="O51" i="33" s="1"/>
  <c r="N46" i="33"/>
  <c r="O46" i="33"/>
  <c r="E45" i="33"/>
  <c r="F45" i="33"/>
  <c r="G45" i="33"/>
  <c r="H45" i="33"/>
  <c r="I45" i="33"/>
  <c r="J45" i="33"/>
  <c r="K45" i="33"/>
  <c r="L45" i="33"/>
  <c r="M45" i="33"/>
  <c r="D45" i="33"/>
  <c r="N45" i="33"/>
  <c r="O45" i="33" s="1"/>
  <c r="E41" i="33"/>
  <c r="F41" i="33"/>
  <c r="G41" i="33"/>
  <c r="H41" i="33"/>
  <c r="I41" i="33"/>
  <c r="J41" i="33"/>
  <c r="K41" i="33"/>
  <c r="L41" i="33"/>
  <c r="M41" i="33"/>
  <c r="D41" i="33"/>
  <c r="N42" i="33"/>
  <c r="O42" i="33" s="1"/>
  <c r="N43" i="33"/>
  <c r="O43" i="33"/>
  <c r="N44" i="33"/>
  <c r="O44" i="33"/>
  <c r="N21" i="33"/>
  <c r="O21" i="33" s="1"/>
  <c r="O50" i="33"/>
  <c r="N17" i="33"/>
  <c r="O17" i="33" s="1"/>
  <c r="N18" i="33"/>
  <c r="O18" i="33"/>
  <c r="N19" i="33"/>
  <c r="O19" i="33" s="1"/>
  <c r="N20" i="33"/>
  <c r="O20" i="33" s="1"/>
  <c r="N22" i="33"/>
  <c r="O22" i="33"/>
  <c r="N7" i="33"/>
  <c r="O7" i="33" s="1"/>
  <c r="N8" i="33"/>
  <c r="O8" i="33" s="1"/>
  <c r="N10" i="33"/>
  <c r="O10" i="33"/>
  <c r="N11" i="33"/>
  <c r="O11" i="33" s="1"/>
  <c r="N12" i="33"/>
  <c r="O12" i="33" s="1"/>
  <c r="N13" i="33"/>
  <c r="O13" i="33"/>
  <c r="N14" i="33"/>
  <c r="O14" i="33" s="1"/>
  <c r="N6" i="33"/>
  <c r="O6" i="33" s="1"/>
  <c r="N24" i="33"/>
  <c r="O24" i="33"/>
  <c r="N16" i="33"/>
  <c r="O16" i="33" s="1"/>
  <c r="L55" i="36"/>
  <c r="F53" i="37"/>
  <c r="L53" i="37"/>
  <c r="N15" i="37"/>
  <c r="O15" i="37" s="1"/>
  <c r="G53" i="37"/>
  <c r="J53" i="37"/>
  <c r="N51" i="37"/>
  <c r="O51" i="37"/>
  <c r="K53" i="37"/>
  <c r="E53" i="37"/>
  <c r="N22" i="37"/>
  <c r="O22" i="37" s="1"/>
  <c r="N5" i="38"/>
  <c r="O5" i="38" s="1"/>
  <c r="I55" i="38"/>
  <c r="M55" i="38"/>
  <c r="K55" i="38"/>
  <c r="N53" i="38"/>
  <c r="O53" i="38" s="1"/>
  <c r="N24" i="38"/>
  <c r="O24" i="38"/>
  <c r="E55" i="38"/>
  <c r="D54" i="33"/>
  <c r="N54" i="33" s="1"/>
  <c r="O54" i="33" s="1"/>
  <c r="F55" i="38"/>
  <c r="D55" i="36"/>
  <c r="N24" i="36"/>
  <c r="O24" i="36"/>
  <c r="H57" i="39"/>
  <c r="L57" i="39"/>
  <c r="G57" i="39"/>
  <c r="K57" i="39"/>
  <c r="M57" i="39"/>
  <c r="F57" i="39"/>
  <c r="J57" i="39"/>
  <c r="N35" i="39"/>
  <c r="O35" i="39" s="1"/>
  <c r="N42" i="39"/>
  <c r="O42" i="39"/>
  <c r="N47" i="39"/>
  <c r="O47" i="39" s="1"/>
  <c r="N24" i="39"/>
  <c r="O24" i="39"/>
  <c r="E57" i="39"/>
  <c r="N57" i="39" s="1"/>
  <c r="O57" i="39" s="1"/>
  <c r="N15" i="39"/>
  <c r="O15" i="39"/>
  <c r="D57" i="39"/>
  <c r="N5" i="39"/>
  <c r="O5" i="39"/>
  <c r="F57" i="40"/>
  <c r="N15" i="40"/>
  <c r="O15" i="40"/>
  <c r="N54" i="40"/>
  <c r="O54" i="40" s="1"/>
  <c r="K57" i="40"/>
  <c r="N35" i="40"/>
  <c r="O35" i="40"/>
  <c r="I57" i="40"/>
  <c r="D57" i="40"/>
  <c r="H57" i="40"/>
  <c r="L57" i="40"/>
  <c r="N5" i="35"/>
  <c r="O5" i="35" s="1"/>
  <c r="I54" i="33"/>
  <c r="N41" i="34"/>
  <c r="O41" i="34" s="1"/>
  <c r="D54" i="35"/>
  <c r="M55" i="36"/>
  <c r="H54" i="33"/>
  <c r="E54" i="35"/>
  <c r="J54" i="35"/>
  <c r="N5" i="36"/>
  <c r="O5" i="36" s="1"/>
  <c r="G55" i="36"/>
  <c r="J54" i="33"/>
  <c r="N5" i="34"/>
  <c r="O5" i="34" s="1"/>
  <c r="N41" i="33"/>
  <c r="O41" i="33" s="1"/>
  <c r="N44" i="35"/>
  <c r="O44" i="35" s="1"/>
  <c r="F55" i="36"/>
  <c r="D55" i="38"/>
  <c r="H55" i="38"/>
  <c r="N46" i="38"/>
  <c r="O46" i="38" s="1"/>
  <c r="L56" i="41"/>
  <c r="H56" i="41"/>
  <c r="J56" i="41"/>
  <c r="K56" i="41"/>
  <c r="N42" i="41"/>
  <c r="O42" i="41"/>
  <c r="I56" i="41"/>
  <c r="N53" i="41"/>
  <c r="O53" i="41" s="1"/>
  <c r="G56" i="41"/>
  <c r="N56" i="41" s="1"/>
  <c r="O56" i="41" s="1"/>
  <c r="N47" i="41"/>
  <c r="O47" i="41"/>
  <c r="N35" i="41"/>
  <c r="O35" i="41" s="1"/>
  <c r="N24" i="41"/>
  <c r="O24" i="41"/>
  <c r="F56" i="41"/>
  <c r="E56" i="41"/>
  <c r="N15" i="41"/>
  <c r="O15" i="41"/>
  <c r="D56" i="41"/>
  <c r="N5" i="41"/>
  <c r="O5" i="41" s="1"/>
  <c r="H59" i="42"/>
  <c r="L59" i="42"/>
  <c r="N56" i="42"/>
  <c r="O56" i="42"/>
  <c r="J59" i="42"/>
  <c r="N37" i="42"/>
  <c r="O37" i="42" s="1"/>
  <c r="I59" i="42"/>
  <c r="N44" i="42"/>
  <c r="O44" i="42"/>
  <c r="K59" i="42"/>
  <c r="N50" i="42"/>
  <c r="O50" i="42" s="1"/>
  <c r="G59" i="42"/>
  <c r="E59" i="42"/>
  <c r="N59" i="42" s="1"/>
  <c r="O59" i="42" s="1"/>
  <c r="N15" i="42"/>
  <c r="O15" i="42"/>
  <c r="D59" i="42"/>
  <c r="N5" i="42"/>
  <c r="O5" i="42"/>
  <c r="K62" i="43"/>
  <c r="L62" i="43"/>
  <c r="M62" i="43"/>
  <c r="I62" i="43"/>
  <c r="N46" i="43"/>
  <c r="O46" i="43" s="1"/>
  <c r="J62" i="43"/>
  <c r="N58" i="43"/>
  <c r="O58" i="43"/>
  <c r="G62" i="43"/>
  <c r="F62" i="43"/>
  <c r="N52" i="43"/>
  <c r="O52" i="43"/>
  <c r="H62" i="43"/>
  <c r="N39" i="43"/>
  <c r="O39" i="43"/>
  <c r="N24" i="43"/>
  <c r="O24" i="43" s="1"/>
  <c r="E62" i="43"/>
  <c r="N62" i="43" s="1"/>
  <c r="O62" i="43" s="1"/>
  <c r="N15" i="43"/>
  <c r="O15" i="43"/>
  <c r="N5" i="43"/>
  <c r="O5" i="43" s="1"/>
  <c r="D62" i="43"/>
  <c r="L57" i="44"/>
  <c r="H57" i="44"/>
  <c r="K57" i="44"/>
  <c r="M57" i="44"/>
  <c r="N54" i="44"/>
  <c r="O54" i="44" s="1"/>
  <c r="J57" i="44"/>
  <c r="N43" i="44"/>
  <c r="O43" i="44" s="1"/>
  <c r="N36" i="44"/>
  <c r="O36" i="44"/>
  <c r="I57" i="44"/>
  <c r="N24" i="44"/>
  <c r="O24" i="44" s="1"/>
  <c r="N15" i="44"/>
  <c r="O15" i="44" s="1"/>
  <c r="E57" i="44"/>
  <c r="N57" i="44" s="1"/>
  <c r="O57" i="44" s="1"/>
  <c r="F57" i="44"/>
  <c r="D57" i="44"/>
  <c r="N5" i="44"/>
  <c r="O5" i="44" s="1"/>
  <c r="L59" i="45"/>
  <c r="M59" i="45"/>
  <c r="N5" i="45"/>
  <c r="O5" i="45" s="1"/>
  <c r="F59" i="45"/>
  <c r="H59" i="45"/>
  <c r="J59" i="45"/>
  <c r="K59" i="45"/>
  <c r="N54" i="45"/>
  <c r="O54" i="45"/>
  <c r="I59" i="45"/>
  <c r="N48" i="45"/>
  <c r="O48" i="45"/>
  <c r="N42" i="45"/>
  <c r="O42" i="45"/>
  <c r="E59" i="45"/>
  <c r="N35" i="45"/>
  <c r="O35" i="45" s="1"/>
  <c r="N23" i="45"/>
  <c r="O23" i="45" s="1"/>
  <c r="G59" i="45"/>
  <c r="O52" i="46"/>
  <c r="P52" i="46" s="1"/>
  <c r="O46" i="46"/>
  <c r="P46" i="46" s="1"/>
  <c r="O41" i="46"/>
  <c r="P41" i="46"/>
  <c r="O34" i="46"/>
  <c r="P34" i="46" s="1"/>
  <c r="N55" i="46"/>
  <c r="D55" i="46"/>
  <c r="O22" i="46"/>
  <c r="P22" i="46"/>
  <c r="E55" i="46"/>
  <c r="F55" i="46"/>
  <c r="G55" i="46"/>
  <c r="J55" i="46"/>
  <c r="H55" i="46"/>
  <c r="K55" i="46"/>
  <c r="O15" i="46"/>
  <c r="P15" i="46"/>
  <c r="I55" i="46"/>
  <c r="M55" i="46"/>
  <c r="O5" i="46"/>
  <c r="P5" i="46"/>
  <c r="O53" i="47" l="1"/>
  <c r="P53" i="47" s="1"/>
  <c r="N53" i="37"/>
  <c r="O53" i="37" s="1"/>
  <c r="N55" i="38"/>
  <c r="O55" i="38" s="1"/>
  <c r="N55" i="36"/>
  <c r="O55" i="36" s="1"/>
  <c r="O55" i="46"/>
  <c r="P55" i="46" s="1"/>
  <c r="D59" i="45"/>
  <c r="N59" i="45" s="1"/>
  <c r="O59" i="45" s="1"/>
  <c r="G57" i="40"/>
  <c r="H54" i="35"/>
  <c r="N54" i="35" s="1"/>
  <c r="O54" i="35" s="1"/>
  <c r="N35" i="36"/>
  <c r="O35" i="36" s="1"/>
  <c r="N48" i="44"/>
  <c r="O48" i="44" s="1"/>
  <c r="N47" i="40"/>
  <c r="O47" i="40" s="1"/>
  <c r="J57" i="40"/>
  <c r="N57" i="40" s="1"/>
  <c r="O57" i="40" s="1"/>
  <c r="N40" i="35"/>
  <c r="O40" i="35" s="1"/>
  <c r="N52" i="36"/>
  <c r="O52" i="36" s="1"/>
  <c r="N5" i="40"/>
  <c r="O5" i="40" s="1"/>
  <c r="H53" i="37"/>
  <c r="H55" i="36"/>
  <c r="M53" i="37"/>
  <c r="I55" i="36"/>
  <c r="L55" i="38"/>
  <c r="L55" i="34"/>
  <c r="N55" i="34" s="1"/>
  <c r="O55" i="34" s="1"/>
  <c r="L54" i="35"/>
  <c r="N15" i="34"/>
  <c r="O15" i="34" s="1"/>
  <c r="N45" i="34"/>
  <c r="O45" i="34" s="1"/>
  <c r="N24" i="35"/>
  <c r="O24" i="35" s="1"/>
  <c r="N45" i="36"/>
  <c r="O45" i="36" s="1"/>
  <c r="N52" i="34"/>
  <c r="O52" i="34" s="1"/>
</calcChain>
</file>

<file path=xl/sharedStrings.xml><?xml version="1.0" encoding="utf-8"?>
<sst xmlns="http://schemas.openxmlformats.org/spreadsheetml/2006/main" count="1158" uniqueCount="141">
  <si>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</si>
  <si>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</si>
  <si>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</si>
  <si>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</si>
  <si>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</si>
  <si>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</si>
  <si>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</si>
  <si>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</si>
  <si>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</si>
  <si>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</si>
  <si>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Second Local Option Fuel Tax (1 to 5 Cents)</t>
  </si>
  <si>
    <t>First Local Option Fuel Tax (1 to 6 Cents)</t>
  </si>
  <si>
    <t>Utility Service Tax - Electricity</t>
  </si>
  <si>
    <t>Utility Service Tax - Water</t>
  </si>
  <si>
    <t>Utility Service Tax - Gas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</si>
  <si>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</si>
  <si>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</si>
  <si>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</si>
  <si>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</si>
  <si>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</si>
  <si>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</si>
  <si>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Franchise Fee - Other</t>
  </si>
  <si>
    <t>Impact Fees - Commercial - Public Safety</t>
  </si>
  <si>
    <t>Other Permits, Fees, and Special Assessments</t>
  </si>
  <si>
    <t>Federal Grant - General Government</t>
  </si>
  <si>
    <t>Federal Grant - Public Safety</t>
  </si>
  <si>
    <t>Intergovernmental Revenue</t>
  </si>
  <si>
    <t>State Grant - Public Safety</t>
  </si>
  <si>
    <t>State Grant - Transportation - Other Transportation</t>
  </si>
  <si>
    <t>State Shared Revenues - General Gov't - Revenue Sharing Proceeds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</si>
  <si>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</si>
  <si>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</si>
  <si>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</si>
  <si>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State Shared Revenues - Other</t>
  </si>
  <si>
    <t>Grants from Other Local Units - Physical Environment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</si>
  <si>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</si>
  <si>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</si>
  <si>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</si>
  <si>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</si>
  <si>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</si>
  <si>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</si>
  <si>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</si>
  <si>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</si>
  <si>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Public Safety - Law Enforcement Services</t>
  </si>
  <si>
    <t>Public Safety - Protective Inspection Fees</t>
  </si>
  <si>
    <t>Physical Environment - Conservation and Resource Management</t>
  </si>
  <si>
    <t>Culture / Recreation - Parks and Recreation</t>
  </si>
  <si>
    <t>Culture / Recreation - Other Culture / Recreation Charges</t>
  </si>
  <si>
    <t>Total - All Account Codes</t>
  </si>
  <si>
    <t>Local Fiscal Year Ended September 30, 2009</t>
  </si>
  <si>
    <t>Court-Ordered Judgments and Fines - As Decided by Traffic Court</t>
  </si>
  <si>
    <t>Fines - Local Ordinance Violations</t>
  </si>
  <si>
    <t>Other Judgments, Fines, and Forfeits</t>
  </si>
  <si>
    <t>Interest and Other Earnings - Interest</t>
  </si>
  <si>
    <t>Interest and Other Earnings - Net Increase (Decrease) in Fair Value of Investments</t>
  </si>
  <si>
    <t>Disposition of Fixed Assets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</si>
  <si>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</si>
  <si>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</si>
  <si>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</si>
  <si>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</si>
  <si>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</si>
  <si>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</si>
  <si>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</si>
  <si>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</si>
  <si>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</si>
  <si>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</si>
  <si>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</si>
  <si>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Casualty Insurance Premium Tax for Police Officers' Retirement</t>
  </si>
  <si>
    <t>Aventura Revenues Reported by Account Code and Fund Type</t>
  </si>
  <si>
    <t>Local Fiscal Year Ended September 30, 2010</t>
  </si>
  <si>
    <t>Proceeds - Proceeds from Refunding Bonds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</si>
  <si>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</si>
  <si>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</si>
  <si>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</si>
  <si>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Impact Fees - Commercial - Culture / Recreation</t>
  </si>
  <si>
    <t>2011 Municipal Population:</t>
  </si>
  <si>
    <t>Local Fiscal Year Ended September 30, 2012</t>
  </si>
  <si>
    <t>2012 Municipal Population:</t>
  </si>
  <si>
    <t>Local Fiscal Year Ended September 30, 2008</t>
  </si>
  <si>
    <t>Permits and Franchise Fees</t>
  </si>
  <si>
    <t>Other Permits and Fees</t>
  </si>
  <si>
    <t>2008 Municipal Population:</t>
  </si>
  <si>
    <t>Local Fiscal Year Ended September 30, 2013</t>
  </si>
  <si>
    <t>Insurance Premium Tax for Police Officers' Retirement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</si>
  <si>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</si>
  <si>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</si>
  <si>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</si>
  <si>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Alcoholic Beverage License Tax</t>
  </si>
  <si>
    <t>State Shared Revenues - General Government - Local Government Half-Cent Sales Tax</t>
  </si>
  <si>
    <t>General Government - Recording Fees</t>
  </si>
  <si>
    <t>Sale of Contraband Property Seized by Law Enforcement</t>
  </si>
  <si>
    <t>Sales - Disposition of Fixed Assets</t>
  </si>
  <si>
    <t>2013 Municipal Population:</t>
  </si>
  <si>
    <t>Local Fiscal Year Ended September 30, 2014</t>
  </si>
  <si>
    <t>Federal Fines and Forfeits</t>
  </si>
  <si>
    <t>State Fines and Forfeits</t>
  </si>
  <si>
    <t>Proceeds of General Capital Asset Dispositions - Sales</t>
  </si>
  <si>
    <t>2014 Municipal Population:</t>
  </si>
  <si>
    <t>Local Fiscal Year Ended September 30, 2015</t>
  </si>
  <si>
    <t>State Grant - Physical Environment - Sewer / Wastewater</t>
  </si>
  <si>
    <t>2015 Municipal Population:</t>
  </si>
  <si>
    <t>Local Fiscal Year Ended September 30, 2016</t>
  </si>
  <si>
    <t>State Shared Revenues - Public Safety - Enhanced 911 Fee</t>
  </si>
  <si>
    <t>2016 Municipal Population:</t>
  </si>
  <si>
    <t>Local Fiscal Year Ended September 30, 2017</t>
  </si>
  <si>
    <t>Federal Grant - Transportation - Other Transportation</t>
  </si>
  <si>
    <t>Grants from Other Local Units - Transportation</t>
  </si>
  <si>
    <t>2017 Municipal Population:</t>
  </si>
  <si>
    <t>Local Fiscal Year Ended September 30, 2018</t>
  </si>
  <si>
    <t>Proceeds - Debt Proceeds</t>
  </si>
  <si>
    <t>2018 Municipal Population:</t>
  </si>
  <si>
    <t>Local Fiscal Year Ended September 30, 2019</t>
  </si>
  <si>
    <t>2019 Municipal Population:</t>
  </si>
  <si>
    <t>Local Fiscal Year Ended September 30, 2020</t>
  </si>
  <si>
    <t>Impact Fees - Residential - Culture / Recreation</t>
  </si>
  <si>
    <t>Proprietary Non-Operating - Interest</t>
  </si>
  <si>
    <t>Proprietary Non-Operating - Other Grants and Donations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</si>
  <si>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</si>
  <si>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</si>
  <si>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</si>
  <si>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</si>
  <si>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</si>
  <si>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</si>
  <si>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</si>
  <si>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</si>
  <si>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</si>
  <si>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</si>
  <si>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</si>
  <si>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</si>
  <si>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</si>
  <si>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</si>
  <si>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State Shared Revenues - Transportation - Fuel Tax Refunds and Credits</t>
  </si>
  <si>
    <t>2021 Municipal Population:</t>
  </si>
  <si>
    <t>Local Fiscal Year Ended September 30, 2022</t>
  </si>
  <si>
    <t>Impact Fees - Commercial - Transportation</t>
  </si>
  <si>
    <t>324.XXX</t>
  </si>
  <si>
    <t>Impact Fees - Total</t>
  </si>
  <si>
    <t>2022 Municipal Population:</t>
  </si>
  <si>
    <t>Local Fiscal Year Ended September 30, 2023</t>
  </si>
  <si>
    <t>Stormwater Fee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</si>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</sst>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60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138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SUM(D6:D14)</f>
        <v>29956302</v>
      </c>
      <c r="E5" s="27">
        <f t="shared" si="0"/>
        <v>17682809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476859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48115970</v>
      </c>
      <c r="P5" s="33">
        <f t="shared" ref="P5:P36" si="1">(O5/P$58)</f>
        <v>1195.516932939101</v>
      </c>
      <c r="Q5" s="6"/>
    </row>
    <row r="6" spans="1:134">
      <c r="A6" s="12"/>
      <c r="B6" s="25">
        <v>311</v>
      </c>
      <c r="C6" s="20" t="s">
        <v>2</v>
      </c>
      <c r="D6" s="46">
        <v>18820560</v>
      </c>
      <c r="E6" s="46">
        <v>17113935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35934495</v>
      </c>
      <c r="P6" s="47">
        <f t="shared" si="1"/>
        <v>892.8490322260044</v>
      </c>
      <c r="Q6" s="9"/>
    </row>
    <row r="7" spans="1:134">
      <c r="A7" s="12"/>
      <c r="B7" s="25">
        <v>312.41000000000003</v>
      </c>
      <c r="C7" s="20" t="s">
        <v>123</v>
      </c>
      <c r="D7" s="46">
        <v>0</v>
      </c>
      <c r="E7" s="46">
        <v>155860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155860</v>
      </c>
      <c r="P7" s="47">
        <f t="shared" si="1"/>
        <v>3.8725867766541606</v>
      </c>
      <c r="Q7" s="9"/>
    </row>
    <row r="8" spans="1:134">
      <c r="A8" s="12"/>
      <c r="B8" s="25">
        <v>312.43</v>
      </c>
      <c r="C8" s="20" t="s">
        <v>124</v>
      </c>
      <c r="D8" s="46">
        <v>0</v>
      </c>
      <c r="E8" s="46">
        <v>413014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413014</v>
      </c>
      <c r="P8" s="47">
        <f t="shared" si="1"/>
        <v>10.261982259547295</v>
      </c>
      <c r="Q8" s="9"/>
    </row>
    <row r="9" spans="1:134">
      <c r="A9" s="12"/>
      <c r="B9" s="25">
        <v>312.52</v>
      </c>
      <c r="C9" s="20" t="s">
        <v>83</v>
      </c>
      <c r="D9" s="46">
        <v>476859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476859</v>
      </c>
      <c r="L9" s="46">
        <v>0</v>
      </c>
      <c r="M9" s="46">
        <v>0</v>
      </c>
      <c r="N9" s="46">
        <v>0</v>
      </c>
      <c r="O9" s="46">
        <f t="shared" si="2"/>
        <v>953718</v>
      </c>
      <c r="P9" s="47">
        <f t="shared" si="1"/>
        <v>23.696623350808757</v>
      </c>
      <c r="Q9" s="9"/>
    </row>
    <row r="10" spans="1:134">
      <c r="A10" s="12"/>
      <c r="B10" s="25">
        <v>314.10000000000002</v>
      </c>
      <c r="C10" s="20" t="s">
        <v>12</v>
      </c>
      <c r="D10" s="46">
        <v>6290108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6290108</v>
      </c>
      <c r="P10" s="47">
        <f t="shared" si="1"/>
        <v>156.28762392227992</v>
      </c>
      <c r="Q10" s="9"/>
    </row>
    <row r="11" spans="1:134">
      <c r="A11" s="12"/>
      <c r="B11" s="25">
        <v>314.3</v>
      </c>
      <c r="C11" s="20" t="s">
        <v>13</v>
      </c>
      <c r="D11" s="46">
        <v>1654524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1654524</v>
      </c>
      <c r="P11" s="47">
        <f t="shared" si="1"/>
        <v>41.109250378910232</v>
      </c>
      <c r="Q11" s="9"/>
    </row>
    <row r="12" spans="1:134">
      <c r="A12" s="12"/>
      <c r="B12" s="25">
        <v>314.39999999999998</v>
      </c>
      <c r="C12" s="20" t="s">
        <v>14</v>
      </c>
      <c r="D12" s="46">
        <v>29340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29340</v>
      </c>
      <c r="P12" s="47">
        <f t="shared" si="1"/>
        <v>0.72899843466593783</v>
      </c>
      <c r="Q12" s="9"/>
    </row>
    <row r="13" spans="1:134">
      <c r="A13" s="12"/>
      <c r="B13" s="25">
        <v>315.10000000000002</v>
      </c>
      <c r="C13" s="20" t="s">
        <v>125</v>
      </c>
      <c r="D13" s="46">
        <v>1682170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1682170</v>
      </c>
      <c r="P13" s="47">
        <f t="shared" si="1"/>
        <v>41.796158719904589</v>
      </c>
      <c r="Q13" s="9"/>
    </row>
    <row r="14" spans="1:134">
      <c r="A14" s="12"/>
      <c r="B14" s="25">
        <v>316</v>
      </c>
      <c r="C14" s="20" t="s">
        <v>85</v>
      </c>
      <c r="D14" s="46">
        <v>1002741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1002741</v>
      </c>
      <c r="P14" s="47">
        <f t="shared" si="1"/>
        <v>24.914676870325739</v>
      </c>
      <c r="Q14" s="9"/>
    </row>
    <row r="15" spans="1:134" ht="15.75">
      <c r="A15" s="29" t="s">
        <v>17</v>
      </c>
      <c r="B15" s="30"/>
      <c r="C15" s="31"/>
      <c r="D15" s="32">
        <f t="shared" ref="D15:N15" si="3">SUM(D16:D24)</f>
        <v>5754736</v>
      </c>
      <c r="E15" s="32">
        <f t="shared" si="3"/>
        <v>5695138</v>
      </c>
      <c r="F15" s="32">
        <f t="shared" si="3"/>
        <v>0</v>
      </c>
      <c r="G15" s="32">
        <f t="shared" si="3"/>
        <v>37022</v>
      </c>
      <c r="H15" s="32">
        <f t="shared" si="3"/>
        <v>0</v>
      </c>
      <c r="I15" s="32">
        <f t="shared" si="3"/>
        <v>1496111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32">
        <f t="shared" si="3"/>
        <v>0</v>
      </c>
      <c r="O15" s="44">
        <f>SUM(D15:N15)</f>
        <v>12983007</v>
      </c>
      <c r="P15" s="45">
        <f t="shared" si="1"/>
        <v>322.58322359430514</v>
      </c>
      <c r="Q15" s="10"/>
    </row>
    <row r="16" spans="1:134">
      <c r="A16" s="12"/>
      <c r="B16" s="25">
        <v>322</v>
      </c>
      <c r="C16" s="20" t="s">
        <v>126</v>
      </c>
      <c r="D16" s="46">
        <v>0</v>
      </c>
      <c r="E16" s="46">
        <v>5361190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5361190</v>
      </c>
      <c r="P16" s="47">
        <f t="shared" si="1"/>
        <v>133.20719556737149</v>
      </c>
      <c r="Q16" s="9"/>
    </row>
    <row r="17" spans="1:17">
      <c r="A17" s="12"/>
      <c r="B17" s="25">
        <v>323.10000000000002</v>
      </c>
      <c r="C17" s="20" t="s">
        <v>18</v>
      </c>
      <c r="D17" s="46">
        <v>4777744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4" si="4">SUM(D17:N17)</f>
        <v>4777744</v>
      </c>
      <c r="P17" s="47">
        <f t="shared" si="1"/>
        <v>118.71056227793376</v>
      </c>
      <c r="Q17" s="9"/>
    </row>
    <row r="18" spans="1:17">
      <c r="A18" s="12"/>
      <c r="B18" s="25">
        <v>323.39999999999998</v>
      </c>
      <c r="C18" s="20" t="s">
        <v>19</v>
      </c>
      <c r="D18" s="46">
        <v>117189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117189</v>
      </c>
      <c r="P18" s="47">
        <f t="shared" si="1"/>
        <v>2.9117449747807291</v>
      </c>
      <c r="Q18" s="9"/>
    </row>
    <row r="19" spans="1:17">
      <c r="A19" s="12"/>
      <c r="B19" s="25">
        <v>323.7</v>
      </c>
      <c r="C19" s="20" t="s">
        <v>20</v>
      </c>
      <c r="D19" s="46">
        <v>841898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841898</v>
      </c>
      <c r="P19" s="47">
        <f t="shared" si="1"/>
        <v>20.918279623325962</v>
      </c>
      <c r="Q19" s="9"/>
    </row>
    <row r="20" spans="1:17">
      <c r="A20" s="12"/>
      <c r="B20" s="25">
        <v>324.12</v>
      </c>
      <c r="C20" s="20" t="s">
        <v>22</v>
      </c>
      <c r="D20" s="46">
        <v>0</v>
      </c>
      <c r="E20" s="46">
        <v>0</v>
      </c>
      <c r="F20" s="46">
        <v>0</v>
      </c>
      <c r="G20" s="46">
        <v>18511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18511</v>
      </c>
      <c r="P20" s="47">
        <f t="shared" si="1"/>
        <v>0.45993490198027182</v>
      </c>
      <c r="Q20" s="9"/>
    </row>
    <row r="21" spans="1:17">
      <c r="A21" s="12"/>
      <c r="B21" s="25">
        <v>324.32</v>
      </c>
      <c r="C21" s="20" t="s">
        <v>134</v>
      </c>
      <c r="D21" s="46">
        <v>0</v>
      </c>
      <c r="E21" s="46">
        <v>166974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166974</v>
      </c>
      <c r="P21" s="47">
        <f t="shared" si="1"/>
        <v>4.148731582478197</v>
      </c>
      <c r="Q21" s="9"/>
    </row>
    <row r="22" spans="1:17">
      <c r="A22" s="12"/>
      <c r="B22" s="25" t="s">
        <v>135</v>
      </c>
      <c r="C22" s="20" t="s">
        <v>136</v>
      </c>
      <c r="D22" s="46">
        <v>0</v>
      </c>
      <c r="E22" s="46">
        <v>166974</v>
      </c>
      <c r="F22" s="46">
        <v>0</v>
      </c>
      <c r="G22" s="46">
        <v>18511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185485</v>
      </c>
      <c r="P22" s="47">
        <f t="shared" si="1"/>
        <v>4.6086664844584693</v>
      </c>
      <c r="Q22" s="9"/>
    </row>
    <row r="23" spans="1:17">
      <c r="A23" s="12"/>
      <c r="B23" s="25">
        <v>329.2</v>
      </c>
      <c r="C23" s="20" t="s">
        <v>139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1496111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1496111</v>
      </c>
      <c r="P23" s="47">
        <f t="shared" si="1"/>
        <v>37.173230302879716</v>
      </c>
      <c r="Q23" s="9"/>
    </row>
    <row r="24" spans="1:17">
      <c r="A24" s="12"/>
      <c r="B24" s="25">
        <v>329.5</v>
      </c>
      <c r="C24" s="20" t="s">
        <v>127</v>
      </c>
      <c r="D24" s="46">
        <v>17905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17905</v>
      </c>
      <c r="P24" s="47">
        <f t="shared" si="1"/>
        <v>0.44487787909657861</v>
      </c>
      <c r="Q24" s="9"/>
    </row>
    <row r="25" spans="1:17" ht="15.75">
      <c r="A25" s="29" t="s">
        <v>128</v>
      </c>
      <c r="B25" s="30"/>
      <c r="C25" s="31"/>
      <c r="D25" s="32">
        <f t="shared" ref="D25:N25" si="5">SUM(D26:D35)</f>
        <v>5944655</v>
      </c>
      <c r="E25" s="32">
        <f t="shared" si="5"/>
        <v>10951318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32">
        <f t="shared" si="5"/>
        <v>0</v>
      </c>
      <c r="O25" s="44">
        <f>SUM(D25:N25)</f>
        <v>16895973</v>
      </c>
      <c r="P25" s="45">
        <f t="shared" si="1"/>
        <v>419.80701667205011</v>
      </c>
      <c r="Q25" s="10"/>
    </row>
    <row r="26" spans="1:17">
      <c r="A26" s="12"/>
      <c r="B26" s="25">
        <v>331.1</v>
      </c>
      <c r="C26" s="20" t="s">
        <v>24</v>
      </c>
      <c r="D26" s="46">
        <v>164203</v>
      </c>
      <c r="E26" s="46">
        <v>361161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>SUM(D26:N26)</f>
        <v>525364</v>
      </c>
      <c r="P26" s="47">
        <f t="shared" si="1"/>
        <v>13.053494670410217</v>
      </c>
      <c r="Q26" s="9"/>
    </row>
    <row r="27" spans="1:17">
      <c r="A27" s="12"/>
      <c r="B27" s="25">
        <v>331.2</v>
      </c>
      <c r="C27" s="20" t="s">
        <v>25</v>
      </c>
      <c r="D27" s="46">
        <v>5960</v>
      </c>
      <c r="E27" s="46">
        <v>6508357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6514317</v>
      </c>
      <c r="P27" s="47">
        <f t="shared" si="1"/>
        <v>161.85844907694982</v>
      </c>
      <c r="Q27" s="9"/>
    </row>
    <row r="28" spans="1:17">
      <c r="A28" s="12"/>
      <c r="B28" s="25">
        <v>334.49</v>
      </c>
      <c r="C28" s="20" t="s">
        <v>28</v>
      </c>
      <c r="D28" s="46">
        <v>9507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2" si="6">SUM(D28:N28)</f>
        <v>9507</v>
      </c>
      <c r="P28" s="47">
        <f t="shared" si="1"/>
        <v>0.23621636395259274</v>
      </c>
      <c r="Q28" s="9"/>
    </row>
    <row r="29" spans="1:17">
      <c r="A29" s="12"/>
      <c r="B29" s="25">
        <v>335.125</v>
      </c>
      <c r="C29" s="20" t="s">
        <v>129</v>
      </c>
      <c r="D29" s="46">
        <v>1368005</v>
      </c>
      <c r="E29" s="46">
        <v>344356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1712361</v>
      </c>
      <c r="P29" s="47">
        <f t="shared" si="1"/>
        <v>42.546301587695979</v>
      </c>
      <c r="Q29" s="9"/>
    </row>
    <row r="30" spans="1:17">
      <c r="A30" s="12"/>
      <c r="B30" s="25">
        <v>335.15</v>
      </c>
      <c r="C30" s="20" t="s">
        <v>87</v>
      </c>
      <c r="D30" s="46">
        <v>29585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29585</v>
      </c>
      <c r="P30" s="47">
        <f t="shared" si="1"/>
        <v>0.73508584490769502</v>
      </c>
      <c r="Q30" s="9"/>
    </row>
    <row r="31" spans="1:17">
      <c r="A31" s="12"/>
      <c r="B31" s="25">
        <v>335.18</v>
      </c>
      <c r="C31" s="20" t="s">
        <v>130</v>
      </c>
      <c r="D31" s="46">
        <v>4306212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4306212</v>
      </c>
      <c r="P31" s="47">
        <f t="shared" si="1"/>
        <v>106.99460829378587</v>
      </c>
      <c r="Q31" s="9"/>
    </row>
    <row r="32" spans="1:17">
      <c r="A32" s="12"/>
      <c r="B32" s="25">
        <v>335.22</v>
      </c>
      <c r="C32" s="20" t="s">
        <v>102</v>
      </c>
      <c r="D32" s="46">
        <v>0</v>
      </c>
      <c r="E32" s="46">
        <v>95327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95327</v>
      </c>
      <c r="P32" s="47">
        <f t="shared" si="1"/>
        <v>2.3685492086366686</v>
      </c>
      <c r="Q32" s="9"/>
    </row>
    <row r="33" spans="1:17">
      <c r="A33" s="12"/>
      <c r="B33" s="25">
        <v>335.45</v>
      </c>
      <c r="C33" s="20" t="s">
        <v>131</v>
      </c>
      <c r="D33" s="46">
        <v>9198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:O34" si="7">SUM(D33:N33)</f>
        <v>9198</v>
      </c>
      <c r="P33" s="47">
        <f t="shared" si="1"/>
        <v>0.22853877307625414</v>
      </c>
      <c r="Q33" s="9"/>
    </row>
    <row r="34" spans="1:17">
      <c r="A34" s="12"/>
      <c r="B34" s="25">
        <v>335.9</v>
      </c>
      <c r="C34" s="20" t="s">
        <v>33</v>
      </c>
      <c r="D34" s="46">
        <v>0</v>
      </c>
      <c r="E34" s="46">
        <v>1202876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7"/>
        <v>1202876</v>
      </c>
      <c r="P34" s="47">
        <f t="shared" si="1"/>
        <v>29.887345640668869</v>
      </c>
      <c r="Q34" s="9"/>
    </row>
    <row r="35" spans="1:17">
      <c r="A35" s="12"/>
      <c r="B35" s="25">
        <v>338</v>
      </c>
      <c r="C35" s="20" t="s">
        <v>35</v>
      </c>
      <c r="D35" s="46">
        <v>51985</v>
      </c>
      <c r="E35" s="46">
        <v>2439241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>SUM(D35:N35)</f>
        <v>2491226</v>
      </c>
      <c r="P35" s="47">
        <f t="shared" si="1"/>
        <v>61.898427211966109</v>
      </c>
      <c r="Q35" s="9"/>
    </row>
    <row r="36" spans="1:17" ht="15.75">
      <c r="A36" s="29" t="s">
        <v>40</v>
      </c>
      <c r="B36" s="30"/>
      <c r="C36" s="31"/>
      <c r="D36" s="32">
        <f t="shared" ref="D36:N36" si="8">SUM(D37:D41)</f>
        <v>5372541</v>
      </c>
      <c r="E36" s="32">
        <f t="shared" si="8"/>
        <v>560115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8"/>
        <v>0</v>
      </c>
      <c r="O36" s="32">
        <f>SUM(D36:N36)</f>
        <v>5932656</v>
      </c>
      <c r="P36" s="45">
        <f t="shared" si="1"/>
        <v>147.40616691927349</v>
      </c>
      <c r="Q36" s="10"/>
    </row>
    <row r="37" spans="1:17">
      <c r="A37" s="12"/>
      <c r="B37" s="25">
        <v>341.1</v>
      </c>
      <c r="C37" s="20" t="s">
        <v>89</v>
      </c>
      <c r="D37" s="46">
        <v>85400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>SUM(D37:N37)</f>
        <v>85400</v>
      </c>
      <c r="P37" s="47">
        <f t="shared" ref="P37:P68" si="9">(O37/P$58)</f>
        <v>2.1218972842696351</v>
      </c>
      <c r="Q37" s="9"/>
    </row>
    <row r="38" spans="1:17">
      <c r="A38" s="12"/>
      <c r="B38" s="25">
        <v>342.1</v>
      </c>
      <c r="C38" s="20" t="s">
        <v>43</v>
      </c>
      <c r="D38" s="46">
        <v>1882853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:O41" si="10">SUM(D38:N38)</f>
        <v>1882853</v>
      </c>
      <c r="P38" s="47">
        <f t="shared" si="9"/>
        <v>46.782443411931325</v>
      </c>
      <c r="Q38" s="9"/>
    </row>
    <row r="39" spans="1:17">
      <c r="A39" s="12"/>
      <c r="B39" s="25">
        <v>342.5</v>
      </c>
      <c r="C39" s="20" t="s">
        <v>44</v>
      </c>
      <c r="D39" s="46">
        <v>214901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0"/>
        <v>214901</v>
      </c>
      <c r="P39" s="47">
        <f t="shared" si="9"/>
        <v>5.3395532586279719</v>
      </c>
      <c r="Q39" s="9"/>
    </row>
    <row r="40" spans="1:17">
      <c r="A40" s="12"/>
      <c r="B40" s="25">
        <v>347.2</v>
      </c>
      <c r="C40" s="20" t="s">
        <v>46</v>
      </c>
      <c r="D40" s="46">
        <v>3189387</v>
      </c>
      <c r="E40" s="46">
        <v>30519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0"/>
        <v>3219906</v>
      </c>
      <c r="P40" s="47">
        <f t="shared" si="9"/>
        <v>80.003627599572638</v>
      </c>
      <c r="Q40" s="9"/>
    </row>
    <row r="41" spans="1:17">
      <c r="A41" s="12"/>
      <c r="B41" s="25">
        <v>347.9</v>
      </c>
      <c r="C41" s="20" t="s">
        <v>47</v>
      </c>
      <c r="D41" s="46">
        <v>0</v>
      </c>
      <c r="E41" s="46">
        <v>529596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0"/>
        <v>529596</v>
      </c>
      <c r="P41" s="47">
        <f t="shared" si="9"/>
        <v>13.158645364871916</v>
      </c>
      <c r="Q41" s="9"/>
    </row>
    <row r="42" spans="1:17" ht="15.75">
      <c r="A42" s="29" t="s">
        <v>41</v>
      </c>
      <c r="B42" s="30"/>
      <c r="C42" s="31"/>
      <c r="D42" s="32">
        <f t="shared" ref="D42:N42" si="11">SUM(D43:D46)</f>
        <v>4254182</v>
      </c>
      <c r="E42" s="32">
        <f t="shared" si="11"/>
        <v>31039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11"/>
        <v>0</v>
      </c>
      <c r="O42" s="32">
        <f>SUM(D42:N42)</f>
        <v>4285221</v>
      </c>
      <c r="P42" s="45">
        <f t="shared" si="9"/>
        <v>106.47305389221557</v>
      </c>
      <c r="Q42" s="10"/>
    </row>
    <row r="43" spans="1:17">
      <c r="A43" s="13"/>
      <c r="B43" s="39">
        <v>351.5</v>
      </c>
      <c r="C43" s="21" t="s">
        <v>50</v>
      </c>
      <c r="D43" s="46">
        <v>234879</v>
      </c>
      <c r="E43" s="46">
        <v>27904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ref="O43:O46" si="12">SUM(D43:N43)</f>
        <v>262783</v>
      </c>
      <c r="P43" s="47">
        <f t="shared" si="9"/>
        <v>6.5292568390190571</v>
      </c>
      <c r="Q43" s="9"/>
    </row>
    <row r="44" spans="1:17">
      <c r="A44" s="13"/>
      <c r="B44" s="39">
        <v>354</v>
      </c>
      <c r="C44" s="21" t="s">
        <v>51</v>
      </c>
      <c r="D44" s="46">
        <v>3977492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2"/>
        <v>3977492</v>
      </c>
      <c r="P44" s="47">
        <f t="shared" si="9"/>
        <v>98.827043009416855</v>
      </c>
      <c r="Q44" s="9"/>
    </row>
    <row r="45" spans="1:17">
      <c r="A45" s="13"/>
      <c r="B45" s="39">
        <v>355</v>
      </c>
      <c r="C45" s="21" t="s">
        <v>94</v>
      </c>
      <c r="D45" s="46">
        <v>0</v>
      </c>
      <c r="E45" s="46">
        <v>3135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2"/>
        <v>3135</v>
      </c>
      <c r="P45" s="47">
        <f t="shared" si="9"/>
        <v>7.7894004522076177E-2</v>
      </c>
      <c r="Q45" s="9"/>
    </row>
    <row r="46" spans="1:17">
      <c r="A46" s="13"/>
      <c r="B46" s="39">
        <v>359</v>
      </c>
      <c r="C46" s="21" t="s">
        <v>52</v>
      </c>
      <c r="D46" s="46">
        <v>41811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2"/>
        <v>41811</v>
      </c>
      <c r="P46" s="47">
        <f t="shared" si="9"/>
        <v>1.0388600392575844</v>
      </c>
      <c r="Q46" s="9"/>
    </row>
    <row r="47" spans="1:17" ht="15.75">
      <c r="A47" s="29" t="s">
        <v>3</v>
      </c>
      <c r="B47" s="30"/>
      <c r="C47" s="31"/>
      <c r="D47" s="32">
        <f t="shared" ref="D47:N47" si="13">SUM(D48:D52)</f>
        <v>2312047</v>
      </c>
      <c r="E47" s="32">
        <f t="shared" si="13"/>
        <v>5687180</v>
      </c>
      <c r="F47" s="32">
        <f t="shared" si="13"/>
        <v>0</v>
      </c>
      <c r="G47" s="32">
        <f t="shared" si="13"/>
        <v>27902</v>
      </c>
      <c r="H47" s="32">
        <f t="shared" si="13"/>
        <v>0</v>
      </c>
      <c r="I47" s="32">
        <f t="shared" si="13"/>
        <v>46947</v>
      </c>
      <c r="J47" s="32">
        <f t="shared" si="13"/>
        <v>0</v>
      </c>
      <c r="K47" s="32">
        <f t="shared" si="13"/>
        <v>9587477</v>
      </c>
      <c r="L47" s="32">
        <f t="shared" si="13"/>
        <v>0</v>
      </c>
      <c r="M47" s="32">
        <f t="shared" si="13"/>
        <v>0</v>
      </c>
      <c r="N47" s="32">
        <f t="shared" si="13"/>
        <v>0</v>
      </c>
      <c r="O47" s="32">
        <f>SUM(D47:N47)</f>
        <v>17661553</v>
      </c>
      <c r="P47" s="45">
        <f t="shared" si="9"/>
        <v>438.82905558178248</v>
      </c>
      <c r="Q47" s="10"/>
    </row>
    <row r="48" spans="1:17">
      <c r="A48" s="12"/>
      <c r="B48" s="25">
        <v>361.1</v>
      </c>
      <c r="C48" s="20" t="s">
        <v>53</v>
      </c>
      <c r="D48" s="46">
        <v>2279969</v>
      </c>
      <c r="E48" s="46">
        <v>818295</v>
      </c>
      <c r="F48" s="46">
        <v>0</v>
      </c>
      <c r="G48" s="46">
        <v>27902</v>
      </c>
      <c r="H48" s="46">
        <v>0</v>
      </c>
      <c r="I48" s="46">
        <v>46947</v>
      </c>
      <c r="J48" s="46">
        <v>0</v>
      </c>
      <c r="K48" s="46">
        <v>1213223</v>
      </c>
      <c r="L48" s="46">
        <v>0</v>
      </c>
      <c r="M48" s="46">
        <v>0</v>
      </c>
      <c r="N48" s="46">
        <v>0</v>
      </c>
      <c r="O48" s="46">
        <f>SUM(D48:N48)</f>
        <v>4386336</v>
      </c>
      <c r="P48" s="47">
        <f t="shared" si="9"/>
        <v>108.9854150619922</v>
      </c>
      <c r="Q48" s="9"/>
    </row>
    <row r="49" spans="1:120">
      <c r="A49" s="12"/>
      <c r="B49" s="25">
        <v>361.3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5651746</v>
      </c>
      <c r="L49" s="46">
        <v>0</v>
      </c>
      <c r="M49" s="46">
        <v>0</v>
      </c>
      <c r="N49" s="46">
        <v>0</v>
      </c>
      <c r="O49" s="46">
        <f t="shared" ref="O49:O55" si="14">SUM(D49:N49)</f>
        <v>5651746</v>
      </c>
      <c r="P49" s="47">
        <f t="shared" si="9"/>
        <v>140.42651626208163</v>
      </c>
      <c r="Q49" s="9"/>
    </row>
    <row r="50" spans="1:120">
      <c r="A50" s="12"/>
      <c r="B50" s="25">
        <v>366</v>
      </c>
      <c r="C50" s="20" t="s">
        <v>56</v>
      </c>
      <c r="D50" s="46">
        <v>0</v>
      </c>
      <c r="E50" s="46">
        <v>123643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4"/>
        <v>123643</v>
      </c>
      <c r="P50" s="47">
        <f t="shared" si="9"/>
        <v>3.0721047531493029</v>
      </c>
      <c r="Q50" s="9"/>
    </row>
    <row r="51" spans="1:120">
      <c r="A51" s="12"/>
      <c r="B51" s="25">
        <v>368</v>
      </c>
      <c r="C51" s="20" t="s">
        <v>57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2722508</v>
      </c>
      <c r="L51" s="46">
        <v>0</v>
      </c>
      <c r="M51" s="46">
        <v>0</v>
      </c>
      <c r="N51" s="46">
        <v>0</v>
      </c>
      <c r="O51" s="46">
        <f t="shared" si="14"/>
        <v>2722508</v>
      </c>
      <c r="P51" s="47">
        <f t="shared" si="9"/>
        <v>67.644992173329683</v>
      </c>
      <c r="Q51" s="9"/>
    </row>
    <row r="52" spans="1:120">
      <c r="A52" s="12"/>
      <c r="B52" s="25">
        <v>369.9</v>
      </c>
      <c r="C52" s="20" t="s">
        <v>58</v>
      </c>
      <c r="D52" s="46">
        <v>32078</v>
      </c>
      <c r="E52" s="46">
        <v>4745242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4"/>
        <v>4777320</v>
      </c>
      <c r="P52" s="47">
        <f t="shared" si="9"/>
        <v>118.70002733122966</v>
      </c>
      <c r="Q52" s="9"/>
    </row>
    <row r="53" spans="1:120" ht="15.75">
      <c r="A53" s="29" t="s">
        <v>42</v>
      </c>
      <c r="B53" s="30"/>
      <c r="C53" s="31"/>
      <c r="D53" s="32">
        <f t="shared" ref="D53:N53" si="15">SUM(D54:D55)</f>
        <v>904746</v>
      </c>
      <c r="E53" s="32">
        <f t="shared" si="15"/>
        <v>300000</v>
      </c>
      <c r="F53" s="32">
        <f t="shared" si="15"/>
        <v>2493522</v>
      </c>
      <c r="G53" s="32">
        <f t="shared" si="15"/>
        <v>41578</v>
      </c>
      <c r="H53" s="32">
        <f t="shared" si="15"/>
        <v>0</v>
      </c>
      <c r="I53" s="32">
        <f t="shared" si="15"/>
        <v>0</v>
      </c>
      <c r="J53" s="32">
        <f t="shared" si="15"/>
        <v>0</v>
      </c>
      <c r="K53" s="32">
        <f t="shared" si="15"/>
        <v>0</v>
      </c>
      <c r="L53" s="32">
        <f t="shared" si="15"/>
        <v>0</v>
      </c>
      <c r="M53" s="32">
        <f t="shared" si="15"/>
        <v>0</v>
      </c>
      <c r="N53" s="32">
        <f t="shared" si="15"/>
        <v>0</v>
      </c>
      <c r="O53" s="32">
        <f t="shared" si="14"/>
        <v>3739846</v>
      </c>
      <c r="P53" s="45">
        <f t="shared" si="9"/>
        <v>92.922354461202076</v>
      </c>
      <c r="Q53" s="9"/>
    </row>
    <row r="54" spans="1:120">
      <c r="A54" s="12"/>
      <c r="B54" s="25">
        <v>381</v>
      </c>
      <c r="C54" s="20" t="s">
        <v>59</v>
      </c>
      <c r="D54" s="46">
        <v>879612</v>
      </c>
      <c r="E54" s="46">
        <v>300000</v>
      </c>
      <c r="F54" s="46">
        <v>2493522</v>
      </c>
      <c r="G54" s="46">
        <v>41578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4"/>
        <v>3714712</v>
      </c>
      <c r="P54" s="47">
        <f t="shared" si="9"/>
        <v>92.297860710115046</v>
      </c>
      <c r="Q54" s="9"/>
    </row>
    <row r="55" spans="1:120" ht="15.75" thickBot="1">
      <c r="A55" s="12"/>
      <c r="B55" s="25">
        <v>388.1</v>
      </c>
      <c r="C55" s="20" t="s">
        <v>96</v>
      </c>
      <c r="D55" s="46">
        <v>25134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4"/>
        <v>25134</v>
      </c>
      <c r="P55" s="47">
        <f t="shared" si="9"/>
        <v>0.62449375108703753</v>
      </c>
      <c r="Q55" s="9"/>
    </row>
    <row r="56" spans="1:120" ht="16.5" thickBot="1">
      <c r="A56" s="14" t="s">
        <v>48</v>
      </c>
      <c r="B56" s="23"/>
      <c r="C56" s="22"/>
      <c r="D56" s="15">
        <f t="shared" ref="D56:N56" si="16">SUM(D5,D15,D25,D36,D42,D47,D53)</f>
        <v>54499209</v>
      </c>
      <c r="E56" s="15">
        <f t="shared" si="16"/>
        <v>40907599</v>
      </c>
      <c r="F56" s="15">
        <f t="shared" si="16"/>
        <v>2493522</v>
      </c>
      <c r="G56" s="15">
        <f t="shared" si="16"/>
        <v>106502</v>
      </c>
      <c r="H56" s="15">
        <f t="shared" si="16"/>
        <v>0</v>
      </c>
      <c r="I56" s="15">
        <f t="shared" si="16"/>
        <v>1543058</v>
      </c>
      <c r="J56" s="15">
        <f t="shared" si="16"/>
        <v>0</v>
      </c>
      <c r="K56" s="15">
        <f t="shared" si="16"/>
        <v>10064336</v>
      </c>
      <c r="L56" s="15">
        <f t="shared" si="16"/>
        <v>0</v>
      </c>
      <c r="M56" s="15">
        <f t="shared" si="16"/>
        <v>0</v>
      </c>
      <c r="N56" s="15">
        <f t="shared" si="16"/>
        <v>0</v>
      </c>
      <c r="O56" s="15">
        <f>SUM(D56:N56)</f>
        <v>109614226</v>
      </c>
      <c r="P56" s="38">
        <f t="shared" si="9"/>
        <v>2723.5378040599298</v>
      </c>
      <c r="Q56" s="6"/>
      <c r="R56" s="2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</row>
    <row r="57" spans="1:120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9"/>
    </row>
    <row r="58" spans="1:120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42"/>
      <c r="M58" s="48" t="s">
        <v>140</v>
      </c>
      <c r="N58" s="48"/>
      <c r="O58" s="48"/>
      <c r="P58" s="43">
        <v>40247</v>
      </c>
    </row>
    <row r="59" spans="1:120">
      <c r="A59" s="49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1"/>
    </row>
    <row r="60" spans="1:120" ht="15.75" customHeight="1" thickBot="1">
      <c r="A60" s="52" t="s">
        <v>72</v>
      </c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4"/>
    </row>
  </sheetData>
  <mergeCells count="10">
    <mergeCell ref="M58:O58"/>
    <mergeCell ref="A59:P59"/>
    <mergeCell ref="A60:P6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5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133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SUM(D6:D14)</f>
        <v>27468826</v>
      </c>
      <c r="E5" s="27">
        <f t="shared" si="0"/>
        <v>14803569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42272395</v>
      </c>
      <c r="P5" s="33">
        <f t="shared" ref="P5:P36" si="1">(O5/P$55)</f>
        <v>1047.6429987608426</v>
      </c>
      <c r="Q5" s="6"/>
    </row>
    <row r="6" spans="1:134">
      <c r="A6" s="12"/>
      <c r="B6" s="25">
        <v>311</v>
      </c>
      <c r="C6" s="20" t="s">
        <v>2</v>
      </c>
      <c r="D6" s="46">
        <v>17216330</v>
      </c>
      <c r="E6" s="46">
        <v>14302330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31518660</v>
      </c>
      <c r="P6" s="47">
        <f t="shared" si="1"/>
        <v>781.13159851301111</v>
      </c>
      <c r="Q6" s="9"/>
    </row>
    <row r="7" spans="1:134">
      <c r="A7" s="12"/>
      <c r="B7" s="25">
        <v>312.41000000000003</v>
      </c>
      <c r="C7" s="20" t="s">
        <v>123</v>
      </c>
      <c r="D7" s="46">
        <v>0</v>
      </c>
      <c r="E7" s="46">
        <v>138630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138630</v>
      </c>
      <c r="P7" s="47">
        <f t="shared" si="1"/>
        <v>3.4356877323420076</v>
      </c>
      <c r="Q7" s="9"/>
    </row>
    <row r="8" spans="1:134">
      <c r="A8" s="12"/>
      <c r="B8" s="25">
        <v>312.43</v>
      </c>
      <c r="C8" s="20" t="s">
        <v>124</v>
      </c>
      <c r="D8" s="46">
        <v>0</v>
      </c>
      <c r="E8" s="46">
        <v>362609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362609</v>
      </c>
      <c r="P8" s="47">
        <f t="shared" si="1"/>
        <v>8.9865923172242876</v>
      </c>
      <c r="Q8" s="9"/>
    </row>
    <row r="9" spans="1:134">
      <c r="A9" s="12"/>
      <c r="B9" s="25">
        <v>312.52</v>
      </c>
      <c r="C9" s="20" t="s">
        <v>83</v>
      </c>
      <c r="D9" s="46">
        <v>471692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471692</v>
      </c>
      <c r="P9" s="47">
        <f t="shared" si="1"/>
        <v>11.690012391573729</v>
      </c>
      <c r="Q9" s="9"/>
    </row>
    <row r="10" spans="1:134">
      <c r="A10" s="12"/>
      <c r="B10" s="25">
        <v>314.10000000000002</v>
      </c>
      <c r="C10" s="20" t="s">
        <v>12</v>
      </c>
      <c r="D10" s="46">
        <v>5446418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5446418</v>
      </c>
      <c r="P10" s="47">
        <f t="shared" si="1"/>
        <v>134.97938042131349</v>
      </c>
      <c r="Q10" s="9"/>
    </row>
    <row r="11" spans="1:134">
      <c r="A11" s="12"/>
      <c r="B11" s="25">
        <v>314.3</v>
      </c>
      <c r="C11" s="20" t="s">
        <v>13</v>
      </c>
      <c r="D11" s="46">
        <v>1568775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1568775</v>
      </c>
      <c r="P11" s="47">
        <f t="shared" si="1"/>
        <v>38.87918215613383</v>
      </c>
      <c r="Q11" s="9"/>
    </row>
    <row r="12" spans="1:134">
      <c r="A12" s="12"/>
      <c r="B12" s="25">
        <v>314.39999999999998</v>
      </c>
      <c r="C12" s="20" t="s">
        <v>14</v>
      </c>
      <c r="D12" s="46">
        <v>30994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30994</v>
      </c>
      <c r="P12" s="47">
        <f t="shared" si="1"/>
        <v>0.76812887236679062</v>
      </c>
      <c r="Q12" s="9"/>
    </row>
    <row r="13" spans="1:134">
      <c r="A13" s="12"/>
      <c r="B13" s="25">
        <v>315.10000000000002</v>
      </c>
      <c r="C13" s="20" t="s">
        <v>125</v>
      </c>
      <c r="D13" s="46">
        <v>1697442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1697442</v>
      </c>
      <c r="P13" s="47">
        <f t="shared" si="1"/>
        <v>42.067955390334575</v>
      </c>
      <c r="Q13" s="9"/>
    </row>
    <row r="14" spans="1:134">
      <c r="A14" s="12"/>
      <c r="B14" s="25">
        <v>316</v>
      </c>
      <c r="C14" s="20" t="s">
        <v>85</v>
      </c>
      <c r="D14" s="46">
        <v>1037175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1037175</v>
      </c>
      <c r="P14" s="47">
        <f t="shared" si="1"/>
        <v>25.704460966542751</v>
      </c>
      <c r="Q14" s="9"/>
    </row>
    <row r="15" spans="1:134" ht="15.75">
      <c r="A15" s="29" t="s">
        <v>17</v>
      </c>
      <c r="B15" s="30"/>
      <c r="C15" s="31"/>
      <c r="D15" s="32">
        <f t="shared" ref="D15:N15" si="3">SUM(D16:D22)</f>
        <v>10885437</v>
      </c>
      <c r="E15" s="32">
        <f t="shared" si="3"/>
        <v>335594</v>
      </c>
      <c r="F15" s="32">
        <f t="shared" si="3"/>
        <v>0</v>
      </c>
      <c r="G15" s="32">
        <f t="shared" si="3"/>
        <v>115520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32">
        <f t="shared" si="3"/>
        <v>0</v>
      </c>
      <c r="O15" s="44">
        <f>SUM(D15:N15)</f>
        <v>11336551</v>
      </c>
      <c r="P15" s="45">
        <f t="shared" si="1"/>
        <v>280.95541511771995</v>
      </c>
      <c r="Q15" s="10"/>
    </row>
    <row r="16" spans="1:134">
      <c r="A16" s="12"/>
      <c r="B16" s="25">
        <v>322</v>
      </c>
      <c r="C16" s="20" t="s">
        <v>126</v>
      </c>
      <c r="D16" s="46">
        <v>5746936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5746936</v>
      </c>
      <c r="P16" s="47">
        <f t="shared" si="1"/>
        <v>142.42716232961587</v>
      </c>
      <c r="Q16" s="9"/>
    </row>
    <row r="17" spans="1:17">
      <c r="A17" s="12"/>
      <c r="B17" s="25">
        <v>323.10000000000002</v>
      </c>
      <c r="C17" s="20" t="s">
        <v>18</v>
      </c>
      <c r="D17" s="46">
        <v>4257486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2" si="4">SUM(D17:N17)</f>
        <v>4257486</v>
      </c>
      <c r="P17" s="47">
        <f t="shared" si="1"/>
        <v>105.51390334572491</v>
      </c>
      <c r="Q17" s="9"/>
    </row>
    <row r="18" spans="1:17">
      <c r="A18" s="12"/>
      <c r="B18" s="25">
        <v>323.39999999999998</v>
      </c>
      <c r="C18" s="20" t="s">
        <v>19</v>
      </c>
      <c r="D18" s="46">
        <v>119421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119421</v>
      </c>
      <c r="P18" s="47">
        <f t="shared" si="1"/>
        <v>2.9596282527881042</v>
      </c>
      <c r="Q18" s="9"/>
    </row>
    <row r="19" spans="1:17">
      <c r="A19" s="12"/>
      <c r="B19" s="25">
        <v>323.7</v>
      </c>
      <c r="C19" s="20" t="s">
        <v>20</v>
      </c>
      <c r="D19" s="46">
        <v>761594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761594</v>
      </c>
      <c r="P19" s="47">
        <f t="shared" si="1"/>
        <v>18.874696406443618</v>
      </c>
      <c r="Q19" s="9"/>
    </row>
    <row r="20" spans="1:17">
      <c r="A20" s="12"/>
      <c r="B20" s="25">
        <v>324.12</v>
      </c>
      <c r="C20" s="20" t="s">
        <v>22</v>
      </c>
      <c r="D20" s="46">
        <v>0</v>
      </c>
      <c r="E20" s="46">
        <v>0</v>
      </c>
      <c r="F20" s="46">
        <v>0</v>
      </c>
      <c r="G20" s="46">
        <v>57760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57760</v>
      </c>
      <c r="P20" s="47">
        <f t="shared" si="1"/>
        <v>1.4314745972738538</v>
      </c>
      <c r="Q20" s="9"/>
    </row>
    <row r="21" spans="1:17">
      <c r="A21" s="12"/>
      <c r="B21" s="25">
        <v>324.32</v>
      </c>
      <c r="C21" s="20" t="s">
        <v>134</v>
      </c>
      <c r="D21" s="46">
        <v>0</v>
      </c>
      <c r="E21" s="46">
        <v>335594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335594</v>
      </c>
      <c r="P21" s="47">
        <f t="shared" si="1"/>
        <v>8.3170755885997529</v>
      </c>
      <c r="Q21" s="9"/>
    </row>
    <row r="22" spans="1:17">
      <c r="A22" s="12"/>
      <c r="B22" s="25" t="s">
        <v>135</v>
      </c>
      <c r="C22" s="20" t="s">
        <v>136</v>
      </c>
      <c r="D22" s="46">
        <v>0</v>
      </c>
      <c r="E22" s="46">
        <v>0</v>
      </c>
      <c r="F22" s="46">
        <v>0</v>
      </c>
      <c r="G22" s="46">
        <v>57760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57760</v>
      </c>
      <c r="P22" s="47">
        <f t="shared" si="1"/>
        <v>1.4314745972738538</v>
      </c>
      <c r="Q22" s="9"/>
    </row>
    <row r="23" spans="1:17" ht="15.75">
      <c r="A23" s="29" t="s">
        <v>128</v>
      </c>
      <c r="B23" s="30"/>
      <c r="C23" s="31"/>
      <c r="D23" s="32">
        <f t="shared" ref="D23:N23" si="5">SUM(D24:D33)</f>
        <v>4013784</v>
      </c>
      <c r="E23" s="32">
        <f t="shared" si="5"/>
        <v>4852409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458194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5"/>
        <v>0</v>
      </c>
      <c r="O23" s="44">
        <f>SUM(D23:N23)</f>
        <v>9324387</v>
      </c>
      <c r="P23" s="45">
        <f t="shared" si="1"/>
        <v>231.08765799256506</v>
      </c>
      <c r="Q23" s="10"/>
    </row>
    <row r="24" spans="1:17">
      <c r="A24" s="12"/>
      <c r="B24" s="25">
        <v>331.1</v>
      </c>
      <c r="C24" s="20" t="s">
        <v>24</v>
      </c>
      <c r="D24" s="46">
        <v>49556</v>
      </c>
      <c r="E24" s="46">
        <v>277661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>SUM(D24:N24)</f>
        <v>327217</v>
      </c>
      <c r="P24" s="47">
        <f t="shared" si="1"/>
        <v>8.1094671623296151</v>
      </c>
      <c r="Q24" s="9"/>
    </row>
    <row r="25" spans="1:17">
      <c r="A25" s="12"/>
      <c r="B25" s="25">
        <v>331.2</v>
      </c>
      <c r="C25" s="20" t="s">
        <v>25</v>
      </c>
      <c r="D25" s="46">
        <v>25864</v>
      </c>
      <c r="E25" s="46">
        <v>1745049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1770913</v>
      </c>
      <c r="P25" s="47">
        <f t="shared" si="1"/>
        <v>43.888798017348201</v>
      </c>
      <c r="Q25" s="9"/>
    </row>
    <row r="26" spans="1:17">
      <c r="A26" s="12"/>
      <c r="B26" s="25">
        <v>334.35</v>
      </c>
      <c r="C26" s="20" t="s">
        <v>99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458194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30" si="6">SUM(D26:N26)</f>
        <v>458194</v>
      </c>
      <c r="P26" s="47">
        <f t="shared" si="1"/>
        <v>11.355489467162329</v>
      </c>
      <c r="Q26" s="9"/>
    </row>
    <row r="27" spans="1:17">
      <c r="A27" s="12"/>
      <c r="B27" s="25">
        <v>334.49</v>
      </c>
      <c r="C27" s="20" t="s">
        <v>28</v>
      </c>
      <c r="D27" s="46">
        <v>12676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12676</v>
      </c>
      <c r="P27" s="47">
        <f t="shared" si="1"/>
        <v>0.31415117719950436</v>
      </c>
      <c r="Q27" s="9"/>
    </row>
    <row r="28" spans="1:17">
      <c r="A28" s="12"/>
      <c r="B28" s="25">
        <v>335.15</v>
      </c>
      <c r="C28" s="20" t="s">
        <v>87</v>
      </c>
      <c r="D28" s="46">
        <v>32714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32714</v>
      </c>
      <c r="P28" s="47">
        <f t="shared" si="1"/>
        <v>0.81075588599752169</v>
      </c>
      <c r="Q28" s="9"/>
    </row>
    <row r="29" spans="1:17">
      <c r="A29" s="12"/>
      <c r="B29" s="25">
        <v>335.18</v>
      </c>
      <c r="C29" s="20" t="s">
        <v>130</v>
      </c>
      <c r="D29" s="46">
        <v>3824629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3824629</v>
      </c>
      <c r="P29" s="47">
        <f t="shared" si="1"/>
        <v>94.786344485749694</v>
      </c>
      <c r="Q29" s="9"/>
    </row>
    <row r="30" spans="1:17">
      <c r="A30" s="12"/>
      <c r="B30" s="25">
        <v>335.22</v>
      </c>
      <c r="C30" s="20" t="s">
        <v>102</v>
      </c>
      <c r="D30" s="46">
        <v>0</v>
      </c>
      <c r="E30" s="46">
        <v>79751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79751</v>
      </c>
      <c r="P30" s="47">
        <f t="shared" si="1"/>
        <v>1.9764807930607187</v>
      </c>
      <c r="Q30" s="9"/>
    </row>
    <row r="31" spans="1:17">
      <c r="A31" s="12"/>
      <c r="B31" s="25">
        <v>335.45</v>
      </c>
      <c r="C31" s="20" t="s">
        <v>131</v>
      </c>
      <c r="D31" s="46">
        <v>18454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ref="O31:O32" si="7">SUM(D31:N31)</f>
        <v>18454</v>
      </c>
      <c r="P31" s="47">
        <f t="shared" si="1"/>
        <v>0.45734820322180919</v>
      </c>
      <c r="Q31" s="9"/>
    </row>
    <row r="32" spans="1:17">
      <c r="A32" s="12"/>
      <c r="B32" s="25">
        <v>335.9</v>
      </c>
      <c r="C32" s="20" t="s">
        <v>33</v>
      </c>
      <c r="D32" s="46">
        <v>0</v>
      </c>
      <c r="E32" s="46">
        <v>508366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7"/>
        <v>508366</v>
      </c>
      <c r="P32" s="47">
        <f t="shared" si="1"/>
        <v>12.598909541511771</v>
      </c>
      <c r="Q32" s="9"/>
    </row>
    <row r="33" spans="1:17">
      <c r="A33" s="12"/>
      <c r="B33" s="25">
        <v>338</v>
      </c>
      <c r="C33" s="20" t="s">
        <v>35</v>
      </c>
      <c r="D33" s="46">
        <v>49891</v>
      </c>
      <c r="E33" s="46">
        <v>2241582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2291473</v>
      </c>
      <c r="P33" s="47">
        <f t="shared" si="1"/>
        <v>56.789913258983894</v>
      </c>
      <c r="Q33" s="9"/>
    </row>
    <row r="34" spans="1:17" ht="15.75">
      <c r="A34" s="29" t="s">
        <v>40</v>
      </c>
      <c r="B34" s="30"/>
      <c r="C34" s="31"/>
      <c r="D34" s="32">
        <f t="shared" ref="D34:N34" si="8">SUM(D35:D40)</f>
        <v>4146452</v>
      </c>
      <c r="E34" s="32">
        <f t="shared" si="8"/>
        <v>884771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1331986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8"/>
        <v>0</v>
      </c>
      <c r="O34" s="32">
        <f>SUM(D34:N34)</f>
        <v>6363209</v>
      </c>
      <c r="P34" s="45">
        <f t="shared" si="1"/>
        <v>157.70034696406444</v>
      </c>
      <c r="Q34" s="10"/>
    </row>
    <row r="35" spans="1:17">
      <c r="A35" s="12"/>
      <c r="B35" s="25">
        <v>341.1</v>
      </c>
      <c r="C35" s="20" t="s">
        <v>89</v>
      </c>
      <c r="D35" s="46">
        <v>165960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>SUM(D35:N35)</f>
        <v>165960</v>
      </c>
      <c r="P35" s="47">
        <f t="shared" si="1"/>
        <v>4.1130111524163571</v>
      </c>
      <c r="Q35" s="9"/>
    </row>
    <row r="36" spans="1:17">
      <c r="A36" s="12"/>
      <c r="B36" s="25">
        <v>342.1</v>
      </c>
      <c r="C36" s="20" t="s">
        <v>43</v>
      </c>
      <c r="D36" s="46">
        <v>1848112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ref="O36:O40" si="9">SUM(D36:N36)</f>
        <v>1848112</v>
      </c>
      <c r="P36" s="47">
        <f t="shared" si="1"/>
        <v>45.802032218091696</v>
      </c>
      <c r="Q36" s="9"/>
    </row>
    <row r="37" spans="1:17">
      <c r="A37" s="12"/>
      <c r="B37" s="25">
        <v>342.5</v>
      </c>
      <c r="C37" s="20" t="s">
        <v>44</v>
      </c>
      <c r="D37" s="46">
        <v>133800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133800</v>
      </c>
      <c r="P37" s="47">
        <f t="shared" ref="P37:P53" si="10">(O37/P$55)</f>
        <v>3.3159851301115242</v>
      </c>
      <c r="Q37" s="9"/>
    </row>
    <row r="38" spans="1:17">
      <c r="A38" s="12"/>
      <c r="B38" s="25">
        <v>343.7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1331986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9"/>
        <v>1331986</v>
      </c>
      <c r="P38" s="47">
        <f t="shared" si="10"/>
        <v>33.010805452292438</v>
      </c>
      <c r="Q38" s="9"/>
    </row>
    <row r="39" spans="1:17">
      <c r="A39" s="12"/>
      <c r="B39" s="25">
        <v>347.2</v>
      </c>
      <c r="C39" s="20" t="s">
        <v>46</v>
      </c>
      <c r="D39" s="46">
        <v>1998580</v>
      </c>
      <c r="E39" s="46">
        <v>36153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9"/>
        <v>2034733</v>
      </c>
      <c r="P39" s="47">
        <f t="shared" si="10"/>
        <v>50.427087980173482</v>
      </c>
      <c r="Q39" s="9"/>
    </row>
    <row r="40" spans="1:17">
      <c r="A40" s="12"/>
      <c r="B40" s="25">
        <v>347.9</v>
      </c>
      <c r="C40" s="20" t="s">
        <v>47</v>
      </c>
      <c r="D40" s="46">
        <v>0</v>
      </c>
      <c r="E40" s="46">
        <v>848618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9"/>
        <v>848618</v>
      </c>
      <c r="P40" s="47">
        <f t="shared" si="10"/>
        <v>21.031425030978934</v>
      </c>
      <c r="Q40" s="9"/>
    </row>
    <row r="41" spans="1:17" ht="15.75">
      <c r="A41" s="29" t="s">
        <v>41</v>
      </c>
      <c r="B41" s="30"/>
      <c r="C41" s="31"/>
      <c r="D41" s="32">
        <f t="shared" ref="D41:N41" si="11">SUM(D42:D45)</f>
        <v>3329020</v>
      </c>
      <c r="E41" s="32">
        <f t="shared" si="11"/>
        <v>14481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1"/>
        <v>0</v>
      </c>
      <c r="O41" s="32">
        <f>SUM(D41:N41)</f>
        <v>3343501</v>
      </c>
      <c r="P41" s="45">
        <f t="shared" si="10"/>
        <v>82.862478314745971</v>
      </c>
      <c r="Q41" s="10"/>
    </row>
    <row r="42" spans="1:17">
      <c r="A42" s="13"/>
      <c r="B42" s="39">
        <v>351.5</v>
      </c>
      <c r="C42" s="21" t="s">
        <v>50</v>
      </c>
      <c r="D42" s="46">
        <v>280684</v>
      </c>
      <c r="E42" s="46">
        <v>5484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ref="O42:O45" si="12">SUM(D42:N42)</f>
        <v>286168</v>
      </c>
      <c r="P42" s="47">
        <f t="shared" si="10"/>
        <v>7.0921437422552662</v>
      </c>
      <c r="Q42" s="9"/>
    </row>
    <row r="43" spans="1:17">
      <c r="A43" s="13"/>
      <c r="B43" s="39">
        <v>354</v>
      </c>
      <c r="C43" s="21" t="s">
        <v>51</v>
      </c>
      <c r="D43" s="46">
        <v>3026158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2"/>
        <v>3026158</v>
      </c>
      <c r="P43" s="47">
        <f t="shared" si="10"/>
        <v>74.997719950433705</v>
      </c>
      <c r="Q43" s="9"/>
    </row>
    <row r="44" spans="1:17">
      <c r="A44" s="13"/>
      <c r="B44" s="39">
        <v>356</v>
      </c>
      <c r="C44" s="21" t="s">
        <v>95</v>
      </c>
      <c r="D44" s="46">
        <v>0</v>
      </c>
      <c r="E44" s="46">
        <v>8997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2"/>
        <v>8997</v>
      </c>
      <c r="P44" s="47">
        <f t="shared" si="10"/>
        <v>0.22297397769516727</v>
      </c>
      <c r="Q44" s="9"/>
    </row>
    <row r="45" spans="1:17">
      <c r="A45" s="13"/>
      <c r="B45" s="39">
        <v>359</v>
      </c>
      <c r="C45" s="21" t="s">
        <v>52</v>
      </c>
      <c r="D45" s="46">
        <v>22178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2"/>
        <v>22178</v>
      </c>
      <c r="P45" s="47">
        <f t="shared" si="10"/>
        <v>0.54964064436183391</v>
      </c>
      <c r="Q45" s="9"/>
    </row>
    <row r="46" spans="1:17" ht="15.75">
      <c r="A46" s="29" t="s">
        <v>3</v>
      </c>
      <c r="B46" s="30"/>
      <c r="C46" s="31"/>
      <c r="D46" s="32">
        <f t="shared" ref="D46:N46" si="13">SUM(D47:D49)</f>
        <v>-694767</v>
      </c>
      <c r="E46" s="32">
        <f t="shared" si="13"/>
        <v>-13913</v>
      </c>
      <c r="F46" s="32">
        <f t="shared" si="13"/>
        <v>2</v>
      </c>
      <c r="G46" s="32">
        <f t="shared" si="13"/>
        <v>490153</v>
      </c>
      <c r="H46" s="32">
        <f t="shared" si="13"/>
        <v>0</v>
      </c>
      <c r="I46" s="32">
        <f t="shared" si="13"/>
        <v>-6774</v>
      </c>
      <c r="J46" s="32">
        <f t="shared" si="13"/>
        <v>0</v>
      </c>
      <c r="K46" s="32">
        <f t="shared" si="13"/>
        <v>0</v>
      </c>
      <c r="L46" s="32">
        <f t="shared" si="13"/>
        <v>0</v>
      </c>
      <c r="M46" s="32">
        <f t="shared" si="13"/>
        <v>0</v>
      </c>
      <c r="N46" s="32">
        <f t="shared" si="13"/>
        <v>0</v>
      </c>
      <c r="O46" s="32">
        <f>SUM(D46:N46)</f>
        <v>-225299</v>
      </c>
      <c r="P46" s="45">
        <f t="shared" si="10"/>
        <v>-5.5836183395291199</v>
      </c>
      <c r="Q46" s="10"/>
    </row>
    <row r="47" spans="1:17">
      <c r="A47" s="12"/>
      <c r="B47" s="25">
        <v>361.1</v>
      </c>
      <c r="C47" s="20" t="s">
        <v>53</v>
      </c>
      <c r="D47" s="46">
        <v>-705795</v>
      </c>
      <c r="E47" s="46">
        <v>-205657</v>
      </c>
      <c r="F47" s="46">
        <v>2</v>
      </c>
      <c r="G47" s="46">
        <v>-9847</v>
      </c>
      <c r="H47" s="46">
        <v>0</v>
      </c>
      <c r="I47" s="46">
        <v>-6774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>SUM(D47:N47)</f>
        <v>-928071</v>
      </c>
      <c r="P47" s="47">
        <f t="shared" si="10"/>
        <v>-23.000520446096655</v>
      </c>
      <c r="Q47" s="9"/>
    </row>
    <row r="48" spans="1:17">
      <c r="A48" s="12"/>
      <c r="B48" s="25">
        <v>366</v>
      </c>
      <c r="C48" s="20" t="s">
        <v>56</v>
      </c>
      <c r="D48" s="46">
        <v>0</v>
      </c>
      <c r="E48" s="46">
        <v>1</v>
      </c>
      <c r="F48" s="46">
        <v>0</v>
      </c>
      <c r="G48" s="46">
        <v>500000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ref="O48:O52" si="14">SUM(D48:N48)</f>
        <v>500001</v>
      </c>
      <c r="P48" s="47">
        <f t="shared" si="10"/>
        <v>12.391598513011152</v>
      </c>
      <c r="Q48" s="9"/>
    </row>
    <row r="49" spans="1:120">
      <c r="A49" s="12"/>
      <c r="B49" s="25">
        <v>369.9</v>
      </c>
      <c r="C49" s="20" t="s">
        <v>58</v>
      </c>
      <c r="D49" s="46">
        <v>11028</v>
      </c>
      <c r="E49" s="46">
        <v>191743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4"/>
        <v>202771</v>
      </c>
      <c r="P49" s="47">
        <f t="shared" si="10"/>
        <v>5.0253035935563819</v>
      </c>
      <c r="Q49" s="9"/>
    </row>
    <row r="50" spans="1:120" ht="15.75">
      <c r="A50" s="29" t="s">
        <v>42</v>
      </c>
      <c r="B50" s="30"/>
      <c r="C50" s="31"/>
      <c r="D50" s="32">
        <f t="shared" ref="D50:N50" si="15">SUM(D51:D52)</f>
        <v>274182</v>
      </c>
      <c r="E50" s="32">
        <f t="shared" si="15"/>
        <v>2686423</v>
      </c>
      <c r="F50" s="32">
        <f t="shared" si="15"/>
        <v>2494655</v>
      </c>
      <c r="G50" s="32">
        <f t="shared" si="15"/>
        <v>0</v>
      </c>
      <c r="H50" s="32">
        <f t="shared" si="15"/>
        <v>0</v>
      </c>
      <c r="I50" s="32">
        <f t="shared" si="15"/>
        <v>0</v>
      </c>
      <c r="J50" s="32">
        <f t="shared" si="15"/>
        <v>0</v>
      </c>
      <c r="K50" s="32">
        <f t="shared" si="15"/>
        <v>0</v>
      </c>
      <c r="L50" s="32">
        <f t="shared" si="15"/>
        <v>0</v>
      </c>
      <c r="M50" s="32">
        <f t="shared" si="15"/>
        <v>0</v>
      </c>
      <c r="N50" s="32">
        <f t="shared" si="15"/>
        <v>0</v>
      </c>
      <c r="O50" s="32">
        <f t="shared" si="14"/>
        <v>5455260</v>
      </c>
      <c r="P50" s="45">
        <f t="shared" si="10"/>
        <v>135.19851301115241</v>
      </c>
      <c r="Q50" s="9"/>
    </row>
    <row r="51" spans="1:120">
      <c r="A51" s="12"/>
      <c r="B51" s="25">
        <v>381</v>
      </c>
      <c r="C51" s="20" t="s">
        <v>59</v>
      </c>
      <c r="D51" s="46">
        <v>256338</v>
      </c>
      <c r="E51" s="46">
        <v>2686423</v>
      </c>
      <c r="F51" s="46">
        <v>2494655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4"/>
        <v>5437416</v>
      </c>
      <c r="P51" s="47">
        <f t="shared" si="10"/>
        <v>134.75628252788104</v>
      </c>
      <c r="Q51" s="9"/>
    </row>
    <row r="52" spans="1:120" ht="15.75" thickBot="1">
      <c r="A52" s="12"/>
      <c r="B52" s="25">
        <v>388.1</v>
      </c>
      <c r="C52" s="20" t="s">
        <v>96</v>
      </c>
      <c r="D52" s="46">
        <v>17844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4"/>
        <v>17844</v>
      </c>
      <c r="P52" s="47">
        <f t="shared" si="10"/>
        <v>0.44223048327137549</v>
      </c>
      <c r="Q52" s="9"/>
    </row>
    <row r="53" spans="1:120" ht="16.5" thickBot="1">
      <c r="A53" s="14" t="s">
        <v>48</v>
      </c>
      <c r="B53" s="23"/>
      <c r="C53" s="22"/>
      <c r="D53" s="15">
        <f t="shared" ref="D53:N53" si="16">SUM(D5,D15,D23,D34,D41,D46,D50)</f>
        <v>49422934</v>
      </c>
      <c r="E53" s="15">
        <f t="shared" si="16"/>
        <v>23563334</v>
      </c>
      <c r="F53" s="15">
        <f t="shared" si="16"/>
        <v>2494657</v>
      </c>
      <c r="G53" s="15">
        <f t="shared" si="16"/>
        <v>605673</v>
      </c>
      <c r="H53" s="15">
        <f t="shared" si="16"/>
        <v>0</v>
      </c>
      <c r="I53" s="15">
        <f t="shared" si="16"/>
        <v>1783406</v>
      </c>
      <c r="J53" s="15">
        <f t="shared" si="16"/>
        <v>0</v>
      </c>
      <c r="K53" s="15">
        <f t="shared" si="16"/>
        <v>0</v>
      </c>
      <c r="L53" s="15">
        <f t="shared" si="16"/>
        <v>0</v>
      </c>
      <c r="M53" s="15">
        <f t="shared" si="16"/>
        <v>0</v>
      </c>
      <c r="N53" s="15">
        <f t="shared" si="16"/>
        <v>0</v>
      </c>
      <c r="O53" s="15">
        <f>SUM(D53:N53)</f>
        <v>77870004</v>
      </c>
      <c r="P53" s="38">
        <f t="shared" si="10"/>
        <v>1929.8637918215613</v>
      </c>
      <c r="Q53" s="6"/>
      <c r="R53" s="2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</row>
    <row r="54" spans="1:120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9"/>
    </row>
    <row r="55" spans="1:120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42"/>
      <c r="M55" s="48" t="s">
        <v>137</v>
      </c>
      <c r="N55" s="48"/>
      <c r="O55" s="48"/>
      <c r="P55" s="43">
        <v>40350</v>
      </c>
    </row>
    <row r="56" spans="1:120">
      <c r="A56" s="49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1"/>
    </row>
    <row r="57" spans="1:120" ht="15.75" customHeight="1" thickBot="1">
      <c r="A57" s="52" t="s">
        <v>72</v>
      </c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4"/>
    </row>
  </sheetData>
  <mergeCells count="10">
    <mergeCell ref="M55:O55"/>
    <mergeCell ref="A56:P56"/>
    <mergeCell ref="A57:P5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5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118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SUM(D6:D14)</f>
        <v>27042926</v>
      </c>
      <c r="E5" s="27">
        <f t="shared" si="0"/>
        <v>13105847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382744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40531517</v>
      </c>
      <c r="P5" s="33">
        <f t="shared" ref="P5:P36" si="1">(O5/P$57)</f>
        <v>1003.9760471625672</v>
      </c>
      <c r="Q5" s="6"/>
    </row>
    <row r="6" spans="1:134">
      <c r="A6" s="12"/>
      <c r="B6" s="25">
        <v>311</v>
      </c>
      <c r="C6" s="20" t="s">
        <v>2</v>
      </c>
      <c r="D6" s="46">
        <v>17346855</v>
      </c>
      <c r="E6" s="46">
        <v>12633674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29980529</v>
      </c>
      <c r="P6" s="47">
        <f t="shared" si="1"/>
        <v>742.62537465012008</v>
      </c>
      <c r="Q6" s="9"/>
    </row>
    <row r="7" spans="1:134">
      <c r="A7" s="12"/>
      <c r="B7" s="25">
        <v>312.41000000000003</v>
      </c>
      <c r="C7" s="20" t="s">
        <v>123</v>
      </c>
      <c r="D7" s="46">
        <v>0</v>
      </c>
      <c r="E7" s="46">
        <v>129589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129589</v>
      </c>
      <c r="P7" s="47">
        <f t="shared" si="1"/>
        <v>3.2099526888112755</v>
      </c>
      <c r="Q7" s="9"/>
    </row>
    <row r="8" spans="1:134">
      <c r="A8" s="12"/>
      <c r="B8" s="25">
        <v>312.43</v>
      </c>
      <c r="C8" s="20" t="s">
        <v>124</v>
      </c>
      <c r="D8" s="46">
        <v>0</v>
      </c>
      <c r="E8" s="46">
        <v>342584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342584</v>
      </c>
      <c r="P8" s="47">
        <f t="shared" si="1"/>
        <v>8.4858933392781939</v>
      </c>
      <c r="Q8" s="9"/>
    </row>
    <row r="9" spans="1:134">
      <c r="A9" s="12"/>
      <c r="B9" s="25">
        <v>312.52</v>
      </c>
      <c r="C9" s="20" t="s">
        <v>83</v>
      </c>
      <c r="D9" s="46">
        <v>382744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382744</v>
      </c>
      <c r="L9" s="46">
        <v>0</v>
      </c>
      <c r="M9" s="46">
        <v>0</v>
      </c>
      <c r="N9" s="46">
        <v>0</v>
      </c>
      <c r="O9" s="46">
        <f t="shared" si="2"/>
        <v>765488</v>
      </c>
      <c r="P9" s="47">
        <f t="shared" si="1"/>
        <v>18.961333630576405</v>
      </c>
      <c r="Q9" s="9"/>
    </row>
    <row r="10" spans="1:134">
      <c r="A10" s="12"/>
      <c r="B10" s="25">
        <v>314.10000000000002</v>
      </c>
      <c r="C10" s="20" t="s">
        <v>12</v>
      </c>
      <c r="D10" s="46">
        <v>5187183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5187183</v>
      </c>
      <c r="P10" s="47">
        <f t="shared" si="1"/>
        <v>128.48785018949246</v>
      </c>
      <c r="Q10" s="9"/>
    </row>
    <row r="11" spans="1:134">
      <c r="A11" s="12"/>
      <c r="B11" s="25">
        <v>314.3</v>
      </c>
      <c r="C11" s="20" t="s">
        <v>13</v>
      </c>
      <c r="D11" s="46">
        <v>1621659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1621659</v>
      </c>
      <c r="P11" s="47">
        <f t="shared" si="1"/>
        <v>40.168908374823509</v>
      </c>
      <c r="Q11" s="9"/>
    </row>
    <row r="12" spans="1:134">
      <c r="A12" s="12"/>
      <c r="B12" s="25">
        <v>314.39999999999998</v>
      </c>
      <c r="C12" s="20" t="s">
        <v>14</v>
      </c>
      <c r="D12" s="46">
        <v>31734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31734</v>
      </c>
      <c r="P12" s="47">
        <f t="shared" si="1"/>
        <v>0.78605929999256896</v>
      </c>
      <c r="Q12" s="9"/>
    </row>
    <row r="13" spans="1:134">
      <c r="A13" s="12"/>
      <c r="B13" s="25">
        <v>315.10000000000002</v>
      </c>
      <c r="C13" s="20" t="s">
        <v>125</v>
      </c>
      <c r="D13" s="46">
        <v>1640219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1640219</v>
      </c>
      <c r="P13" s="47">
        <f t="shared" si="1"/>
        <v>40.628644323895863</v>
      </c>
      <c r="Q13" s="9"/>
    </row>
    <row r="14" spans="1:134">
      <c r="A14" s="12"/>
      <c r="B14" s="25">
        <v>316</v>
      </c>
      <c r="C14" s="20" t="s">
        <v>85</v>
      </c>
      <c r="D14" s="46">
        <v>832532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832532</v>
      </c>
      <c r="P14" s="47">
        <f t="shared" si="1"/>
        <v>20.622030665576776</v>
      </c>
      <c r="Q14" s="9"/>
    </row>
    <row r="15" spans="1:134" ht="15.75">
      <c r="A15" s="29" t="s">
        <v>17</v>
      </c>
      <c r="B15" s="30"/>
      <c r="C15" s="31"/>
      <c r="D15" s="32">
        <f t="shared" ref="D15:N15" si="3">SUM(D16:D21)</f>
        <v>7254275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32">
        <f t="shared" si="3"/>
        <v>0</v>
      </c>
      <c r="O15" s="44">
        <f t="shared" ref="O15:O55" si="4">SUM(D15:N15)</f>
        <v>7254275</v>
      </c>
      <c r="P15" s="45">
        <f t="shared" si="1"/>
        <v>179.69024795026132</v>
      </c>
      <c r="Q15" s="10"/>
    </row>
    <row r="16" spans="1:134">
      <c r="A16" s="12"/>
      <c r="B16" s="25">
        <v>322</v>
      </c>
      <c r="C16" s="20" t="s">
        <v>126</v>
      </c>
      <c r="D16" s="46">
        <v>2860106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2860106</v>
      </c>
      <c r="P16" s="47">
        <f t="shared" si="1"/>
        <v>70.84555745460851</v>
      </c>
      <c r="Q16" s="9"/>
    </row>
    <row r="17" spans="1:17">
      <c r="A17" s="12"/>
      <c r="B17" s="25">
        <v>323.10000000000002</v>
      </c>
      <c r="C17" s="20" t="s">
        <v>18</v>
      </c>
      <c r="D17" s="46">
        <v>3613512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3613512</v>
      </c>
      <c r="P17" s="47">
        <f t="shared" si="1"/>
        <v>89.507616853682094</v>
      </c>
      <c r="Q17" s="9"/>
    </row>
    <row r="18" spans="1:17">
      <c r="A18" s="12"/>
      <c r="B18" s="25">
        <v>323.39999999999998</v>
      </c>
      <c r="C18" s="20" t="s">
        <v>19</v>
      </c>
      <c r="D18" s="46">
        <v>114040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114040</v>
      </c>
      <c r="P18" s="47">
        <f t="shared" si="1"/>
        <v>2.8247999801837951</v>
      </c>
      <c r="Q18" s="9"/>
    </row>
    <row r="19" spans="1:17">
      <c r="A19" s="12"/>
      <c r="B19" s="25">
        <v>323.7</v>
      </c>
      <c r="C19" s="20" t="s">
        <v>20</v>
      </c>
      <c r="D19" s="46">
        <v>603777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603777</v>
      </c>
      <c r="P19" s="47">
        <f t="shared" si="1"/>
        <v>14.955710782492384</v>
      </c>
      <c r="Q19" s="9"/>
    </row>
    <row r="20" spans="1:17">
      <c r="A20" s="12"/>
      <c r="B20" s="25">
        <v>323.89999999999998</v>
      </c>
      <c r="C20" s="20" t="s">
        <v>21</v>
      </c>
      <c r="D20" s="46">
        <v>50000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50000</v>
      </c>
      <c r="P20" s="47">
        <f t="shared" si="1"/>
        <v>1.2385127938371603</v>
      </c>
      <c r="Q20" s="9"/>
    </row>
    <row r="21" spans="1:17">
      <c r="A21" s="12"/>
      <c r="B21" s="25">
        <v>329.5</v>
      </c>
      <c r="C21" s="20" t="s">
        <v>127</v>
      </c>
      <c r="D21" s="46">
        <v>12840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12840</v>
      </c>
      <c r="P21" s="47">
        <f t="shared" si="1"/>
        <v>0.31805008545738278</v>
      </c>
      <c r="Q21" s="9"/>
    </row>
    <row r="22" spans="1:17" ht="15.75">
      <c r="A22" s="29" t="s">
        <v>128</v>
      </c>
      <c r="B22" s="30"/>
      <c r="C22" s="31"/>
      <c r="D22" s="32">
        <f t="shared" ref="D22:N22" si="5">SUM(D23:D33)</f>
        <v>4591308</v>
      </c>
      <c r="E22" s="32">
        <f t="shared" si="5"/>
        <v>2098804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5"/>
        <v>0</v>
      </c>
      <c r="O22" s="44">
        <f t="shared" si="4"/>
        <v>6690112</v>
      </c>
      <c r="P22" s="45">
        <f t="shared" si="1"/>
        <v>165.71578608407026</v>
      </c>
      <c r="Q22" s="10"/>
    </row>
    <row r="23" spans="1:17">
      <c r="A23" s="12"/>
      <c r="B23" s="25">
        <v>331.1</v>
      </c>
      <c r="C23" s="20" t="s">
        <v>24</v>
      </c>
      <c r="D23" s="46">
        <v>379014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379014</v>
      </c>
      <c r="P23" s="47">
        <f t="shared" si="1"/>
        <v>9.3882737608679498</v>
      </c>
      <c r="Q23" s="9"/>
    </row>
    <row r="24" spans="1:17">
      <c r="A24" s="12"/>
      <c r="B24" s="25">
        <v>331.2</v>
      </c>
      <c r="C24" s="20" t="s">
        <v>25</v>
      </c>
      <c r="D24" s="46">
        <v>71538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71538</v>
      </c>
      <c r="P24" s="47">
        <f t="shared" si="1"/>
        <v>1.7720145649104555</v>
      </c>
      <c r="Q24" s="9"/>
    </row>
    <row r="25" spans="1:17">
      <c r="A25" s="12"/>
      <c r="B25" s="25">
        <v>334.49</v>
      </c>
      <c r="C25" s="20" t="s">
        <v>28</v>
      </c>
      <c r="D25" s="46">
        <v>12676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12676</v>
      </c>
      <c r="P25" s="47">
        <f t="shared" si="1"/>
        <v>0.31398776349359692</v>
      </c>
      <c r="Q25" s="9"/>
    </row>
    <row r="26" spans="1:17">
      <c r="A26" s="12"/>
      <c r="B26" s="25">
        <v>335.125</v>
      </c>
      <c r="C26" s="20" t="s">
        <v>129</v>
      </c>
      <c r="D26" s="46">
        <v>916880</v>
      </c>
      <c r="E26" s="46">
        <v>264619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1181499</v>
      </c>
      <c r="P26" s="47">
        <f t="shared" si="1"/>
        <v>29.266032548116222</v>
      </c>
      <c r="Q26" s="9"/>
    </row>
    <row r="27" spans="1:17">
      <c r="A27" s="12"/>
      <c r="B27" s="25">
        <v>335.15</v>
      </c>
      <c r="C27" s="20" t="s">
        <v>87</v>
      </c>
      <c r="D27" s="46">
        <v>28833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28833</v>
      </c>
      <c r="P27" s="47">
        <f t="shared" si="1"/>
        <v>0.71420078769413686</v>
      </c>
      <c r="Q27" s="9"/>
    </row>
    <row r="28" spans="1:17">
      <c r="A28" s="12"/>
      <c r="B28" s="25">
        <v>335.18</v>
      </c>
      <c r="C28" s="20" t="s">
        <v>130</v>
      </c>
      <c r="D28" s="46">
        <v>3115378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3115378</v>
      </c>
      <c r="P28" s="47">
        <f t="shared" si="1"/>
        <v>77.168710212776503</v>
      </c>
      <c r="Q28" s="9"/>
    </row>
    <row r="29" spans="1:17">
      <c r="A29" s="12"/>
      <c r="B29" s="25">
        <v>335.22</v>
      </c>
      <c r="C29" s="20" t="s">
        <v>102</v>
      </c>
      <c r="D29" s="46">
        <v>0</v>
      </c>
      <c r="E29" s="46">
        <v>101482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101482</v>
      </c>
      <c r="P29" s="47">
        <f t="shared" si="1"/>
        <v>2.513735106883654</v>
      </c>
      <c r="Q29" s="9"/>
    </row>
    <row r="30" spans="1:17">
      <c r="A30" s="12"/>
      <c r="B30" s="25">
        <v>335.45</v>
      </c>
      <c r="C30" s="20" t="s">
        <v>131</v>
      </c>
      <c r="D30" s="46">
        <v>10315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10315</v>
      </c>
      <c r="P30" s="47">
        <f t="shared" si="1"/>
        <v>0.25550518936860617</v>
      </c>
      <c r="Q30" s="9"/>
    </row>
    <row r="31" spans="1:17">
      <c r="A31" s="12"/>
      <c r="B31" s="25">
        <v>335.9</v>
      </c>
      <c r="C31" s="20" t="s">
        <v>33</v>
      </c>
      <c r="D31" s="46">
        <v>0</v>
      </c>
      <c r="E31" s="46">
        <v>176090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176090</v>
      </c>
      <c r="P31" s="47">
        <f t="shared" si="1"/>
        <v>4.361794357335711</v>
      </c>
      <c r="Q31" s="9"/>
    </row>
    <row r="32" spans="1:17">
      <c r="A32" s="12"/>
      <c r="B32" s="25">
        <v>337.4</v>
      </c>
      <c r="C32" s="20" t="s">
        <v>106</v>
      </c>
      <c r="D32" s="46">
        <v>5000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5000</v>
      </c>
      <c r="P32" s="47">
        <f t="shared" si="1"/>
        <v>0.12385127938371604</v>
      </c>
      <c r="Q32" s="9"/>
    </row>
    <row r="33" spans="1:17">
      <c r="A33" s="12"/>
      <c r="B33" s="25">
        <v>338</v>
      </c>
      <c r="C33" s="20" t="s">
        <v>35</v>
      </c>
      <c r="D33" s="46">
        <v>51674</v>
      </c>
      <c r="E33" s="46">
        <v>1556613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4"/>
        <v>1608287</v>
      </c>
      <c r="P33" s="47">
        <f t="shared" si="1"/>
        <v>39.837680513239704</v>
      </c>
      <c r="Q33" s="9"/>
    </row>
    <row r="34" spans="1:17" ht="15.75">
      <c r="A34" s="29" t="s">
        <v>40</v>
      </c>
      <c r="B34" s="30"/>
      <c r="C34" s="31"/>
      <c r="D34" s="32">
        <f t="shared" ref="D34:N34" si="6">SUM(D35:D40)</f>
        <v>3229094</v>
      </c>
      <c r="E34" s="32">
        <f t="shared" si="6"/>
        <v>318442</v>
      </c>
      <c r="F34" s="32">
        <f t="shared" si="6"/>
        <v>0</v>
      </c>
      <c r="G34" s="32">
        <f t="shared" si="6"/>
        <v>0</v>
      </c>
      <c r="H34" s="32">
        <f t="shared" si="6"/>
        <v>0</v>
      </c>
      <c r="I34" s="32">
        <f t="shared" si="6"/>
        <v>1376473</v>
      </c>
      <c r="J34" s="32">
        <f t="shared" si="6"/>
        <v>0</v>
      </c>
      <c r="K34" s="32">
        <f t="shared" si="6"/>
        <v>0</v>
      </c>
      <c r="L34" s="32">
        <f t="shared" si="6"/>
        <v>0</v>
      </c>
      <c r="M34" s="32">
        <f t="shared" si="6"/>
        <v>0</v>
      </c>
      <c r="N34" s="32">
        <f t="shared" si="6"/>
        <v>0</v>
      </c>
      <c r="O34" s="32">
        <f t="shared" si="4"/>
        <v>4924009</v>
      </c>
      <c r="P34" s="45">
        <f t="shared" si="1"/>
        <v>121.96896286938644</v>
      </c>
      <c r="Q34" s="10"/>
    </row>
    <row r="35" spans="1:17">
      <c r="A35" s="12"/>
      <c r="B35" s="25">
        <v>341.1</v>
      </c>
      <c r="C35" s="20" t="s">
        <v>89</v>
      </c>
      <c r="D35" s="46">
        <v>156151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4"/>
        <v>156151</v>
      </c>
      <c r="P35" s="47">
        <f t="shared" si="1"/>
        <v>3.8679002254093287</v>
      </c>
      <c r="Q35" s="9"/>
    </row>
    <row r="36" spans="1:17">
      <c r="A36" s="12"/>
      <c r="B36" s="25">
        <v>342.1</v>
      </c>
      <c r="C36" s="20" t="s">
        <v>43</v>
      </c>
      <c r="D36" s="46">
        <v>1885425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4"/>
        <v>1885425</v>
      </c>
      <c r="P36" s="47">
        <f t="shared" si="1"/>
        <v>46.702459686408559</v>
      </c>
      <c r="Q36" s="9"/>
    </row>
    <row r="37" spans="1:17">
      <c r="A37" s="12"/>
      <c r="B37" s="25">
        <v>342.5</v>
      </c>
      <c r="C37" s="20" t="s">
        <v>44</v>
      </c>
      <c r="D37" s="46">
        <v>207693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4"/>
        <v>207693</v>
      </c>
      <c r="P37" s="47">
        <f t="shared" ref="P37:P55" si="7">(O37/P$57)</f>
        <v>5.1446087538084271</v>
      </c>
      <c r="Q37" s="9"/>
    </row>
    <row r="38" spans="1:17">
      <c r="A38" s="12"/>
      <c r="B38" s="25">
        <v>343.7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1376473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4"/>
        <v>1376473</v>
      </c>
      <c r="P38" s="47">
        <f t="shared" si="7"/>
        <v>34.095588417428353</v>
      </c>
      <c r="Q38" s="9"/>
    </row>
    <row r="39" spans="1:17">
      <c r="A39" s="12"/>
      <c r="B39" s="25">
        <v>347.2</v>
      </c>
      <c r="C39" s="20" t="s">
        <v>46</v>
      </c>
      <c r="D39" s="46">
        <v>979825</v>
      </c>
      <c r="E39" s="46">
        <v>50451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4"/>
        <v>1030276</v>
      </c>
      <c r="P39" s="47">
        <f t="shared" si="7"/>
        <v>25.520200143667484</v>
      </c>
      <c r="Q39" s="9"/>
    </row>
    <row r="40" spans="1:17">
      <c r="A40" s="12"/>
      <c r="B40" s="25">
        <v>347.9</v>
      </c>
      <c r="C40" s="20" t="s">
        <v>47</v>
      </c>
      <c r="D40" s="46">
        <v>0</v>
      </c>
      <c r="E40" s="46">
        <v>267991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4"/>
        <v>267991</v>
      </c>
      <c r="P40" s="47">
        <f t="shared" si="7"/>
        <v>6.638205642664289</v>
      </c>
      <c r="Q40" s="9"/>
    </row>
    <row r="41" spans="1:17" ht="15.75">
      <c r="A41" s="29" t="s">
        <v>41</v>
      </c>
      <c r="B41" s="30"/>
      <c r="C41" s="31"/>
      <c r="D41" s="32">
        <f t="shared" ref="D41:N41" si="8">SUM(D42:D45)</f>
        <v>2039034</v>
      </c>
      <c r="E41" s="32">
        <f t="shared" si="8"/>
        <v>106169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0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8"/>
        <v>0</v>
      </c>
      <c r="O41" s="32">
        <f t="shared" si="4"/>
        <v>2145203</v>
      </c>
      <c r="P41" s="45">
        <f t="shared" si="7"/>
        <v>53.137227217557154</v>
      </c>
      <c r="Q41" s="10"/>
    </row>
    <row r="42" spans="1:17">
      <c r="A42" s="13"/>
      <c r="B42" s="39">
        <v>351.5</v>
      </c>
      <c r="C42" s="21" t="s">
        <v>50</v>
      </c>
      <c r="D42" s="46">
        <v>108993</v>
      </c>
      <c r="E42" s="46">
        <v>2475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4"/>
        <v>111468</v>
      </c>
      <c r="P42" s="47">
        <f t="shared" si="7"/>
        <v>2.7610908820688116</v>
      </c>
      <c r="Q42" s="9"/>
    </row>
    <row r="43" spans="1:17">
      <c r="A43" s="13"/>
      <c r="B43" s="39">
        <v>354</v>
      </c>
      <c r="C43" s="21" t="s">
        <v>51</v>
      </c>
      <c r="D43" s="46">
        <v>1920190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4"/>
        <v>1920190</v>
      </c>
      <c r="P43" s="47">
        <f t="shared" si="7"/>
        <v>47.563597631963539</v>
      </c>
      <c r="Q43" s="9"/>
    </row>
    <row r="44" spans="1:17">
      <c r="A44" s="13"/>
      <c r="B44" s="39">
        <v>355</v>
      </c>
      <c r="C44" s="21" t="s">
        <v>94</v>
      </c>
      <c r="D44" s="46">
        <v>0</v>
      </c>
      <c r="E44" s="46">
        <v>103694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4"/>
        <v>103694</v>
      </c>
      <c r="P44" s="47">
        <f t="shared" si="7"/>
        <v>2.5685269128830099</v>
      </c>
      <c r="Q44" s="9"/>
    </row>
    <row r="45" spans="1:17">
      <c r="A45" s="13"/>
      <c r="B45" s="39">
        <v>359</v>
      </c>
      <c r="C45" s="21" t="s">
        <v>52</v>
      </c>
      <c r="D45" s="46">
        <v>9851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4"/>
        <v>9851</v>
      </c>
      <c r="P45" s="47">
        <f t="shared" si="7"/>
        <v>0.24401179064179732</v>
      </c>
      <c r="Q45" s="9"/>
    </row>
    <row r="46" spans="1:17" ht="15.75">
      <c r="A46" s="29" t="s">
        <v>3</v>
      </c>
      <c r="B46" s="30"/>
      <c r="C46" s="31"/>
      <c r="D46" s="32">
        <f t="shared" ref="D46:N46" si="9">SUM(D47:D51)</f>
        <v>62426</v>
      </c>
      <c r="E46" s="32">
        <f t="shared" si="9"/>
        <v>233096</v>
      </c>
      <c r="F46" s="32">
        <f t="shared" si="9"/>
        <v>227</v>
      </c>
      <c r="G46" s="32">
        <f t="shared" si="9"/>
        <v>759973</v>
      </c>
      <c r="H46" s="32">
        <f t="shared" si="9"/>
        <v>0</v>
      </c>
      <c r="I46" s="32">
        <f t="shared" si="9"/>
        <v>709</v>
      </c>
      <c r="J46" s="32">
        <f t="shared" si="9"/>
        <v>0</v>
      </c>
      <c r="K46" s="32">
        <f t="shared" si="9"/>
        <v>14619293</v>
      </c>
      <c r="L46" s="32">
        <f t="shared" si="9"/>
        <v>0</v>
      </c>
      <c r="M46" s="32">
        <f t="shared" si="9"/>
        <v>0</v>
      </c>
      <c r="N46" s="32">
        <f t="shared" si="9"/>
        <v>0</v>
      </c>
      <c r="O46" s="32">
        <f t="shared" si="4"/>
        <v>15675724</v>
      </c>
      <c r="P46" s="45">
        <f t="shared" si="7"/>
        <v>388.29169453320452</v>
      </c>
      <c r="Q46" s="10"/>
    </row>
    <row r="47" spans="1:17">
      <c r="A47" s="12"/>
      <c r="B47" s="25">
        <v>361.1</v>
      </c>
      <c r="C47" s="20" t="s">
        <v>53</v>
      </c>
      <c r="D47" s="46">
        <v>48635</v>
      </c>
      <c r="E47" s="46">
        <v>16915</v>
      </c>
      <c r="F47" s="46">
        <v>227</v>
      </c>
      <c r="G47" s="46">
        <v>9973</v>
      </c>
      <c r="H47" s="46">
        <v>0</v>
      </c>
      <c r="I47" s="46">
        <v>709</v>
      </c>
      <c r="J47" s="46">
        <v>0</v>
      </c>
      <c r="K47" s="46">
        <v>1131024</v>
      </c>
      <c r="L47" s="46">
        <v>0</v>
      </c>
      <c r="M47" s="46">
        <v>0</v>
      </c>
      <c r="N47" s="46">
        <v>0</v>
      </c>
      <c r="O47" s="46">
        <f t="shared" si="4"/>
        <v>1207483</v>
      </c>
      <c r="P47" s="47">
        <f t="shared" si="7"/>
        <v>29.909662876817517</v>
      </c>
      <c r="Q47" s="9"/>
    </row>
    <row r="48" spans="1:17">
      <c r="A48" s="12"/>
      <c r="B48" s="25">
        <v>361.3</v>
      </c>
      <c r="C48" s="20" t="s">
        <v>54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10670125</v>
      </c>
      <c r="L48" s="46">
        <v>0</v>
      </c>
      <c r="M48" s="46">
        <v>0</v>
      </c>
      <c r="N48" s="46">
        <v>0</v>
      </c>
      <c r="O48" s="46">
        <f t="shared" si="4"/>
        <v>10670125</v>
      </c>
      <c r="P48" s="47">
        <f t="shared" si="7"/>
        <v>264.30172648683458</v>
      </c>
      <c r="Q48" s="9"/>
    </row>
    <row r="49" spans="1:120">
      <c r="A49" s="12"/>
      <c r="B49" s="25">
        <v>366</v>
      </c>
      <c r="C49" s="20" t="s">
        <v>56</v>
      </c>
      <c r="D49" s="46">
        <v>0</v>
      </c>
      <c r="E49" s="46">
        <v>182967</v>
      </c>
      <c r="F49" s="46">
        <v>0</v>
      </c>
      <c r="G49" s="46">
        <v>750000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4"/>
        <v>932967</v>
      </c>
      <c r="P49" s="47">
        <f t="shared" si="7"/>
        <v>23.109831314557479</v>
      </c>
      <c r="Q49" s="9"/>
    </row>
    <row r="50" spans="1:120">
      <c r="A50" s="12"/>
      <c r="B50" s="25">
        <v>368</v>
      </c>
      <c r="C50" s="20" t="s">
        <v>57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2817288</v>
      </c>
      <c r="L50" s="46">
        <v>0</v>
      </c>
      <c r="M50" s="46">
        <v>0</v>
      </c>
      <c r="N50" s="46">
        <v>0</v>
      </c>
      <c r="O50" s="46">
        <f t="shared" si="4"/>
        <v>2817288</v>
      </c>
      <c r="P50" s="47">
        <f t="shared" si="7"/>
        <v>69.784944638478109</v>
      </c>
      <c r="Q50" s="9"/>
    </row>
    <row r="51" spans="1:120">
      <c r="A51" s="12"/>
      <c r="B51" s="25">
        <v>369.9</v>
      </c>
      <c r="C51" s="20" t="s">
        <v>58</v>
      </c>
      <c r="D51" s="46">
        <v>13791</v>
      </c>
      <c r="E51" s="46">
        <v>33214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856</v>
      </c>
      <c r="L51" s="46">
        <v>0</v>
      </c>
      <c r="M51" s="46">
        <v>0</v>
      </c>
      <c r="N51" s="46">
        <v>0</v>
      </c>
      <c r="O51" s="46">
        <f t="shared" si="4"/>
        <v>47861</v>
      </c>
      <c r="P51" s="47">
        <f t="shared" si="7"/>
        <v>1.1855292165168065</v>
      </c>
      <c r="Q51" s="9"/>
    </row>
    <row r="52" spans="1:120" ht="15.75">
      <c r="A52" s="29" t="s">
        <v>42</v>
      </c>
      <c r="B52" s="30"/>
      <c r="C52" s="31"/>
      <c r="D52" s="32">
        <f t="shared" ref="D52:N52" si="10">SUM(D53:D54)</f>
        <v>9811</v>
      </c>
      <c r="E52" s="32">
        <f t="shared" si="10"/>
        <v>250000</v>
      </c>
      <c r="F52" s="32">
        <f t="shared" si="10"/>
        <v>2494214</v>
      </c>
      <c r="G52" s="32">
        <f t="shared" si="10"/>
        <v>0</v>
      </c>
      <c r="H52" s="32">
        <f t="shared" si="10"/>
        <v>0</v>
      </c>
      <c r="I52" s="32">
        <f t="shared" si="10"/>
        <v>-83813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 t="shared" si="10"/>
        <v>0</v>
      </c>
      <c r="O52" s="32">
        <f t="shared" si="4"/>
        <v>2670212</v>
      </c>
      <c r="P52" s="45">
        <f t="shared" si="7"/>
        <v>66.141834485150227</v>
      </c>
      <c r="Q52" s="9"/>
    </row>
    <row r="53" spans="1:120">
      <c r="A53" s="12"/>
      <c r="B53" s="25">
        <v>381</v>
      </c>
      <c r="C53" s="20" t="s">
        <v>59</v>
      </c>
      <c r="D53" s="46">
        <v>0</v>
      </c>
      <c r="E53" s="46">
        <v>250000</v>
      </c>
      <c r="F53" s="46">
        <v>2494214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4"/>
        <v>2744214</v>
      </c>
      <c r="P53" s="47">
        <f t="shared" si="7"/>
        <v>67.974882960540981</v>
      </c>
      <c r="Q53" s="9"/>
    </row>
    <row r="54" spans="1:120" ht="15.75" thickBot="1">
      <c r="A54" s="12"/>
      <c r="B54" s="25">
        <v>388.1</v>
      </c>
      <c r="C54" s="20" t="s">
        <v>96</v>
      </c>
      <c r="D54" s="46">
        <v>9811</v>
      </c>
      <c r="E54" s="46">
        <v>0</v>
      </c>
      <c r="F54" s="46">
        <v>0</v>
      </c>
      <c r="G54" s="46">
        <v>0</v>
      </c>
      <c r="H54" s="46">
        <v>0</v>
      </c>
      <c r="I54" s="46">
        <v>-83813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4"/>
        <v>-74002</v>
      </c>
      <c r="P54" s="47">
        <f t="shared" si="7"/>
        <v>-1.8330484753907508</v>
      </c>
      <c r="Q54" s="9"/>
    </row>
    <row r="55" spans="1:120" ht="16.5" thickBot="1">
      <c r="A55" s="14" t="s">
        <v>48</v>
      </c>
      <c r="B55" s="23"/>
      <c r="C55" s="22"/>
      <c r="D55" s="15">
        <f t="shared" ref="D55:N55" si="11">SUM(D5,D15,D22,D34,D41,D46,D52)</f>
        <v>44228874</v>
      </c>
      <c r="E55" s="15">
        <f t="shared" si="11"/>
        <v>16112358</v>
      </c>
      <c r="F55" s="15">
        <f t="shared" si="11"/>
        <v>2494441</v>
      </c>
      <c r="G55" s="15">
        <f t="shared" si="11"/>
        <v>759973</v>
      </c>
      <c r="H55" s="15">
        <f t="shared" si="11"/>
        <v>0</v>
      </c>
      <c r="I55" s="15">
        <f t="shared" si="11"/>
        <v>1293369</v>
      </c>
      <c r="J55" s="15">
        <f t="shared" si="11"/>
        <v>0</v>
      </c>
      <c r="K55" s="15">
        <f t="shared" si="11"/>
        <v>15002037</v>
      </c>
      <c r="L55" s="15">
        <f t="shared" si="11"/>
        <v>0</v>
      </c>
      <c r="M55" s="15">
        <f t="shared" si="11"/>
        <v>0</v>
      </c>
      <c r="N55" s="15">
        <f t="shared" si="11"/>
        <v>0</v>
      </c>
      <c r="O55" s="15">
        <f t="shared" si="4"/>
        <v>79891052</v>
      </c>
      <c r="P55" s="38">
        <f t="shared" si="7"/>
        <v>1978.9218003021972</v>
      </c>
      <c r="Q55" s="6"/>
      <c r="R55" s="2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</row>
    <row r="56" spans="1:120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9"/>
    </row>
    <row r="57" spans="1:120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42"/>
      <c r="M57" s="48" t="s">
        <v>132</v>
      </c>
      <c r="N57" s="48"/>
      <c r="O57" s="48"/>
      <c r="P57" s="43">
        <v>40371</v>
      </c>
    </row>
    <row r="58" spans="1:120">
      <c r="A58" s="49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1"/>
    </row>
    <row r="59" spans="1:120" ht="15.75" customHeight="1" thickBot="1">
      <c r="A59" s="52" t="s">
        <v>72</v>
      </c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4"/>
    </row>
  </sheetData>
  <mergeCells count="10">
    <mergeCell ref="M57:O57"/>
    <mergeCell ref="A58:P58"/>
    <mergeCell ref="A59:P5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113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26787572</v>
      </c>
      <c r="E5" s="27">
        <f t="shared" si="0"/>
        <v>10594732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561953</v>
      </c>
      <c r="L5" s="27">
        <f t="shared" si="0"/>
        <v>0</v>
      </c>
      <c r="M5" s="27">
        <f t="shared" si="0"/>
        <v>0</v>
      </c>
      <c r="N5" s="28">
        <f>SUM(D5:M5)</f>
        <v>37944257</v>
      </c>
      <c r="O5" s="33">
        <f t="shared" ref="O5:O36" si="1">(N5/O$61)</f>
        <v>997.45687547645957</v>
      </c>
      <c r="P5" s="6"/>
    </row>
    <row r="6" spans="1:133">
      <c r="A6" s="12"/>
      <c r="B6" s="25">
        <v>311</v>
      </c>
      <c r="C6" s="20" t="s">
        <v>2</v>
      </c>
      <c r="D6" s="46">
        <v>17557171</v>
      </c>
      <c r="E6" s="46">
        <v>10134814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27691985</v>
      </c>
      <c r="O6" s="47">
        <f t="shared" si="1"/>
        <v>727.95102652401351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115751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115751</v>
      </c>
      <c r="O7" s="47">
        <f t="shared" si="1"/>
        <v>3.042795930706343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344167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344167</v>
      </c>
      <c r="O8" s="47">
        <f t="shared" si="1"/>
        <v>9.0472647932493881</v>
      </c>
      <c r="P8" s="9"/>
    </row>
    <row r="9" spans="1:133">
      <c r="A9" s="12"/>
      <c r="B9" s="25">
        <v>312.52</v>
      </c>
      <c r="C9" s="20" t="s">
        <v>83</v>
      </c>
      <c r="D9" s="46">
        <v>561953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561953</v>
      </c>
      <c r="L9" s="46">
        <v>0</v>
      </c>
      <c r="M9" s="46">
        <v>0</v>
      </c>
      <c r="N9" s="46">
        <f>SUM(D9:M9)</f>
        <v>1123906</v>
      </c>
      <c r="O9" s="47">
        <f t="shared" si="1"/>
        <v>29.544596619436923</v>
      </c>
      <c r="P9" s="9"/>
    </row>
    <row r="10" spans="1:133">
      <c r="A10" s="12"/>
      <c r="B10" s="25">
        <v>314.10000000000002</v>
      </c>
      <c r="C10" s="20" t="s">
        <v>12</v>
      </c>
      <c r="D10" s="46">
        <v>5017524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5017524</v>
      </c>
      <c r="O10" s="47">
        <f t="shared" si="1"/>
        <v>131.89779448489787</v>
      </c>
      <c r="P10" s="9"/>
    </row>
    <row r="11" spans="1:133">
      <c r="A11" s="12"/>
      <c r="B11" s="25">
        <v>314.3</v>
      </c>
      <c r="C11" s="20" t="s">
        <v>13</v>
      </c>
      <c r="D11" s="46">
        <v>1062426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1062426</v>
      </c>
      <c r="O11" s="47">
        <f t="shared" si="1"/>
        <v>27.928445624457822</v>
      </c>
      <c r="P11" s="9"/>
    </row>
    <row r="12" spans="1:133">
      <c r="A12" s="12"/>
      <c r="B12" s="25">
        <v>314.39999999999998</v>
      </c>
      <c r="C12" s="20" t="s">
        <v>14</v>
      </c>
      <c r="D12" s="46">
        <v>29649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29649</v>
      </c>
      <c r="O12" s="47">
        <f t="shared" si="1"/>
        <v>0.77939591493388716</v>
      </c>
      <c r="P12" s="9"/>
    </row>
    <row r="13" spans="1:133">
      <c r="A13" s="12"/>
      <c r="B13" s="25">
        <v>315</v>
      </c>
      <c r="C13" s="20" t="s">
        <v>84</v>
      </c>
      <c r="D13" s="46">
        <v>1676960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1676960</v>
      </c>
      <c r="O13" s="47">
        <f t="shared" si="1"/>
        <v>44.082963118740309</v>
      </c>
      <c r="P13" s="9"/>
    </row>
    <row r="14" spans="1:133">
      <c r="A14" s="12"/>
      <c r="B14" s="25">
        <v>316</v>
      </c>
      <c r="C14" s="20" t="s">
        <v>85</v>
      </c>
      <c r="D14" s="46">
        <v>881889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881889</v>
      </c>
      <c r="O14" s="47">
        <f t="shared" si="1"/>
        <v>23.1825924660235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SUM(D16:D22)</f>
        <v>4422173</v>
      </c>
      <c r="E15" s="32">
        <f t="shared" si="3"/>
        <v>526754</v>
      </c>
      <c r="F15" s="32">
        <f t="shared" si="3"/>
        <v>0</v>
      </c>
      <c r="G15" s="32">
        <f t="shared" si="3"/>
        <v>51859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6" si="4">SUM(D15:M15)</f>
        <v>5000786</v>
      </c>
      <c r="O15" s="45">
        <f t="shared" si="1"/>
        <v>131.45779553639494</v>
      </c>
      <c r="P15" s="10"/>
    </row>
    <row r="16" spans="1:133">
      <c r="A16" s="12"/>
      <c r="B16" s="25">
        <v>322</v>
      </c>
      <c r="C16" s="20" t="s">
        <v>0</v>
      </c>
      <c r="D16" s="46">
        <v>2204094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2204094</v>
      </c>
      <c r="O16" s="47">
        <f t="shared" si="1"/>
        <v>57.939959517362844</v>
      </c>
      <c r="P16" s="9"/>
    </row>
    <row r="17" spans="1:16">
      <c r="A17" s="12"/>
      <c r="B17" s="25">
        <v>323.10000000000002</v>
      </c>
      <c r="C17" s="20" t="s">
        <v>18</v>
      </c>
      <c r="D17" s="46">
        <v>1496608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1496608</v>
      </c>
      <c r="O17" s="47">
        <f t="shared" si="1"/>
        <v>39.341973134249891</v>
      </c>
      <c r="P17" s="9"/>
    </row>
    <row r="18" spans="1:16">
      <c r="A18" s="12"/>
      <c r="B18" s="25">
        <v>323.39999999999998</v>
      </c>
      <c r="C18" s="20" t="s">
        <v>19</v>
      </c>
      <c r="D18" s="46">
        <v>78204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78204</v>
      </c>
      <c r="O18" s="47">
        <f t="shared" si="1"/>
        <v>2.0557819195078992</v>
      </c>
      <c r="P18" s="9"/>
    </row>
    <row r="19" spans="1:16">
      <c r="A19" s="12"/>
      <c r="B19" s="25">
        <v>323.7</v>
      </c>
      <c r="C19" s="20" t="s">
        <v>20</v>
      </c>
      <c r="D19" s="46">
        <v>589307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589307</v>
      </c>
      <c r="O19" s="47">
        <f t="shared" si="1"/>
        <v>15.491364580321232</v>
      </c>
      <c r="P19" s="9"/>
    </row>
    <row r="20" spans="1:16">
      <c r="A20" s="12"/>
      <c r="B20" s="25">
        <v>323.89999999999998</v>
      </c>
      <c r="C20" s="20" t="s">
        <v>21</v>
      </c>
      <c r="D20" s="46">
        <v>37500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37500</v>
      </c>
      <c r="O20" s="47">
        <f t="shared" si="1"/>
        <v>0.98577850214242524</v>
      </c>
      <c r="P20" s="9"/>
    </row>
    <row r="21" spans="1:16">
      <c r="A21" s="12"/>
      <c r="B21" s="25">
        <v>324.61</v>
      </c>
      <c r="C21" s="20" t="s">
        <v>114</v>
      </c>
      <c r="D21" s="46">
        <v>0</v>
      </c>
      <c r="E21" s="46">
        <v>526754</v>
      </c>
      <c r="F21" s="46">
        <v>0</v>
      </c>
      <c r="G21" s="46">
        <v>51859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578613</v>
      </c>
      <c r="O21" s="47">
        <f t="shared" si="1"/>
        <v>15.210246838936936</v>
      </c>
      <c r="P21" s="9"/>
    </row>
    <row r="22" spans="1:16">
      <c r="A22" s="12"/>
      <c r="B22" s="25">
        <v>329</v>
      </c>
      <c r="C22" s="20" t="s">
        <v>23</v>
      </c>
      <c r="D22" s="46">
        <v>16460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16460</v>
      </c>
      <c r="O22" s="47">
        <f t="shared" si="1"/>
        <v>0.43269104387371521</v>
      </c>
      <c r="P22" s="9"/>
    </row>
    <row r="23" spans="1:16" ht="15.75">
      <c r="A23" s="29" t="s">
        <v>26</v>
      </c>
      <c r="B23" s="30"/>
      <c r="C23" s="31"/>
      <c r="D23" s="32">
        <f t="shared" ref="D23:M23" si="5">SUM(D24:D34)</f>
        <v>4486759</v>
      </c>
      <c r="E23" s="32">
        <f t="shared" si="5"/>
        <v>1987605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252106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 t="shared" si="4"/>
        <v>6726470</v>
      </c>
      <c r="O23" s="45">
        <f t="shared" si="1"/>
        <v>176.82158723482559</v>
      </c>
      <c r="P23" s="10"/>
    </row>
    <row r="24" spans="1:16">
      <c r="A24" s="12"/>
      <c r="B24" s="25">
        <v>331.1</v>
      </c>
      <c r="C24" s="20" t="s">
        <v>24</v>
      </c>
      <c r="D24" s="46">
        <v>44218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44218</v>
      </c>
      <c r="O24" s="47">
        <f t="shared" si="1"/>
        <v>1.1623774348729004</v>
      </c>
      <c r="P24" s="9"/>
    </row>
    <row r="25" spans="1:16">
      <c r="A25" s="12"/>
      <c r="B25" s="25">
        <v>331.2</v>
      </c>
      <c r="C25" s="20" t="s">
        <v>25</v>
      </c>
      <c r="D25" s="46">
        <v>993614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993614</v>
      </c>
      <c r="O25" s="47">
        <f t="shared" si="1"/>
        <v>26.119555216739833</v>
      </c>
      <c r="P25" s="9"/>
    </row>
    <row r="26" spans="1:16">
      <c r="A26" s="12"/>
      <c r="B26" s="25">
        <v>334.35</v>
      </c>
      <c r="C26" s="20" t="s">
        <v>99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252106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252106</v>
      </c>
      <c r="O26" s="47">
        <f t="shared" si="1"/>
        <v>6.6272180016298208</v>
      </c>
      <c r="P26" s="9"/>
    </row>
    <row r="27" spans="1:16">
      <c r="A27" s="12"/>
      <c r="B27" s="25">
        <v>334.49</v>
      </c>
      <c r="C27" s="20" t="s">
        <v>28</v>
      </c>
      <c r="D27" s="46">
        <v>12676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6">SUM(D27:M27)</f>
        <v>12676</v>
      </c>
      <c r="O27" s="47">
        <f t="shared" si="1"/>
        <v>0.33321942115086356</v>
      </c>
      <c r="P27" s="9"/>
    </row>
    <row r="28" spans="1:16">
      <c r="A28" s="12"/>
      <c r="B28" s="25">
        <v>335.12</v>
      </c>
      <c r="C28" s="20" t="s">
        <v>86</v>
      </c>
      <c r="D28" s="46">
        <v>775324</v>
      </c>
      <c r="E28" s="46">
        <v>227034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1002358</v>
      </c>
      <c r="O28" s="47">
        <f t="shared" si="1"/>
        <v>26.349412476012724</v>
      </c>
      <c r="P28" s="9"/>
    </row>
    <row r="29" spans="1:16">
      <c r="A29" s="12"/>
      <c r="B29" s="25">
        <v>335.15</v>
      </c>
      <c r="C29" s="20" t="s">
        <v>87</v>
      </c>
      <c r="D29" s="46">
        <v>29056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29056</v>
      </c>
      <c r="O29" s="47">
        <f t="shared" si="1"/>
        <v>0.76380747088667489</v>
      </c>
      <c r="P29" s="9"/>
    </row>
    <row r="30" spans="1:16">
      <c r="A30" s="12"/>
      <c r="B30" s="25">
        <v>335.18</v>
      </c>
      <c r="C30" s="20" t="s">
        <v>88</v>
      </c>
      <c r="D30" s="46">
        <v>2577666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2577666</v>
      </c>
      <c r="O30" s="47">
        <f t="shared" si="1"/>
        <v>67.760206093425509</v>
      </c>
      <c r="P30" s="9"/>
    </row>
    <row r="31" spans="1:16">
      <c r="A31" s="12"/>
      <c r="B31" s="25">
        <v>335.22</v>
      </c>
      <c r="C31" s="20" t="s">
        <v>102</v>
      </c>
      <c r="D31" s="46">
        <v>0</v>
      </c>
      <c r="E31" s="46">
        <v>98776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98776</v>
      </c>
      <c r="O31" s="47">
        <f t="shared" si="1"/>
        <v>2.5965668620698721</v>
      </c>
      <c r="P31" s="9"/>
    </row>
    <row r="32" spans="1:16">
      <c r="A32" s="12"/>
      <c r="B32" s="25">
        <v>335.49</v>
      </c>
      <c r="C32" s="20" t="s">
        <v>32</v>
      </c>
      <c r="D32" s="46">
        <v>8699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8699</v>
      </c>
      <c r="O32" s="47">
        <f t="shared" si="1"/>
        <v>0.22867432507031887</v>
      </c>
      <c r="P32" s="9"/>
    </row>
    <row r="33" spans="1:16">
      <c r="A33" s="12"/>
      <c r="B33" s="25">
        <v>335.9</v>
      </c>
      <c r="C33" s="20" t="s">
        <v>33</v>
      </c>
      <c r="D33" s="46">
        <v>0</v>
      </c>
      <c r="E33" s="46">
        <v>243688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243688</v>
      </c>
      <c r="O33" s="47">
        <f t="shared" si="1"/>
        <v>6.4059304434688888</v>
      </c>
      <c r="P33" s="9"/>
    </row>
    <row r="34" spans="1:16">
      <c r="A34" s="12"/>
      <c r="B34" s="25">
        <v>338</v>
      </c>
      <c r="C34" s="20" t="s">
        <v>35</v>
      </c>
      <c r="D34" s="46">
        <v>45506</v>
      </c>
      <c r="E34" s="46">
        <v>1418107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59" si="7">SUM(D34:M34)</f>
        <v>1463613</v>
      </c>
      <c r="O34" s="47">
        <f t="shared" si="1"/>
        <v>38.474619489498174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SUM(D36:D41)</f>
        <v>2777903</v>
      </c>
      <c r="E35" s="32">
        <f t="shared" si="8"/>
        <v>796681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1442333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5016917</v>
      </c>
      <c r="O35" s="45">
        <f t="shared" si="1"/>
        <v>131.88183801687651</v>
      </c>
      <c r="P35" s="10"/>
    </row>
    <row r="36" spans="1:16">
      <c r="A36" s="12"/>
      <c r="B36" s="25">
        <v>341.1</v>
      </c>
      <c r="C36" s="20" t="s">
        <v>89</v>
      </c>
      <c r="D36" s="46">
        <v>80750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80750</v>
      </c>
      <c r="O36" s="47">
        <f t="shared" si="1"/>
        <v>2.1227097079466892</v>
      </c>
      <c r="P36" s="9"/>
    </row>
    <row r="37" spans="1:16">
      <c r="A37" s="12"/>
      <c r="B37" s="25">
        <v>342.1</v>
      </c>
      <c r="C37" s="20" t="s">
        <v>43</v>
      </c>
      <c r="D37" s="46">
        <v>1820341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1820341</v>
      </c>
      <c r="O37" s="47">
        <f t="shared" ref="O37:O59" si="9">(N37/O$61)</f>
        <v>47.85208064982519</v>
      </c>
      <c r="P37" s="9"/>
    </row>
    <row r="38" spans="1:16">
      <c r="A38" s="12"/>
      <c r="B38" s="25">
        <v>342.5</v>
      </c>
      <c r="C38" s="20" t="s">
        <v>44</v>
      </c>
      <c r="D38" s="46">
        <v>101300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101300</v>
      </c>
      <c r="O38" s="47">
        <f t="shared" si="9"/>
        <v>2.6629163271207381</v>
      </c>
      <c r="P38" s="9"/>
    </row>
    <row r="39" spans="1:16">
      <c r="A39" s="12"/>
      <c r="B39" s="25">
        <v>343.7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1442333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1442333</v>
      </c>
      <c r="O39" s="47">
        <f t="shared" si="9"/>
        <v>37.915223048815754</v>
      </c>
      <c r="P39" s="9"/>
    </row>
    <row r="40" spans="1:16">
      <c r="A40" s="12"/>
      <c r="B40" s="25">
        <v>347.2</v>
      </c>
      <c r="C40" s="20" t="s">
        <v>46</v>
      </c>
      <c r="D40" s="46">
        <v>775512</v>
      </c>
      <c r="E40" s="46">
        <v>19705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795217</v>
      </c>
      <c r="O40" s="47">
        <f t="shared" si="9"/>
        <v>20.90420861701848</v>
      </c>
      <c r="P40" s="9"/>
    </row>
    <row r="41" spans="1:16">
      <c r="A41" s="12"/>
      <c r="B41" s="25">
        <v>347.9</v>
      </c>
      <c r="C41" s="20" t="s">
        <v>47</v>
      </c>
      <c r="D41" s="46">
        <v>0</v>
      </c>
      <c r="E41" s="46">
        <v>776976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776976</v>
      </c>
      <c r="O41" s="47">
        <f t="shared" si="9"/>
        <v>20.424699666149682</v>
      </c>
      <c r="P41" s="9"/>
    </row>
    <row r="42" spans="1:16" ht="15.75">
      <c r="A42" s="29" t="s">
        <v>41</v>
      </c>
      <c r="B42" s="30"/>
      <c r="C42" s="31"/>
      <c r="D42" s="32">
        <f t="shared" ref="D42:M42" si="10">SUM(D43:D47)</f>
        <v>1667777</v>
      </c>
      <c r="E42" s="32">
        <f t="shared" si="10"/>
        <v>76931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7"/>
        <v>1744708</v>
      </c>
      <c r="O42" s="45">
        <f t="shared" si="9"/>
        <v>45.863883704424175</v>
      </c>
      <c r="P42" s="10"/>
    </row>
    <row r="43" spans="1:16">
      <c r="A43" s="13"/>
      <c r="B43" s="39">
        <v>351.5</v>
      </c>
      <c r="C43" s="21" t="s">
        <v>50</v>
      </c>
      <c r="D43" s="46">
        <v>235867</v>
      </c>
      <c r="E43" s="46">
        <v>4203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240070</v>
      </c>
      <c r="O43" s="47">
        <f t="shared" si="9"/>
        <v>6.3108225335821873</v>
      </c>
      <c r="P43" s="9"/>
    </row>
    <row r="44" spans="1:16">
      <c r="A44" s="13"/>
      <c r="B44" s="39">
        <v>354</v>
      </c>
      <c r="C44" s="21" t="s">
        <v>51</v>
      </c>
      <c r="D44" s="46">
        <v>1421226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1421226</v>
      </c>
      <c r="O44" s="47">
        <f t="shared" si="9"/>
        <v>37.360374332956546</v>
      </c>
      <c r="P44" s="9"/>
    </row>
    <row r="45" spans="1:16">
      <c r="A45" s="13"/>
      <c r="B45" s="39">
        <v>355</v>
      </c>
      <c r="C45" s="21" t="s">
        <v>94</v>
      </c>
      <c r="D45" s="46">
        <v>0</v>
      </c>
      <c r="E45" s="46">
        <v>70815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70815</v>
      </c>
      <c r="O45" s="47">
        <f t="shared" si="9"/>
        <v>1.8615441234457559</v>
      </c>
      <c r="P45" s="9"/>
    </row>
    <row r="46" spans="1:16">
      <c r="A46" s="13"/>
      <c r="B46" s="39">
        <v>356</v>
      </c>
      <c r="C46" s="21" t="s">
        <v>95</v>
      </c>
      <c r="D46" s="46">
        <v>0</v>
      </c>
      <c r="E46" s="46">
        <v>1913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1913</v>
      </c>
      <c r="O46" s="47">
        <f t="shared" si="9"/>
        <v>5.028784732262559E-2</v>
      </c>
      <c r="P46" s="9"/>
    </row>
    <row r="47" spans="1:16">
      <c r="A47" s="13"/>
      <c r="B47" s="39">
        <v>359</v>
      </c>
      <c r="C47" s="21" t="s">
        <v>52</v>
      </c>
      <c r="D47" s="46">
        <v>10684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10684</v>
      </c>
      <c r="O47" s="47">
        <f t="shared" si="9"/>
        <v>0.28085486711705793</v>
      </c>
      <c r="P47" s="9"/>
    </row>
    <row r="48" spans="1:16" ht="15.75">
      <c r="A48" s="29" t="s">
        <v>3</v>
      </c>
      <c r="B48" s="30"/>
      <c r="C48" s="31"/>
      <c r="D48" s="32">
        <f t="shared" ref="D48:M48" si="11">SUM(D49:D53)</f>
        <v>1019214</v>
      </c>
      <c r="E48" s="32">
        <f t="shared" si="11"/>
        <v>619736</v>
      </c>
      <c r="F48" s="32">
        <f t="shared" si="11"/>
        <v>32395</v>
      </c>
      <c r="G48" s="32">
        <f t="shared" si="11"/>
        <v>470423</v>
      </c>
      <c r="H48" s="32">
        <f t="shared" si="11"/>
        <v>0</v>
      </c>
      <c r="I48" s="32">
        <f t="shared" si="11"/>
        <v>10039</v>
      </c>
      <c r="J48" s="32">
        <f t="shared" si="11"/>
        <v>0</v>
      </c>
      <c r="K48" s="32">
        <f t="shared" si="11"/>
        <v>6933710</v>
      </c>
      <c r="L48" s="32">
        <f t="shared" si="11"/>
        <v>0</v>
      </c>
      <c r="M48" s="32">
        <f t="shared" si="11"/>
        <v>0</v>
      </c>
      <c r="N48" s="32">
        <f t="shared" si="7"/>
        <v>9085517</v>
      </c>
      <c r="O48" s="45">
        <f t="shared" si="9"/>
        <v>238.83486238532109</v>
      </c>
      <c r="P48" s="10"/>
    </row>
    <row r="49" spans="1:119">
      <c r="A49" s="12"/>
      <c r="B49" s="25">
        <v>361.1</v>
      </c>
      <c r="C49" s="20" t="s">
        <v>53</v>
      </c>
      <c r="D49" s="46">
        <v>986413</v>
      </c>
      <c r="E49" s="46">
        <v>193591</v>
      </c>
      <c r="F49" s="46">
        <v>32395</v>
      </c>
      <c r="G49" s="46">
        <v>220423</v>
      </c>
      <c r="H49" s="46">
        <v>0</v>
      </c>
      <c r="I49" s="46">
        <v>10039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1442861</v>
      </c>
      <c r="O49" s="47">
        <f t="shared" si="9"/>
        <v>37.929102810125919</v>
      </c>
      <c r="P49" s="9"/>
    </row>
    <row r="50" spans="1:119">
      <c r="A50" s="12"/>
      <c r="B50" s="25">
        <v>361.3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4371536</v>
      </c>
      <c r="L50" s="46">
        <v>0</v>
      </c>
      <c r="M50" s="46">
        <v>0</v>
      </c>
      <c r="N50" s="46">
        <f t="shared" si="7"/>
        <v>4371536</v>
      </c>
      <c r="O50" s="47">
        <f t="shared" si="9"/>
        <v>114.91643227044504</v>
      </c>
      <c r="P50" s="9"/>
    </row>
    <row r="51" spans="1:119">
      <c r="A51" s="12"/>
      <c r="B51" s="25">
        <v>366</v>
      </c>
      <c r="C51" s="20" t="s">
        <v>56</v>
      </c>
      <c r="D51" s="46">
        <v>0</v>
      </c>
      <c r="E51" s="46">
        <v>372165</v>
      </c>
      <c r="F51" s="46">
        <v>0</v>
      </c>
      <c r="G51" s="46">
        <v>250000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622165</v>
      </c>
      <c r="O51" s="47">
        <f t="shared" si="9"/>
        <v>16.355116847611786</v>
      </c>
      <c r="P51" s="9"/>
    </row>
    <row r="52" spans="1:119">
      <c r="A52" s="12"/>
      <c r="B52" s="25">
        <v>368</v>
      </c>
      <c r="C52" s="20" t="s">
        <v>57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2561275</v>
      </c>
      <c r="L52" s="46">
        <v>0</v>
      </c>
      <c r="M52" s="46">
        <v>0</v>
      </c>
      <c r="N52" s="46">
        <f t="shared" si="7"/>
        <v>2561275</v>
      </c>
      <c r="O52" s="47">
        <f t="shared" si="9"/>
        <v>67.329328881995735</v>
      </c>
      <c r="P52" s="9"/>
    </row>
    <row r="53" spans="1:119">
      <c r="A53" s="12"/>
      <c r="B53" s="25">
        <v>369.9</v>
      </c>
      <c r="C53" s="20" t="s">
        <v>58</v>
      </c>
      <c r="D53" s="46">
        <v>32801</v>
      </c>
      <c r="E53" s="46">
        <v>53980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899</v>
      </c>
      <c r="L53" s="46">
        <v>0</v>
      </c>
      <c r="M53" s="46">
        <v>0</v>
      </c>
      <c r="N53" s="46">
        <f t="shared" si="7"/>
        <v>87680</v>
      </c>
      <c r="O53" s="47">
        <f t="shared" si="9"/>
        <v>2.3048815751426095</v>
      </c>
      <c r="P53" s="9"/>
    </row>
    <row r="54" spans="1:119" ht="15.75">
      <c r="A54" s="29" t="s">
        <v>42</v>
      </c>
      <c r="B54" s="30"/>
      <c r="C54" s="31"/>
      <c r="D54" s="32">
        <f t="shared" ref="D54:M54" si="12">SUM(D55:D58)</f>
        <v>13308</v>
      </c>
      <c r="E54" s="32">
        <f t="shared" si="12"/>
        <v>409891</v>
      </c>
      <c r="F54" s="32">
        <f t="shared" si="12"/>
        <v>3195994</v>
      </c>
      <c r="G54" s="32">
        <f t="shared" si="12"/>
        <v>400000</v>
      </c>
      <c r="H54" s="32">
        <f t="shared" si="12"/>
        <v>0</v>
      </c>
      <c r="I54" s="32">
        <f t="shared" si="12"/>
        <v>0</v>
      </c>
      <c r="J54" s="32">
        <f t="shared" si="12"/>
        <v>0</v>
      </c>
      <c r="K54" s="32">
        <f t="shared" si="12"/>
        <v>0</v>
      </c>
      <c r="L54" s="32">
        <f t="shared" si="12"/>
        <v>0</v>
      </c>
      <c r="M54" s="32">
        <f t="shared" si="12"/>
        <v>0</v>
      </c>
      <c r="N54" s="32">
        <f t="shared" si="7"/>
        <v>4019193</v>
      </c>
      <c r="O54" s="45">
        <f t="shared" si="9"/>
        <v>105.65424147630189</v>
      </c>
      <c r="P54" s="9"/>
    </row>
    <row r="55" spans="1:119">
      <c r="A55" s="12"/>
      <c r="B55" s="25">
        <v>381</v>
      </c>
      <c r="C55" s="20" t="s">
        <v>59</v>
      </c>
      <c r="D55" s="46">
        <v>0</v>
      </c>
      <c r="E55" s="46">
        <v>147359</v>
      </c>
      <c r="F55" s="46">
        <v>3195994</v>
      </c>
      <c r="G55" s="46">
        <v>400000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3743353</v>
      </c>
      <c r="O55" s="47">
        <f t="shared" si="9"/>
        <v>98.403117688809445</v>
      </c>
      <c r="P55" s="9"/>
    </row>
    <row r="56" spans="1:119">
      <c r="A56" s="12"/>
      <c r="B56" s="25">
        <v>388.1</v>
      </c>
      <c r="C56" s="20" t="s">
        <v>96</v>
      </c>
      <c r="D56" s="46">
        <v>13308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7"/>
        <v>13308</v>
      </c>
      <c r="O56" s="47">
        <f t="shared" si="9"/>
        <v>0.3498330748403039</v>
      </c>
      <c r="P56" s="9"/>
    </row>
    <row r="57" spans="1:119">
      <c r="A57" s="12"/>
      <c r="B57" s="25">
        <v>389.1</v>
      </c>
      <c r="C57" s="20" t="s">
        <v>115</v>
      </c>
      <c r="D57" s="46">
        <v>0</v>
      </c>
      <c r="E57" s="46">
        <v>27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7"/>
        <v>27</v>
      </c>
      <c r="O57" s="47">
        <f t="shared" si="9"/>
        <v>7.0976052154254616E-4</v>
      </c>
      <c r="P57" s="9"/>
    </row>
    <row r="58" spans="1:119" ht="15.75" thickBot="1">
      <c r="A58" s="12"/>
      <c r="B58" s="25">
        <v>389.4</v>
      </c>
      <c r="C58" s="20" t="s">
        <v>116</v>
      </c>
      <c r="D58" s="46">
        <v>0</v>
      </c>
      <c r="E58" s="46">
        <v>262505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7"/>
        <v>262505</v>
      </c>
      <c r="O58" s="47">
        <f t="shared" si="9"/>
        <v>6.9005809521305963</v>
      </c>
      <c r="P58" s="9"/>
    </row>
    <row r="59" spans="1:119" ht="16.5" thickBot="1">
      <c r="A59" s="14" t="s">
        <v>48</v>
      </c>
      <c r="B59" s="23"/>
      <c r="C59" s="22"/>
      <c r="D59" s="15">
        <f t="shared" ref="D59:M59" si="13">SUM(D5,D15,D23,D35,D42,D48,D54)</f>
        <v>41174706</v>
      </c>
      <c r="E59" s="15">
        <f t="shared" si="13"/>
        <v>15012330</v>
      </c>
      <c r="F59" s="15">
        <f t="shared" si="13"/>
        <v>3228389</v>
      </c>
      <c r="G59" s="15">
        <f t="shared" si="13"/>
        <v>922282</v>
      </c>
      <c r="H59" s="15">
        <f t="shared" si="13"/>
        <v>0</v>
      </c>
      <c r="I59" s="15">
        <f t="shared" si="13"/>
        <v>1704478</v>
      </c>
      <c r="J59" s="15">
        <f t="shared" si="13"/>
        <v>0</v>
      </c>
      <c r="K59" s="15">
        <f t="shared" si="13"/>
        <v>7495663</v>
      </c>
      <c r="L59" s="15">
        <f t="shared" si="13"/>
        <v>0</v>
      </c>
      <c r="M59" s="15">
        <f t="shared" si="13"/>
        <v>0</v>
      </c>
      <c r="N59" s="15">
        <f t="shared" si="7"/>
        <v>69537848</v>
      </c>
      <c r="O59" s="38">
        <f t="shared" si="9"/>
        <v>1827.9710838306039</v>
      </c>
      <c r="P59" s="6"/>
      <c r="Q59" s="2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</row>
    <row r="60" spans="1:119">
      <c r="A60" s="16"/>
      <c r="B60" s="18"/>
      <c r="C60" s="18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9"/>
    </row>
    <row r="61" spans="1:119">
      <c r="A61" s="40"/>
      <c r="B61" s="41"/>
      <c r="C61" s="41"/>
      <c r="D61" s="42"/>
      <c r="E61" s="42"/>
      <c r="F61" s="42"/>
      <c r="G61" s="42"/>
      <c r="H61" s="42"/>
      <c r="I61" s="42"/>
      <c r="J61" s="42"/>
      <c r="K61" s="42"/>
      <c r="L61" s="48" t="s">
        <v>117</v>
      </c>
      <c r="M61" s="48"/>
      <c r="N61" s="48"/>
      <c r="O61" s="43">
        <v>38041</v>
      </c>
    </row>
    <row r="62" spans="1:119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1"/>
    </row>
    <row r="63" spans="1:119" ht="15.75" customHeight="1" thickBot="1">
      <c r="A63" s="52" t="s">
        <v>72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4"/>
    </row>
  </sheetData>
  <mergeCells count="10">
    <mergeCell ref="L61:N61"/>
    <mergeCell ref="A62:O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111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26209992</v>
      </c>
      <c r="E5" s="27">
        <f t="shared" si="0"/>
        <v>530211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474040</v>
      </c>
      <c r="L5" s="27">
        <f t="shared" si="0"/>
        <v>0</v>
      </c>
      <c r="M5" s="27">
        <f t="shared" si="0"/>
        <v>0</v>
      </c>
      <c r="N5" s="28">
        <f>SUM(D5:M5)</f>
        <v>27214243</v>
      </c>
      <c r="O5" s="33">
        <f t="shared" ref="O5:O36" si="1">(N5/O$59)</f>
        <v>715.5805264126634</v>
      </c>
      <c r="P5" s="6"/>
    </row>
    <row r="6" spans="1:133">
      <c r="A6" s="12"/>
      <c r="B6" s="25">
        <v>311</v>
      </c>
      <c r="C6" s="20" t="s">
        <v>2</v>
      </c>
      <c r="D6" s="46">
        <v>17051593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17051593</v>
      </c>
      <c r="O6" s="47">
        <f t="shared" si="1"/>
        <v>448.36036391364939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146960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146960</v>
      </c>
      <c r="O7" s="47">
        <f t="shared" si="1"/>
        <v>3.8642160342878178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383251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383251</v>
      </c>
      <c r="O8" s="47">
        <f t="shared" si="1"/>
        <v>10.077331650495648</v>
      </c>
      <c r="P8" s="9"/>
    </row>
    <row r="9" spans="1:133">
      <c r="A9" s="12"/>
      <c r="B9" s="25">
        <v>312.52</v>
      </c>
      <c r="C9" s="20" t="s">
        <v>83</v>
      </c>
      <c r="D9" s="46">
        <v>474040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474040</v>
      </c>
      <c r="L9" s="46">
        <v>0</v>
      </c>
      <c r="M9" s="46">
        <v>0</v>
      </c>
      <c r="N9" s="46">
        <f>SUM(D9:M9)</f>
        <v>948080</v>
      </c>
      <c r="O9" s="47">
        <f t="shared" si="1"/>
        <v>24.929136756856249</v>
      </c>
      <c r="P9" s="9"/>
    </row>
    <row r="10" spans="1:133">
      <c r="A10" s="12"/>
      <c r="B10" s="25">
        <v>314.10000000000002</v>
      </c>
      <c r="C10" s="20" t="s">
        <v>12</v>
      </c>
      <c r="D10" s="46">
        <v>4903339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4903339</v>
      </c>
      <c r="O10" s="47">
        <f t="shared" si="1"/>
        <v>128.93005705871525</v>
      </c>
      <c r="P10" s="9"/>
    </row>
    <row r="11" spans="1:133">
      <c r="A11" s="12"/>
      <c r="B11" s="25">
        <v>314.3</v>
      </c>
      <c r="C11" s="20" t="s">
        <v>13</v>
      </c>
      <c r="D11" s="46">
        <v>1213984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1213984</v>
      </c>
      <c r="O11" s="47">
        <f t="shared" si="1"/>
        <v>31.920906628802818</v>
      </c>
      <c r="P11" s="9"/>
    </row>
    <row r="12" spans="1:133">
      <c r="A12" s="12"/>
      <c r="B12" s="25">
        <v>314.39999999999998</v>
      </c>
      <c r="C12" s="20" t="s">
        <v>14</v>
      </c>
      <c r="D12" s="46">
        <v>23762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23762</v>
      </c>
      <c r="O12" s="47">
        <f t="shared" si="1"/>
        <v>0.62480607925113718</v>
      </c>
      <c r="P12" s="9"/>
    </row>
    <row r="13" spans="1:133">
      <c r="A13" s="12"/>
      <c r="B13" s="25">
        <v>315</v>
      </c>
      <c r="C13" s="20" t="s">
        <v>84</v>
      </c>
      <c r="D13" s="46">
        <v>1748708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1748708</v>
      </c>
      <c r="O13" s="47">
        <f t="shared" si="1"/>
        <v>45.981120664720883</v>
      </c>
      <c r="P13" s="9"/>
    </row>
    <row r="14" spans="1:133">
      <c r="A14" s="12"/>
      <c r="B14" s="25">
        <v>316</v>
      </c>
      <c r="C14" s="20" t="s">
        <v>85</v>
      </c>
      <c r="D14" s="46">
        <v>794566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794566</v>
      </c>
      <c r="O14" s="47">
        <f t="shared" si="1"/>
        <v>20.892587625884147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6592049</v>
      </c>
      <c r="E15" s="32">
        <f t="shared" si="3"/>
        <v>1153143</v>
      </c>
      <c r="F15" s="32">
        <f t="shared" si="3"/>
        <v>0</v>
      </c>
      <c r="G15" s="32">
        <f t="shared" si="3"/>
        <v>99117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7844309</v>
      </c>
      <c r="O15" s="45">
        <f t="shared" si="1"/>
        <v>206.26091872419869</v>
      </c>
      <c r="P15" s="10"/>
    </row>
    <row r="16" spans="1:133">
      <c r="A16" s="12"/>
      <c r="B16" s="25">
        <v>322</v>
      </c>
      <c r="C16" s="20" t="s">
        <v>0</v>
      </c>
      <c r="D16" s="46">
        <v>4165422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4165422</v>
      </c>
      <c r="O16" s="47">
        <f t="shared" si="1"/>
        <v>109.52701743314664</v>
      </c>
      <c r="P16" s="9"/>
    </row>
    <row r="17" spans="1:16">
      <c r="A17" s="12"/>
      <c r="B17" s="25">
        <v>323.10000000000002</v>
      </c>
      <c r="C17" s="20" t="s">
        <v>18</v>
      </c>
      <c r="D17" s="46">
        <v>1710622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1710622</v>
      </c>
      <c r="O17" s="47">
        <f t="shared" si="1"/>
        <v>44.9796744760853</v>
      </c>
      <c r="P17" s="9"/>
    </row>
    <row r="18" spans="1:16">
      <c r="A18" s="12"/>
      <c r="B18" s="25">
        <v>323.39999999999998</v>
      </c>
      <c r="C18" s="20" t="s">
        <v>19</v>
      </c>
      <c r="D18" s="46">
        <v>10083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10083</v>
      </c>
      <c r="O18" s="47">
        <f t="shared" si="1"/>
        <v>0.26512581841129607</v>
      </c>
      <c r="P18" s="9"/>
    </row>
    <row r="19" spans="1:16">
      <c r="A19" s="12"/>
      <c r="B19" s="25">
        <v>323.7</v>
      </c>
      <c r="C19" s="20" t="s">
        <v>20</v>
      </c>
      <c r="D19" s="46">
        <v>628751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628751</v>
      </c>
      <c r="O19" s="47">
        <f t="shared" si="1"/>
        <v>16.532591832978358</v>
      </c>
      <c r="P19" s="9"/>
    </row>
    <row r="20" spans="1:16">
      <c r="A20" s="12"/>
      <c r="B20" s="25">
        <v>323.89999999999998</v>
      </c>
      <c r="C20" s="20" t="s">
        <v>21</v>
      </c>
      <c r="D20" s="46">
        <v>50000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50000</v>
      </c>
      <c r="O20" s="47">
        <f t="shared" si="1"/>
        <v>1.3147169414425075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97664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97664</v>
      </c>
      <c r="O21" s="47">
        <f t="shared" si="1"/>
        <v>2.5680103073808209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1153143</v>
      </c>
      <c r="F22" s="46">
        <v>0</v>
      </c>
      <c r="G22" s="46">
        <v>1453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1154596</v>
      </c>
      <c r="O22" s="47">
        <f t="shared" si="1"/>
        <v>30.359338434435067</v>
      </c>
      <c r="P22" s="9"/>
    </row>
    <row r="23" spans="1:16">
      <c r="A23" s="12"/>
      <c r="B23" s="25">
        <v>329</v>
      </c>
      <c r="C23" s="20" t="s">
        <v>23</v>
      </c>
      <c r="D23" s="46">
        <v>27171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27171</v>
      </c>
      <c r="O23" s="47">
        <f t="shared" si="1"/>
        <v>0.71444348031868743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SUM(D25:D35)</f>
        <v>4847227</v>
      </c>
      <c r="E24" s="32">
        <f t="shared" si="5"/>
        <v>10648905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15496132</v>
      </c>
      <c r="O24" s="45">
        <f t="shared" si="1"/>
        <v>407.46054534458733</v>
      </c>
      <c r="P24" s="10"/>
    </row>
    <row r="25" spans="1:16">
      <c r="A25" s="12"/>
      <c r="B25" s="25">
        <v>331.1</v>
      </c>
      <c r="C25" s="20" t="s">
        <v>24</v>
      </c>
      <c r="D25" s="46">
        <v>702020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702020</v>
      </c>
      <c r="O25" s="47">
        <f t="shared" si="1"/>
        <v>18.459151744629381</v>
      </c>
      <c r="P25" s="9"/>
    </row>
    <row r="26" spans="1:16">
      <c r="A26" s="12"/>
      <c r="B26" s="25">
        <v>331.2</v>
      </c>
      <c r="C26" s="20" t="s">
        <v>25</v>
      </c>
      <c r="D26" s="46">
        <v>5535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5535</v>
      </c>
      <c r="O26" s="47">
        <f t="shared" si="1"/>
        <v>0.14553916541768558</v>
      </c>
      <c r="P26" s="9"/>
    </row>
    <row r="27" spans="1:16">
      <c r="A27" s="12"/>
      <c r="B27" s="25">
        <v>334.35</v>
      </c>
      <c r="C27" s="20" t="s">
        <v>99</v>
      </c>
      <c r="D27" s="46">
        <v>200000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200000</v>
      </c>
      <c r="O27" s="47">
        <f t="shared" si="1"/>
        <v>5.25886776577003</v>
      </c>
      <c r="P27" s="9"/>
    </row>
    <row r="28" spans="1:16">
      <c r="A28" s="12"/>
      <c r="B28" s="25">
        <v>334.49</v>
      </c>
      <c r="C28" s="20" t="s">
        <v>28</v>
      </c>
      <c r="D28" s="46">
        <v>12676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4" si="6">SUM(D28:M28)</f>
        <v>12676</v>
      </c>
      <c r="O28" s="47">
        <f t="shared" si="1"/>
        <v>0.33330703899450448</v>
      </c>
      <c r="P28" s="9"/>
    </row>
    <row r="29" spans="1:16">
      <c r="A29" s="12"/>
      <c r="B29" s="25">
        <v>335.12</v>
      </c>
      <c r="C29" s="20" t="s">
        <v>86</v>
      </c>
      <c r="D29" s="46">
        <v>850742</v>
      </c>
      <c r="E29" s="46">
        <v>260666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1111408</v>
      </c>
      <c r="O29" s="47">
        <f t="shared" si="1"/>
        <v>29.223738529094685</v>
      </c>
      <c r="P29" s="9"/>
    </row>
    <row r="30" spans="1:16">
      <c r="A30" s="12"/>
      <c r="B30" s="25">
        <v>335.15</v>
      </c>
      <c r="C30" s="20" t="s">
        <v>87</v>
      </c>
      <c r="D30" s="46">
        <v>25954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25954</v>
      </c>
      <c r="O30" s="47">
        <f t="shared" si="1"/>
        <v>0.68244326996397675</v>
      </c>
      <c r="P30" s="9"/>
    </row>
    <row r="31" spans="1:16">
      <c r="A31" s="12"/>
      <c r="B31" s="25">
        <v>335.18</v>
      </c>
      <c r="C31" s="20" t="s">
        <v>88</v>
      </c>
      <c r="D31" s="46">
        <v>2994211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2994211</v>
      </c>
      <c r="O31" s="47">
        <f t="shared" si="1"/>
        <v>78.730798559070237</v>
      </c>
      <c r="P31" s="9"/>
    </row>
    <row r="32" spans="1:16">
      <c r="A32" s="12"/>
      <c r="B32" s="25">
        <v>335.22</v>
      </c>
      <c r="C32" s="20" t="s">
        <v>102</v>
      </c>
      <c r="D32" s="46">
        <v>0</v>
      </c>
      <c r="E32" s="46">
        <v>93954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93954</v>
      </c>
      <c r="O32" s="47">
        <f t="shared" si="1"/>
        <v>2.4704583103257867</v>
      </c>
      <c r="P32" s="9"/>
    </row>
    <row r="33" spans="1:16">
      <c r="A33" s="12"/>
      <c r="B33" s="25">
        <v>335.49</v>
      </c>
      <c r="C33" s="20" t="s">
        <v>32</v>
      </c>
      <c r="D33" s="46">
        <v>4270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4270</v>
      </c>
      <c r="O33" s="47">
        <f t="shared" si="1"/>
        <v>0.11227682679919014</v>
      </c>
      <c r="P33" s="9"/>
    </row>
    <row r="34" spans="1:16">
      <c r="A34" s="12"/>
      <c r="B34" s="25">
        <v>335.9</v>
      </c>
      <c r="C34" s="20" t="s">
        <v>33</v>
      </c>
      <c r="D34" s="46">
        <v>0</v>
      </c>
      <c r="E34" s="46">
        <v>8571155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8571155</v>
      </c>
      <c r="O34" s="47">
        <f t="shared" si="1"/>
        <v>225.37285372459309</v>
      </c>
      <c r="P34" s="9"/>
    </row>
    <row r="35" spans="1:16">
      <c r="A35" s="12"/>
      <c r="B35" s="25">
        <v>338</v>
      </c>
      <c r="C35" s="20" t="s">
        <v>35</v>
      </c>
      <c r="D35" s="46">
        <v>51819</v>
      </c>
      <c r="E35" s="46">
        <v>1723130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57" si="7">SUM(D35:M35)</f>
        <v>1774949</v>
      </c>
      <c r="O35" s="47">
        <f t="shared" si="1"/>
        <v>46.671110409928744</v>
      </c>
      <c r="P35" s="9"/>
    </row>
    <row r="36" spans="1:16" ht="15.75">
      <c r="A36" s="29" t="s">
        <v>40</v>
      </c>
      <c r="B36" s="30"/>
      <c r="C36" s="31"/>
      <c r="D36" s="32">
        <f t="shared" ref="D36:M36" si="8">SUM(D37:D42)</f>
        <v>3473529</v>
      </c>
      <c r="E36" s="32">
        <f t="shared" si="8"/>
        <v>953879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1347009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7"/>
        <v>5774417</v>
      </c>
      <c r="O36" s="45">
        <f t="shared" si="1"/>
        <v>151.83447713707238</v>
      </c>
      <c r="P36" s="10"/>
    </row>
    <row r="37" spans="1:16">
      <c r="A37" s="12"/>
      <c r="B37" s="25">
        <v>341.1</v>
      </c>
      <c r="C37" s="20" t="s">
        <v>89</v>
      </c>
      <c r="D37" s="46">
        <v>84815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84815</v>
      </c>
      <c r="O37" s="47">
        <f t="shared" ref="O37:O57" si="9">(N37/O$59)</f>
        <v>2.2301543477689254</v>
      </c>
      <c r="P37" s="9"/>
    </row>
    <row r="38" spans="1:16">
      <c r="A38" s="12"/>
      <c r="B38" s="25">
        <v>342.1</v>
      </c>
      <c r="C38" s="20" t="s">
        <v>43</v>
      </c>
      <c r="D38" s="46">
        <v>1921560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1921560</v>
      </c>
      <c r="O38" s="47">
        <f t="shared" si="9"/>
        <v>50.526149719965289</v>
      </c>
      <c r="P38" s="9"/>
    </row>
    <row r="39" spans="1:16">
      <c r="A39" s="12"/>
      <c r="B39" s="25">
        <v>342.5</v>
      </c>
      <c r="C39" s="20" t="s">
        <v>44</v>
      </c>
      <c r="D39" s="46">
        <v>108100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108100</v>
      </c>
      <c r="O39" s="47">
        <f t="shared" si="9"/>
        <v>2.842418027398701</v>
      </c>
      <c r="P39" s="9"/>
    </row>
    <row r="40" spans="1:16">
      <c r="A40" s="12"/>
      <c r="B40" s="25">
        <v>343.7</v>
      </c>
      <c r="C40" s="20" t="s">
        <v>45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1347009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1347009</v>
      </c>
      <c r="O40" s="47">
        <f t="shared" si="9"/>
        <v>35.418711051510613</v>
      </c>
      <c r="P40" s="9"/>
    </row>
    <row r="41" spans="1:16">
      <c r="A41" s="12"/>
      <c r="B41" s="25">
        <v>347.2</v>
      </c>
      <c r="C41" s="20" t="s">
        <v>46</v>
      </c>
      <c r="D41" s="46">
        <v>1359054</v>
      </c>
      <c r="E41" s="46">
        <v>40543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1399597</v>
      </c>
      <c r="O41" s="47">
        <f t="shared" si="9"/>
        <v>36.801477741842184</v>
      </c>
      <c r="P41" s="9"/>
    </row>
    <row r="42" spans="1:16">
      <c r="A42" s="12"/>
      <c r="B42" s="25">
        <v>347.9</v>
      </c>
      <c r="C42" s="20" t="s">
        <v>47</v>
      </c>
      <c r="D42" s="46">
        <v>0</v>
      </c>
      <c r="E42" s="46">
        <v>913336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913336</v>
      </c>
      <c r="O42" s="47">
        <f t="shared" si="9"/>
        <v>24.01556624858668</v>
      </c>
      <c r="P42" s="9"/>
    </row>
    <row r="43" spans="1:16" ht="15.75">
      <c r="A43" s="29" t="s">
        <v>41</v>
      </c>
      <c r="B43" s="30"/>
      <c r="C43" s="31"/>
      <c r="D43" s="32">
        <f t="shared" ref="D43:M43" si="10">SUM(D44:D47)</f>
        <v>2677305</v>
      </c>
      <c r="E43" s="32">
        <f t="shared" si="10"/>
        <v>30991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si="7"/>
        <v>2708296</v>
      </c>
      <c r="O43" s="45">
        <f t="shared" si="9"/>
        <v>71.212852672819537</v>
      </c>
      <c r="P43" s="10"/>
    </row>
    <row r="44" spans="1:16">
      <c r="A44" s="13"/>
      <c r="B44" s="39">
        <v>351.5</v>
      </c>
      <c r="C44" s="21" t="s">
        <v>50</v>
      </c>
      <c r="D44" s="46">
        <v>284354</v>
      </c>
      <c r="E44" s="46">
        <v>5736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290090</v>
      </c>
      <c r="O44" s="47">
        <f t="shared" si="9"/>
        <v>7.6277247508611392</v>
      </c>
      <c r="P44" s="9"/>
    </row>
    <row r="45" spans="1:16">
      <c r="A45" s="13"/>
      <c r="B45" s="39">
        <v>354</v>
      </c>
      <c r="C45" s="21" t="s">
        <v>51</v>
      </c>
      <c r="D45" s="46">
        <v>2391483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2391483</v>
      </c>
      <c r="O45" s="47">
        <f t="shared" si="9"/>
        <v>62.882464305435043</v>
      </c>
      <c r="P45" s="9"/>
    </row>
    <row r="46" spans="1:16">
      <c r="A46" s="13"/>
      <c r="B46" s="39">
        <v>355</v>
      </c>
      <c r="C46" s="21" t="s">
        <v>94</v>
      </c>
      <c r="D46" s="46">
        <v>0</v>
      </c>
      <c r="E46" s="46">
        <v>25255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25255</v>
      </c>
      <c r="O46" s="47">
        <f t="shared" si="9"/>
        <v>0.66406352712261052</v>
      </c>
      <c r="P46" s="9"/>
    </row>
    <row r="47" spans="1:16">
      <c r="A47" s="13"/>
      <c r="B47" s="39">
        <v>359</v>
      </c>
      <c r="C47" s="21" t="s">
        <v>52</v>
      </c>
      <c r="D47" s="46">
        <v>1468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1468</v>
      </c>
      <c r="O47" s="47">
        <f t="shared" si="9"/>
        <v>3.8600089400752019E-2</v>
      </c>
      <c r="P47" s="9"/>
    </row>
    <row r="48" spans="1:16" ht="15.75">
      <c r="A48" s="29" t="s">
        <v>3</v>
      </c>
      <c r="B48" s="30"/>
      <c r="C48" s="31"/>
      <c r="D48" s="32">
        <f t="shared" ref="D48:M48" si="11">SUM(D49:D53)</f>
        <v>1420808</v>
      </c>
      <c r="E48" s="32">
        <f t="shared" si="11"/>
        <v>398449</v>
      </c>
      <c r="F48" s="32">
        <f t="shared" si="11"/>
        <v>31433</v>
      </c>
      <c r="G48" s="32">
        <f t="shared" si="11"/>
        <v>1804449</v>
      </c>
      <c r="H48" s="32">
        <f t="shared" si="11"/>
        <v>0</v>
      </c>
      <c r="I48" s="32">
        <f t="shared" si="11"/>
        <v>6697</v>
      </c>
      <c r="J48" s="32">
        <f t="shared" si="11"/>
        <v>0</v>
      </c>
      <c r="K48" s="32">
        <f t="shared" si="11"/>
        <v>3719383</v>
      </c>
      <c r="L48" s="32">
        <f t="shared" si="11"/>
        <v>0</v>
      </c>
      <c r="M48" s="32">
        <f t="shared" si="11"/>
        <v>0</v>
      </c>
      <c r="N48" s="32">
        <f t="shared" si="7"/>
        <v>7381219</v>
      </c>
      <c r="O48" s="45">
        <f t="shared" si="9"/>
        <v>194.08427335594646</v>
      </c>
      <c r="P48" s="10"/>
    </row>
    <row r="49" spans="1:119">
      <c r="A49" s="12"/>
      <c r="B49" s="25">
        <v>361.1</v>
      </c>
      <c r="C49" s="20" t="s">
        <v>53</v>
      </c>
      <c r="D49" s="46">
        <v>1185108</v>
      </c>
      <c r="E49" s="46">
        <v>201138</v>
      </c>
      <c r="F49" s="46">
        <v>31433</v>
      </c>
      <c r="G49" s="46">
        <v>209449</v>
      </c>
      <c r="H49" s="46">
        <v>0</v>
      </c>
      <c r="I49" s="46">
        <v>6697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1633825</v>
      </c>
      <c r="O49" s="47">
        <f t="shared" si="9"/>
        <v>42.960348137046097</v>
      </c>
      <c r="P49" s="9"/>
    </row>
    <row r="50" spans="1:119">
      <c r="A50" s="12"/>
      <c r="B50" s="25">
        <v>361.3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1203781</v>
      </c>
      <c r="L50" s="46">
        <v>0</v>
      </c>
      <c r="M50" s="46">
        <v>0</v>
      </c>
      <c r="N50" s="46">
        <f t="shared" si="7"/>
        <v>1203781</v>
      </c>
      <c r="O50" s="47">
        <f t="shared" si="9"/>
        <v>31.65262548973206</v>
      </c>
      <c r="P50" s="9"/>
    </row>
    <row r="51" spans="1:119">
      <c r="A51" s="12"/>
      <c r="B51" s="25">
        <v>366</v>
      </c>
      <c r="C51" s="20" t="s">
        <v>56</v>
      </c>
      <c r="D51" s="46">
        <v>0</v>
      </c>
      <c r="E51" s="46">
        <v>189561</v>
      </c>
      <c r="F51" s="46">
        <v>0</v>
      </c>
      <c r="G51" s="46">
        <v>1270000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1459561</v>
      </c>
      <c r="O51" s="47">
        <f t="shared" si="9"/>
        <v>38.378191475375353</v>
      </c>
      <c r="P51" s="9"/>
    </row>
    <row r="52" spans="1:119">
      <c r="A52" s="12"/>
      <c r="B52" s="25">
        <v>368</v>
      </c>
      <c r="C52" s="20" t="s">
        <v>57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2515602</v>
      </c>
      <c r="L52" s="46">
        <v>0</v>
      </c>
      <c r="M52" s="46">
        <v>0</v>
      </c>
      <c r="N52" s="46">
        <f t="shared" si="7"/>
        <v>2515602</v>
      </c>
      <c r="O52" s="47">
        <f t="shared" si="9"/>
        <v>66.146091346533098</v>
      </c>
      <c r="P52" s="9"/>
    </row>
    <row r="53" spans="1:119">
      <c r="A53" s="12"/>
      <c r="B53" s="25">
        <v>369.9</v>
      </c>
      <c r="C53" s="20" t="s">
        <v>58</v>
      </c>
      <c r="D53" s="46">
        <v>235700</v>
      </c>
      <c r="E53" s="46">
        <v>7750</v>
      </c>
      <c r="F53" s="46">
        <v>0</v>
      </c>
      <c r="G53" s="46">
        <v>325000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568450</v>
      </c>
      <c r="O53" s="47">
        <f t="shared" si="9"/>
        <v>14.947016907259867</v>
      </c>
      <c r="P53" s="9"/>
    </row>
    <row r="54" spans="1:119" ht="15.75">
      <c r="A54" s="29" t="s">
        <v>42</v>
      </c>
      <c r="B54" s="30"/>
      <c r="C54" s="31"/>
      <c r="D54" s="32">
        <f t="shared" ref="D54:M54" si="12">SUM(D55:D56)</f>
        <v>22459</v>
      </c>
      <c r="E54" s="32">
        <f t="shared" si="12"/>
        <v>200000</v>
      </c>
      <c r="F54" s="32">
        <f t="shared" si="12"/>
        <v>3013942</v>
      </c>
      <c r="G54" s="32">
        <f t="shared" si="12"/>
        <v>265000</v>
      </c>
      <c r="H54" s="32">
        <f t="shared" si="12"/>
        <v>0</v>
      </c>
      <c r="I54" s="32">
        <f t="shared" si="12"/>
        <v>0</v>
      </c>
      <c r="J54" s="32">
        <f t="shared" si="12"/>
        <v>0</v>
      </c>
      <c r="K54" s="32">
        <f t="shared" si="12"/>
        <v>0</v>
      </c>
      <c r="L54" s="32">
        <f t="shared" si="12"/>
        <v>0</v>
      </c>
      <c r="M54" s="32">
        <f t="shared" si="12"/>
        <v>0</v>
      </c>
      <c r="N54" s="32">
        <f t="shared" si="7"/>
        <v>3501401</v>
      </c>
      <c r="O54" s="45">
        <f t="shared" si="9"/>
        <v>92.067024269674732</v>
      </c>
      <c r="P54" s="9"/>
    </row>
    <row r="55" spans="1:119">
      <c r="A55" s="12"/>
      <c r="B55" s="25">
        <v>381</v>
      </c>
      <c r="C55" s="20" t="s">
        <v>59</v>
      </c>
      <c r="D55" s="46">
        <v>0</v>
      </c>
      <c r="E55" s="46">
        <v>200000</v>
      </c>
      <c r="F55" s="46">
        <v>3013942</v>
      </c>
      <c r="G55" s="46">
        <v>265000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3478942</v>
      </c>
      <c r="O55" s="47">
        <f t="shared" si="9"/>
        <v>91.476479713917598</v>
      </c>
      <c r="P55" s="9"/>
    </row>
    <row r="56" spans="1:119" ht="15.75" thickBot="1">
      <c r="A56" s="12"/>
      <c r="B56" s="25">
        <v>388.1</v>
      </c>
      <c r="C56" s="20" t="s">
        <v>96</v>
      </c>
      <c r="D56" s="46">
        <v>22459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7"/>
        <v>22459</v>
      </c>
      <c r="O56" s="47">
        <f t="shared" si="9"/>
        <v>0.59054455575714548</v>
      </c>
      <c r="P56" s="9"/>
    </row>
    <row r="57" spans="1:119" ht="16.5" thickBot="1">
      <c r="A57" s="14" t="s">
        <v>48</v>
      </c>
      <c r="B57" s="23"/>
      <c r="C57" s="22"/>
      <c r="D57" s="15">
        <f t="shared" ref="D57:M57" si="13">SUM(D5,D15,D24,D36,D43,D48,D54)</f>
        <v>45243369</v>
      </c>
      <c r="E57" s="15">
        <f t="shared" si="13"/>
        <v>13915578</v>
      </c>
      <c r="F57" s="15">
        <f t="shared" si="13"/>
        <v>3045375</v>
      </c>
      <c r="G57" s="15">
        <f t="shared" si="13"/>
        <v>2168566</v>
      </c>
      <c r="H57" s="15">
        <f t="shared" si="13"/>
        <v>0</v>
      </c>
      <c r="I57" s="15">
        <f t="shared" si="13"/>
        <v>1353706</v>
      </c>
      <c r="J57" s="15">
        <f t="shared" si="13"/>
        <v>0</v>
      </c>
      <c r="K57" s="15">
        <f t="shared" si="13"/>
        <v>4193423</v>
      </c>
      <c r="L57" s="15">
        <f t="shared" si="13"/>
        <v>0</v>
      </c>
      <c r="M57" s="15">
        <f t="shared" si="13"/>
        <v>0</v>
      </c>
      <c r="N57" s="15">
        <f t="shared" si="7"/>
        <v>69920017</v>
      </c>
      <c r="O57" s="38">
        <f t="shared" si="9"/>
        <v>1838.5006179169625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48" t="s">
        <v>112</v>
      </c>
      <c r="M59" s="48"/>
      <c r="N59" s="48"/>
      <c r="O59" s="43">
        <v>38031</v>
      </c>
    </row>
    <row r="60" spans="1:119">
      <c r="A60" s="49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1"/>
    </row>
    <row r="61" spans="1:119" ht="15.75" customHeight="1" thickBot="1">
      <c r="A61" s="52" t="s">
        <v>72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4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26085732</v>
      </c>
      <c r="E5" s="27">
        <f t="shared" si="0"/>
        <v>528562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435103</v>
      </c>
      <c r="L5" s="27">
        <f t="shared" si="0"/>
        <v>0</v>
      </c>
      <c r="M5" s="27">
        <f t="shared" si="0"/>
        <v>0</v>
      </c>
      <c r="N5" s="28">
        <f>SUM(D5:M5)</f>
        <v>27049397</v>
      </c>
      <c r="O5" s="33">
        <f t="shared" ref="O5:O36" si="1">(N5/O$64)</f>
        <v>715.78187351151098</v>
      </c>
      <c r="P5" s="6"/>
    </row>
    <row r="6" spans="1:133">
      <c r="A6" s="12"/>
      <c r="B6" s="25">
        <v>311</v>
      </c>
      <c r="C6" s="20" t="s">
        <v>2</v>
      </c>
      <c r="D6" s="46">
        <v>16747025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16747025</v>
      </c>
      <c r="O6" s="47">
        <f t="shared" si="1"/>
        <v>443.16022757343211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146682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146682</v>
      </c>
      <c r="O7" s="47">
        <f t="shared" si="1"/>
        <v>3.8815030431331041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381880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381880</v>
      </c>
      <c r="O8" s="47">
        <f t="shared" si="1"/>
        <v>10.105318867425245</v>
      </c>
      <c r="P8" s="9"/>
    </row>
    <row r="9" spans="1:133">
      <c r="A9" s="12"/>
      <c r="B9" s="25">
        <v>312.52</v>
      </c>
      <c r="C9" s="20" t="s">
        <v>83</v>
      </c>
      <c r="D9" s="46">
        <v>435103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435103</v>
      </c>
      <c r="L9" s="46">
        <v>0</v>
      </c>
      <c r="M9" s="46">
        <v>0</v>
      </c>
      <c r="N9" s="46">
        <f>SUM(D9:M9)</f>
        <v>870206</v>
      </c>
      <c r="O9" s="47">
        <f t="shared" si="1"/>
        <v>23.027414659962954</v>
      </c>
      <c r="P9" s="9"/>
    </row>
    <row r="10" spans="1:133">
      <c r="A10" s="12"/>
      <c r="B10" s="25">
        <v>314.10000000000002</v>
      </c>
      <c r="C10" s="20" t="s">
        <v>12</v>
      </c>
      <c r="D10" s="46">
        <v>4815042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4815042</v>
      </c>
      <c r="O10" s="47">
        <f t="shared" si="1"/>
        <v>127.41577136808679</v>
      </c>
      <c r="P10" s="9"/>
    </row>
    <row r="11" spans="1:133">
      <c r="A11" s="12"/>
      <c r="B11" s="25">
        <v>314.3</v>
      </c>
      <c r="C11" s="20" t="s">
        <v>13</v>
      </c>
      <c r="D11" s="46">
        <v>1250281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1250281</v>
      </c>
      <c r="O11" s="47">
        <f t="shared" si="1"/>
        <v>33.08496956866896</v>
      </c>
      <c r="P11" s="9"/>
    </row>
    <row r="12" spans="1:133">
      <c r="A12" s="12"/>
      <c r="B12" s="25">
        <v>314.39999999999998</v>
      </c>
      <c r="C12" s="20" t="s">
        <v>14</v>
      </c>
      <c r="D12" s="46">
        <v>29550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29550</v>
      </c>
      <c r="O12" s="47">
        <f t="shared" si="1"/>
        <v>0.78195289759195552</v>
      </c>
      <c r="P12" s="9"/>
    </row>
    <row r="13" spans="1:133">
      <c r="A13" s="12"/>
      <c r="B13" s="25">
        <v>315</v>
      </c>
      <c r="C13" s="20" t="s">
        <v>84</v>
      </c>
      <c r="D13" s="46">
        <v>1957821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1957821</v>
      </c>
      <c r="O13" s="47">
        <f t="shared" si="1"/>
        <v>51.807912146070386</v>
      </c>
      <c r="P13" s="9"/>
    </row>
    <row r="14" spans="1:133">
      <c r="A14" s="12"/>
      <c r="B14" s="25">
        <v>316</v>
      </c>
      <c r="C14" s="20" t="s">
        <v>85</v>
      </c>
      <c r="D14" s="46">
        <v>850910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850910</v>
      </c>
      <c r="O14" s="47">
        <f t="shared" si="1"/>
        <v>22.516803387139454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8652714</v>
      </c>
      <c r="E15" s="32">
        <f t="shared" si="3"/>
        <v>952635</v>
      </c>
      <c r="F15" s="32">
        <f t="shared" si="3"/>
        <v>0</v>
      </c>
      <c r="G15" s="32">
        <f t="shared" si="3"/>
        <v>144819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9750168</v>
      </c>
      <c r="O15" s="45">
        <f t="shared" si="1"/>
        <v>258.00920878539296</v>
      </c>
      <c r="P15" s="10"/>
    </row>
    <row r="16" spans="1:133">
      <c r="A16" s="12"/>
      <c r="B16" s="25">
        <v>322</v>
      </c>
      <c r="C16" s="20" t="s">
        <v>0</v>
      </c>
      <c r="D16" s="46">
        <v>6037222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6037222</v>
      </c>
      <c r="O16" s="47">
        <f t="shared" si="1"/>
        <v>159.75713151627414</v>
      </c>
      <c r="P16" s="9"/>
    </row>
    <row r="17" spans="1:16">
      <c r="A17" s="12"/>
      <c r="B17" s="25">
        <v>323.10000000000002</v>
      </c>
      <c r="C17" s="20" t="s">
        <v>18</v>
      </c>
      <c r="D17" s="46">
        <v>1885946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1885946</v>
      </c>
      <c r="O17" s="47">
        <f t="shared" si="1"/>
        <v>49.905953956073034</v>
      </c>
      <c r="P17" s="9"/>
    </row>
    <row r="18" spans="1:16">
      <c r="A18" s="12"/>
      <c r="B18" s="25">
        <v>323.39999999999998</v>
      </c>
      <c r="C18" s="20" t="s">
        <v>19</v>
      </c>
      <c r="D18" s="46">
        <v>6350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6350</v>
      </c>
      <c r="O18" s="47">
        <f t="shared" si="1"/>
        <v>0.16803387139454881</v>
      </c>
      <c r="P18" s="9"/>
    </row>
    <row r="19" spans="1:16">
      <c r="A19" s="12"/>
      <c r="B19" s="25">
        <v>323.7</v>
      </c>
      <c r="C19" s="20" t="s">
        <v>20</v>
      </c>
      <c r="D19" s="46">
        <v>601476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601476</v>
      </c>
      <c r="O19" s="47">
        <f t="shared" si="1"/>
        <v>15.91627414659963</v>
      </c>
      <c r="P19" s="9"/>
    </row>
    <row r="20" spans="1:16">
      <c r="A20" s="12"/>
      <c r="B20" s="25">
        <v>323.89999999999998</v>
      </c>
      <c r="C20" s="20" t="s">
        <v>21</v>
      </c>
      <c r="D20" s="46">
        <v>51000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51000</v>
      </c>
      <c r="O20" s="47">
        <f t="shared" si="1"/>
        <v>1.349563376554644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137338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137338</v>
      </c>
      <c r="O21" s="47">
        <f t="shared" si="1"/>
        <v>3.6342418629267002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952635</v>
      </c>
      <c r="F22" s="46">
        <v>0</v>
      </c>
      <c r="G22" s="46">
        <v>7481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960116</v>
      </c>
      <c r="O22" s="47">
        <f t="shared" si="1"/>
        <v>25.406615506747816</v>
      </c>
      <c r="P22" s="9"/>
    </row>
    <row r="23" spans="1:16">
      <c r="A23" s="12"/>
      <c r="B23" s="25">
        <v>329</v>
      </c>
      <c r="C23" s="20" t="s">
        <v>23</v>
      </c>
      <c r="D23" s="46">
        <v>70720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9" si="5">SUM(D23:M23)</f>
        <v>70720</v>
      </c>
      <c r="O23" s="47">
        <f t="shared" si="1"/>
        <v>1.8713945488224397</v>
      </c>
      <c r="P23" s="9"/>
    </row>
    <row r="24" spans="1:16" ht="15.75">
      <c r="A24" s="29" t="s">
        <v>26</v>
      </c>
      <c r="B24" s="30"/>
      <c r="C24" s="31"/>
      <c r="D24" s="32">
        <f t="shared" ref="D24:M24" si="6">SUM(D25:D38)</f>
        <v>3927769</v>
      </c>
      <c r="E24" s="32">
        <f t="shared" si="6"/>
        <v>10545231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100000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14573000</v>
      </c>
      <c r="O24" s="45">
        <f t="shared" si="1"/>
        <v>385.63111934374172</v>
      </c>
      <c r="P24" s="10"/>
    </row>
    <row r="25" spans="1:16">
      <c r="A25" s="12"/>
      <c r="B25" s="25">
        <v>331.1</v>
      </c>
      <c r="C25" s="20" t="s">
        <v>24</v>
      </c>
      <c r="D25" s="46">
        <v>27957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27957</v>
      </c>
      <c r="O25" s="47">
        <f t="shared" si="1"/>
        <v>0.73979888859486642</v>
      </c>
      <c r="P25" s="9"/>
    </row>
    <row r="26" spans="1:16">
      <c r="A26" s="12"/>
      <c r="B26" s="25">
        <v>331.2</v>
      </c>
      <c r="C26" s="20" t="s">
        <v>25</v>
      </c>
      <c r="D26" s="46">
        <v>9506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9506</v>
      </c>
      <c r="O26" s="47">
        <f t="shared" si="1"/>
        <v>0.25154802857898917</v>
      </c>
      <c r="P26" s="9"/>
    </row>
    <row r="27" spans="1:16">
      <c r="A27" s="12"/>
      <c r="B27" s="25">
        <v>331.49</v>
      </c>
      <c r="C27" s="20" t="s">
        <v>105</v>
      </c>
      <c r="D27" s="46">
        <v>0</v>
      </c>
      <c r="E27" s="46">
        <v>143354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143354</v>
      </c>
      <c r="O27" s="47">
        <f t="shared" si="1"/>
        <v>3.7934374173061656</v>
      </c>
      <c r="P27" s="9"/>
    </row>
    <row r="28" spans="1:16">
      <c r="A28" s="12"/>
      <c r="B28" s="25">
        <v>334.2</v>
      </c>
      <c r="C28" s="20" t="s">
        <v>27</v>
      </c>
      <c r="D28" s="46">
        <v>1520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1520</v>
      </c>
      <c r="O28" s="47">
        <f t="shared" si="1"/>
        <v>4.0222281026726647E-2</v>
      </c>
      <c r="P28" s="9"/>
    </row>
    <row r="29" spans="1:16">
      <c r="A29" s="12"/>
      <c r="B29" s="25">
        <v>334.35</v>
      </c>
      <c r="C29" s="20" t="s">
        <v>99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100000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100000</v>
      </c>
      <c r="O29" s="47">
        <f t="shared" si="1"/>
        <v>2.6462026991267531</v>
      </c>
      <c r="P29" s="9"/>
    </row>
    <row r="30" spans="1:16">
      <c r="A30" s="12"/>
      <c r="B30" s="25">
        <v>334.49</v>
      </c>
      <c r="C30" s="20" t="s">
        <v>28</v>
      </c>
      <c r="D30" s="46">
        <v>12676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6" si="7">SUM(D30:M30)</f>
        <v>12676</v>
      </c>
      <c r="O30" s="47">
        <f t="shared" si="1"/>
        <v>0.33543265414130724</v>
      </c>
      <c r="P30" s="9"/>
    </row>
    <row r="31" spans="1:16">
      <c r="A31" s="12"/>
      <c r="B31" s="25">
        <v>335.12</v>
      </c>
      <c r="C31" s="20" t="s">
        <v>86</v>
      </c>
      <c r="D31" s="46">
        <v>812031</v>
      </c>
      <c r="E31" s="46">
        <v>253627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1065658</v>
      </c>
      <c r="O31" s="47">
        <f t="shared" si="1"/>
        <v>28.199470759460176</v>
      </c>
      <c r="P31" s="9"/>
    </row>
    <row r="32" spans="1:16">
      <c r="A32" s="12"/>
      <c r="B32" s="25">
        <v>335.15</v>
      </c>
      <c r="C32" s="20" t="s">
        <v>87</v>
      </c>
      <c r="D32" s="46">
        <v>19641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19641</v>
      </c>
      <c r="O32" s="47">
        <f t="shared" si="1"/>
        <v>0.51974067213548558</v>
      </c>
      <c r="P32" s="9"/>
    </row>
    <row r="33" spans="1:16">
      <c r="A33" s="12"/>
      <c r="B33" s="25">
        <v>335.18</v>
      </c>
      <c r="C33" s="20" t="s">
        <v>88</v>
      </c>
      <c r="D33" s="46">
        <v>2965580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2965580</v>
      </c>
      <c r="O33" s="47">
        <f t="shared" si="1"/>
        <v>78.475258004763162</v>
      </c>
      <c r="P33" s="9"/>
    </row>
    <row r="34" spans="1:16">
      <c r="A34" s="12"/>
      <c r="B34" s="25">
        <v>335.22</v>
      </c>
      <c r="C34" s="20" t="s">
        <v>102</v>
      </c>
      <c r="D34" s="46">
        <v>0</v>
      </c>
      <c r="E34" s="46">
        <v>87604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87604</v>
      </c>
      <c r="O34" s="47">
        <f t="shared" si="1"/>
        <v>2.3181794125430009</v>
      </c>
      <c r="P34" s="9"/>
    </row>
    <row r="35" spans="1:16">
      <c r="A35" s="12"/>
      <c r="B35" s="25">
        <v>335.49</v>
      </c>
      <c r="C35" s="20" t="s">
        <v>32</v>
      </c>
      <c r="D35" s="46">
        <v>14321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14321</v>
      </c>
      <c r="O35" s="47">
        <f t="shared" si="1"/>
        <v>0.37896268854194232</v>
      </c>
      <c r="P35" s="9"/>
    </row>
    <row r="36" spans="1:16">
      <c r="A36" s="12"/>
      <c r="B36" s="25">
        <v>335.9</v>
      </c>
      <c r="C36" s="20" t="s">
        <v>33</v>
      </c>
      <c r="D36" s="46">
        <v>0</v>
      </c>
      <c r="E36" s="46">
        <v>8490138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8490138</v>
      </c>
      <c r="O36" s="47">
        <f t="shared" si="1"/>
        <v>224.66626091558612</v>
      </c>
      <c r="P36" s="9"/>
    </row>
    <row r="37" spans="1:16">
      <c r="A37" s="12"/>
      <c r="B37" s="25">
        <v>337.4</v>
      </c>
      <c r="C37" s="20" t="s">
        <v>106</v>
      </c>
      <c r="D37" s="46">
        <v>13281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62" si="8">SUM(D37:M37)</f>
        <v>13281</v>
      </c>
      <c r="O37" s="47">
        <f t="shared" ref="O37:O62" si="9">(N37/O$64)</f>
        <v>0.3514421804710241</v>
      </c>
      <c r="P37" s="9"/>
    </row>
    <row r="38" spans="1:16">
      <c r="A38" s="12"/>
      <c r="B38" s="25">
        <v>338</v>
      </c>
      <c r="C38" s="20" t="s">
        <v>35</v>
      </c>
      <c r="D38" s="46">
        <v>51256</v>
      </c>
      <c r="E38" s="46">
        <v>1570508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1621764</v>
      </c>
      <c r="O38" s="47">
        <f t="shared" si="9"/>
        <v>42.915162741465998</v>
      </c>
      <c r="P38" s="9"/>
    </row>
    <row r="39" spans="1:16" ht="15.75">
      <c r="A39" s="29" t="s">
        <v>40</v>
      </c>
      <c r="B39" s="30"/>
      <c r="C39" s="31"/>
      <c r="D39" s="32">
        <f t="shared" ref="D39:M39" si="10">SUM(D40:D45)</f>
        <v>3102390</v>
      </c>
      <c r="E39" s="32">
        <f t="shared" si="10"/>
        <v>929367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1253514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8"/>
        <v>5285271</v>
      </c>
      <c r="O39" s="45">
        <f t="shared" si="9"/>
        <v>139.85898385816353</v>
      </c>
      <c r="P39" s="10"/>
    </row>
    <row r="40" spans="1:16">
      <c r="A40" s="12"/>
      <c r="B40" s="25">
        <v>341.1</v>
      </c>
      <c r="C40" s="20" t="s">
        <v>89</v>
      </c>
      <c r="D40" s="46">
        <v>93484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93484</v>
      </c>
      <c r="O40" s="47">
        <f t="shared" si="9"/>
        <v>2.473776131251654</v>
      </c>
      <c r="P40" s="9"/>
    </row>
    <row r="41" spans="1:16">
      <c r="A41" s="12"/>
      <c r="B41" s="25">
        <v>342.1</v>
      </c>
      <c r="C41" s="20" t="s">
        <v>43</v>
      </c>
      <c r="D41" s="46">
        <v>1694599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1694599</v>
      </c>
      <c r="O41" s="47">
        <f t="shared" si="9"/>
        <v>44.842524477374965</v>
      </c>
      <c r="P41" s="9"/>
    </row>
    <row r="42" spans="1:16">
      <c r="A42" s="12"/>
      <c r="B42" s="25">
        <v>342.5</v>
      </c>
      <c r="C42" s="20" t="s">
        <v>44</v>
      </c>
      <c r="D42" s="46">
        <v>153315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153315</v>
      </c>
      <c r="O42" s="47">
        <f t="shared" si="9"/>
        <v>4.0570256681661814</v>
      </c>
      <c r="P42" s="9"/>
    </row>
    <row r="43" spans="1:16">
      <c r="A43" s="12"/>
      <c r="B43" s="25">
        <v>343.7</v>
      </c>
      <c r="C43" s="20" t="s">
        <v>45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1253514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1253514</v>
      </c>
      <c r="O43" s="47">
        <f t="shared" si="9"/>
        <v>33.170521301931728</v>
      </c>
      <c r="P43" s="9"/>
    </row>
    <row r="44" spans="1:16">
      <c r="A44" s="12"/>
      <c r="B44" s="25">
        <v>347.2</v>
      </c>
      <c r="C44" s="20" t="s">
        <v>46</v>
      </c>
      <c r="D44" s="46">
        <v>1160992</v>
      </c>
      <c r="E44" s="46">
        <v>43039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1204031</v>
      </c>
      <c r="O44" s="47">
        <f t="shared" si="9"/>
        <v>31.861100820322836</v>
      </c>
      <c r="P44" s="9"/>
    </row>
    <row r="45" spans="1:16">
      <c r="A45" s="12"/>
      <c r="B45" s="25">
        <v>347.9</v>
      </c>
      <c r="C45" s="20" t="s">
        <v>47</v>
      </c>
      <c r="D45" s="46">
        <v>0</v>
      </c>
      <c r="E45" s="46">
        <v>886328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886328</v>
      </c>
      <c r="O45" s="47">
        <f t="shared" si="9"/>
        <v>23.454035459116167</v>
      </c>
      <c r="P45" s="9"/>
    </row>
    <row r="46" spans="1:16" ht="15.75">
      <c r="A46" s="29" t="s">
        <v>41</v>
      </c>
      <c r="B46" s="30"/>
      <c r="C46" s="31"/>
      <c r="D46" s="32">
        <f t="shared" ref="D46:M46" si="11">SUM(D47:D51)</f>
        <v>2589476</v>
      </c>
      <c r="E46" s="32">
        <f t="shared" si="11"/>
        <v>74238</v>
      </c>
      <c r="F46" s="32">
        <f t="shared" si="11"/>
        <v>0</v>
      </c>
      <c r="G46" s="32">
        <f t="shared" si="11"/>
        <v>0</v>
      </c>
      <c r="H46" s="32">
        <f t="shared" si="11"/>
        <v>0</v>
      </c>
      <c r="I46" s="32">
        <f t="shared" si="11"/>
        <v>0</v>
      </c>
      <c r="J46" s="32">
        <f t="shared" si="11"/>
        <v>0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8"/>
        <v>2663714</v>
      </c>
      <c r="O46" s="45">
        <f t="shared" si="9"/>
        <v>70.487271765017198</v>
      </c>
      <c r="P46" s="10"/>
    </row>
    <row r="47" spans="1:16">
      <c r="A47" s="13"/>
      <c r="B47" s="39">
        <v>351.5</v>
      </c>
      <c r="C47" s="21" t="s">
        <v>50</v>
      </c>
      <c r="D47" s="46">
        <v>268039</v>
      </c>
      <c r="E47" s="46">
        <v>5404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273443</v>
      </c>
      <c r="O47" s="47">
        <f t="shared" si="9"/>
        <v>7.2358560465731676</v>
      </c>
      <c r="P47" s="9"/>
    </row>
    <row r="48" spans="1:16">
      <c r="A48" s="13"/>
      <c r="B48" s="39">
        <v>354</v>
      </c>
      <c r="C48" s="21" t="s">
        <v>51</v>
      </c>
      <c r="D48" s="46">
        <v>2311417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2311417</v>
      </c>
      <c r="O48" s="47">
        <f t="shared" si="9"/>
        <v>61.16477904207462</v>
      </c>
      <c r="P48" s="9"/>
    </row>
    <row r="49" spans="1:119">
      <c r="A49" s="13"/>
      <c r="B49" s="39">
        <v>355</v>
      </c>
      <c r="C49" s="21" t="s">
        <v>94</v>
      </c>
      <c r="D49" s="46">
        <v>0</v>
      </c>
      <c r="E49" s="46">
        <v>64100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64100</v>
      </c>
      <c r="O49" s="47">
        <f t="shared" si="9"/>
        <v>1.6962159301402489</v>
      </c>
      <c r="P49" s="9"/>
    </row>
    <row r="50" spans="1:119">
      <c r="A50" s="13"/>
      <c r="B50" s="39">
        <v>356</v>
      </c>
      <c r="C50" s="21" t="s">
        <v>95</v>
      </c>
      <c r="D50" s="46">
        <v>0</v>
      </c>
      <c r="E50" s="46">
        <v>4734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8"/>
        <v>4734</v>
      </c>
      <c r="O50" s="47">
        <f t="shared" si="9"/>
        <v>0.12527123577666049</v>
      </c>
      <c r="P50" s="9"/>
    </row>
    <row r="51" spans="1:119">
      <c r="A51" s="13"/>
      <c r="B51" s="39">
        <v>359</v>
      </c>
      <c r="C51" s="21" t="s">
        <v>52</v>
      </c>
      <c r="D51" s="46">
        <v>10020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8"/>
        <v>10020</v>
      </c>
      <c r="O51" s="47">
        <f t="shared" si="9"/>
        <v>0.26514951045250068</v>
      </c>
      <c r="P51" s="9"/>
    </row>
    <row r="52" spans="1:119" ht="15.75">
      <c r="A52" s="29" t="s">
        <v>3</v>
      </c>
      <c r="B52" s="30"/>
      <c r="C52" s="31"/>
      <c r="D52" s="32">
        <f t="shared" ref="D52:M52" si="12">SUM(D53:D57)</f>
        <v>495491</v>
      </c>
      <c r="E52" s="32">
        <f t="shared" si="12"/>
        <v>284095</v>
      </c>
      <c r="F52" s="32">
        <f t="shared" si="12"/>
        <v>28889</v>
      </c>
      <c r="G52" s="32">
        <f t="shared" si="12"/>
        <v>489254</v>
      </c>
      <c r="H52" s="32">
        <f t="shared" si="12"/>
        <v>0</v>
      </c>
      <c r="I52" s="32">
        <f t="shared" si="12"/>
        <v>6449</v>
      </c>
      <c r="J52" s="32">
        <f t="shared" si="12"/>
        <v>0</v>
      </c>
      <c r="K52" s="32">
        <f t="shared" si="12"/>
        <v>6333897</v>
      </c>
      <c r="L52" s="32">
        <f t="shared" si="12"/>
        <v>0</v>
      </c>
      <c r="M52" s="32">
        <f t="shared" si="12"/>
        <v>0</v>
      </c>
      <c r="N52" s="32">
        <f t="shared" si="8"/>
        <v>7638075</v>
      </c>
      <c r="O52" s="45">
        <f t="shared" si="9"/>
        <v>202.11894681132574</v>
      </c>
      <c r="P52" s="10"/>
    </row>
    <row r="53" spans="1:119">
      <c r="A53" s="12"/>
      <c r="B53" s="25">
        <v>361.1</v>
      </c>
      <c r="C53" s="20" t="s">
        <v>53</v>
      </c>
      <c r="D53" s="46">
        <v>448270</v>
      </c>
      <c r="E53" s="46">
        <v>83784</v>
      </c>
      <c r="F53" s="46">
        <v>28889</v>
      </c>
      <c r="G53" s="46">
        <v>89254</v>
      </c>
      <c r="H53" s="46">
        <v>0</v>
      </c>
      <c r="I53" s="46">
        <v>6449</v>
      </c>
      <c r="J53" s="46">
        <v>0</v>
      </c>
      <c r="K53" s="46">
        <v>0</v>
      </c>
      <c r="L53" s="46">
        <v>0</v>
      </c>
      <c r="M53" s="46">
        <v>0</v>
      </c>
      <c r="N53" s="46">
        <f t="shared" si="8"/>
        <v>656646</v>
      </c>
      <c r="O53" s="47">
        <f t="shared" si="9"/>
        <v>17.376184175707859</v>
      </c>
      <c r="P53" s="9"/>
    </row>
    <row r="54" spans="1:119">
      <c r="A54" s="12"/>
      <c r="B54" s="25">
        <v>361.3</v>
      </c>
      <c r="C54" s="20" t="s">
        <v>54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3861166</v>
      </c>
      <c r="L54" s="46">
        <v>0</v>
      </c>
      <c r="M54" s="46">
        <v>0</v>
      </c>
      <c r="N54" s="46">
        <f t="shared" si="8"/>
        <v>3861166</v>
      </c>
      <c r="O54" s="47">
        <f t="shared" si="9"/>
        <v>102.17427890976448</v>
      </c>
      <c r="P54" s="9"/>
    </row>
    <row r="55" spans="1:119">
      <c r="A55" s="12"/>
      <c r="B55" s="25">
        <v>366</v>
      </c>
      <c r="C55" s="20" t="s">
        <v>56</v>
      </c>
      <c r="D55" s="46">
        <v>0</v>
      </c>
      <c r="E55" s="46">
        <v>193864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8"/>
        <v>193864</v>
      </c>
      <c r="O55" s="47">
        <f t="shared" si="9"/>
        <v>5.1300344006350889</v>
      </c>
      <c r="P55" s="9"/>
    </row>
    <row r="56" spans="1:119">
      <c r="A56" s="12"/>
      <c r="B56" s="25">
        <v>368</v>
      </c>
      <c r="C56" s="20" t="s">
        <v>57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2472731</v>
      </c>
      <c r="L56" s="46">
        <v>0</v>
      </c>
      <c r="M56" s="46">
        <v>0</v>
      </c>
      <c r="N56" s="46">
        <f t="shared" si="8"/>
        <v>2472731</v>
      </c>
      <c r="O56" s="47">
        <f t="shared" si="9"/>
        <v>65.433474464143956</v>
      </c>
      <c r="P56" s="9"/>
    </row>
    <row r="57" spans="1:119">
      <c r="A57" s="12"/>
      <c r="B57" s="25">
        <v>369.9</v>
      </c>
      <c r="C57" s="20" t="s">
        <v>58</v>
      </c>
      <c r="D57" s="46">
        <v>47221</v>
      </c>
      <c r="E57" s="46">
        <v>6447</v>
      </c>
      <c r="F57" s="46">
        <v>0</v>
      </c>
      <c r="G57" s="46">
        <v>400000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8"/>
        <v>453668</v>
      </c>
      <c r="O57" s="47">
        <f t="shared" si="9"/>
        <v>12.004974861074359</v>
      </c>
      <c r="P57" s="9"/>
    </row>
    <row r="58" spans="1:119" ht="15.75">
      <c r="A58" s="29" t="s">
        <v>42</v>
      </c>
      <c r="B58" s="30"/>
      <c r="C58" s="31"/>
      <c r="D58" s="32">
        <f t="shared" ref="D58:M58" si="13">SUM(D59:D61)</f>
        <v>26285</v>
      </c>
      <c r="E58" s="32">
        <f t="shared" si="13"/>
        <v>100000</v>
      </c>
      <c r="F58" s="32">
        <f t="shared" si="13"/>
        <v>2741335</v>
      </c>
      <c r="G58" s="32">
        <f t="shared" si="13"/>
        <v>13532000</v>
      </c>
      <c r="H58" s="32">
        <f t="shared" si="13"/>
        <v>0</v>
      </c>
      <c r="I58" s="32">
        <f t="shared" si="13"/>
        <v>0</v>
      </c>
      <c r="J58" s="32">
        <f t="shared" si="13"/>
        <v>0</v>
      </c>
      <c r="K58" s="32">
        <f t="shared" si="13"/>
        <v>0</v>
      </c>
      <c r="L58" s="32">
        <f t="shared" si="13"/>
        <v>0</v>
      </c>
      <c r="M58" s="32">
        <f t="shared" si="13"/>
        <v>0</v>
      </c>
      <c r="N58" s="32">
        <f t="shared" si="8"/>
        <v>16399620</v>
      </c>
      <c r="O58" s="45">
        <f t="shared" si="9"/>
        <v>433.96718708653083</v>
      </c>
      <c r="P58" s="9"/>
    </row>
    <row r="59" spans="1:119">
      <c r="A59" s="12"/>
      <c r="B59" s="25">
        <v>381</v>
      </c>
      <c r="C59" s="20" t="s">
        <v>59</v>
      </c>
      <c r="D59" s="46">
        <v>0</v>
      </c>
      <c r="E59" s="46">
        <v>100000</v>
      </c>
      <c r="F59" s="46">
        <v>2741335</v>
      </c>
      <c r="G59" s="46">
        <v>6432000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8"/>
        <v>9273335</v>
      </c>
      <c r="O59" s="47">
        <f t="shared" si="9"/>
        <v>245.3912410690659</v>
      </c>
      <c r="P59" s="9"/>
    </row>
    <row r="60" spans="1:119">
      <c r="A60" s="12"/>
      <c r="B60" s="25">
        <v>384</v>
      </c>
      <c r="C60" s="20" t="s">
        <v>109</v>
      </c>
      <c r="D60" s="46">
        <v>0</v>
      </c>
      <c r="E60" s="46">
        <v>0</v>
      </c>
      <c r="F60" s="46">
        <v>0</v>
      </c>
      <c r="G60" s="46">
        <v>7100000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8"/>
        <v>7100000</v>
      </c>
      <c r="O60" s="47">
        <f t="shared" si="9"/>
        <v>187.88039163799948</v>
      </c>
      <c r="P60" s="9"/>
    </row>
    <row r="61" spans="1:119" ht="15.75" thickBot="1">
      <c r="A61" s="12"/>
      <c r="B61" s="25">
        <v>388.1</v>
      </c>
      <c r="C61" s="20" t="s">
        <v>96</v>
      </c>
      <c r="D61" s="46">
        <v>26285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8"/>
        <v>26285</v>
      </c>
      <c r="O61" s="47">
        <f t="shared" si="9"/>
        <v>0.69555437946546705</v>
      </c>
      <c r="P61" s="9"/>
    </row>
    <row r="62" spans="1:119" ht="16.5" thickBot="1">
      <c r="A62" s="14" t="s">
        <v>48</v>
      </c>
      <c r="B62" s="23"/>
      <c r="C62" s="22"/>
      <c r="D62" s="15">
        <f t="shared" ref="D62:M62" si="14">SUM(D5,D15,D24,D39,D46,D52,D58)</f>
        <v>44879857</v>
      </c>
      <c r="E62" s="15">
        <f t="shared" si="14"/>
        <v>13414128</v>
      </c>
      <c r="F62" s="15">
        <f t="shared" si="14"/>
        <v>2770224</v>
      </c>
      <c r="G62" s="15">
        <f t="shared" si="14"/>
        <v>14166073</v>
      </c>
      <c r="H62" s="15">
        <f t="shared" si="14"/>
        <v>0</v>
      </c>
      <c r="I62" s="15">
        <f t="shared" si="14"/>
        <v>1359963</v>
      </c>
      <c r="J62" s="15">
        <f t="shared" si="14"/>
        <v>0</v>
      </c>
      <c r="K62" s="15">
        <f t="shared" si="14"/>
        <v>6769000</v>
      </c>
      <c r="L62" s="15">
        <f t="shared" si="14"/>
        <v>0</v>
      </c>
      <c r="M62" s="15">
        <f t="shared" si="14"/>
        <v>0</v>
      </c>
      <c r="N62" s="15">
        <f t="shared" si="8"/>
        <v>83359245</v>
      </c>
      <c r="O62" s="38">
        <f t="shared" si="9"/>
        <v>2205.8545911616829</v>
      </c>
      <c r="P62" s="6"/>
      <c r="Q62" s="2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</row>
    <row r="63" spans="1:119">
      <c r="A63" s="16"/>
      <c r="B63" s="18"/>
      <c r="C63" s="18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9"/>
    </row>
    <row r="64" spans="1:119">
      <c r="A64" s="40"/>
      <c r="B64" s="41"/>
      <c r="C64" s="41"/>
      <c r="D64" s="42"/>
      <c r="E64" s="42"/>
      <c r="F64" s="42"/>
      <c r="G64" s="42"/>
      <c r="H64" s="42"/>
      <c r="I64" s="42"/>
      <c r="J64" s="42"/>
      <c r="K64" s="42"/>
      <c r="L64" s="48" t="s">
        <v>110</v>
      </c>
      <c r="M64" s="48"/>
      <c r="N64" s="48"/>
      <c r="O64" s="43">
        <v>37790</v>
      </c>
    </row>
    <row r="65" spans="1:15">
      <c r="A65" s="49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1"/>
    </row>
    <row r="66" spans="1:15" ht="15.75" customHeight="1" thickBot="1">
      <c r="A66" s="52" t="s">
        <v>72</v>
      </c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4"/>
    </row>
  </sheetData>
  <mergeCells count="10">
    <mergeCell ref="L64:N64"/>
    <mergeCell ref="A65:O65"/>
    <mergeCell ref="A66:O6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104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25205918</v>
      </c>
      <c r="E5" s="27">
        <f t="shared" si="0"/>
        <v>545965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338365</v>
      </c>
      <c r="L5" s="27">
        <f t="shared" si="0"/>
        <v>0</v>
      </c>
      <c r="M5" s="27">
        <f t="shared" si="0"/>
        <v>0</v>
      </c>
      <c r="N5" s="28">
        <f>SUM(D5:M5)</f>
        <v>26090248</v>
      </c>
      <c r="O5" s="33">
        <f t="shared" ref="O5:O36" si="1">(N5/O$61)</f>
        <v>692.15917652676819</v>
      </c>
      <c r="P5" s="6"/>
    </row>
    <row r="6" spans="1:133">
      <c r="A6" s="12"/>
      <c r="B6" s="25">
        <v>311</v>
      </c>
      <c r="C6" s="20" t="s">
        <v>2</v>
      </c>
      <c r="D6" s="46">
        <v>16349089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16349089</v>
      </c>
      <c r="O6" s="47">
        <f t="shared" si="1"/>
        <v>433.73186714065901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152774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152774</v>
      </c>
      <c r="O7" s="47">
        <f t="shared" si="1"/>
        <v>4.0530057834138056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393191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393191</v>
      </c>
      <c r="O8" s="47">
        <f t="shared" si="1"/>
        <v>10.431129622751632</v>
      </c>
      <c r="P8" s="9"/>
    </row>
    <row r="9" spans="1:133">
      <c r="A9" s="12"/>
      <c r="B9" s="25">
        <v>312.52</v>
      </c>
      <c r="C9" s="20" t="s">
        <v>83</v>
      </c>
      <c r="D9" s="46">
        <v>338365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338365</v>
      </c>
      <c r="L9" s="46">
        <v>0</v>
      </c>
      <c r="M9" s="46">
        <v>0</v>
      </c>
      <c r="N9" s="46">
        <f>SUM(D9:M9)</f>
        <v>676730</v>
      </c>
      <c r="O9" s="47">
        <f t="shared" si="1"/>
        <v>17.953255159972411</v>
      </c>
      <c r="P9" s="9"/>
    </row>
    <row r="10" spans="1:133">
      <c r="A10" s="12"/>
      <c r="B10" s="25">
        <v>314.10000000000002</v>
      </c>
      <c r="C10" s="20" t="s">
        <v>12</v>
      </c>
      <c r="D10" s="46">
        <v>4635614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4635614</v>
      </c>
      <c r="O10" s="47">
        <f t="shared" si="1"/>
        <v>122.98015599299623</v>
      </c>
      <c r="P10" s="9"/>
    </row>
    <row r="11" spans="1:133">
      <c r="A11" s="12"/>
      <c r="B11" s="25">
        <v>314.3</v>
      </c>
      <c r="C11" s="20" t="s">
        <v>13</v>
      </c>
      <c r="D11" s="46">
        <v>1149076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1149076</v>
      </c>
      <c r="O11" s="47">
        <f t="shared" si="1"/>
        <v>30.484321112113335</v>
      </c>
      <c r="P11" s="9"/>
    </row>
    <row r="12" spans="1:133">
      <c r="A12" s="12"/>
      <c r="B12" s="25">
        <v>314.39999999999998</v>
      </c>
      <c r="C12" s="20" t="s">
        <v>14</v>
      </c>
      <c r="D12" s="46">
        <v>32118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32118</v>
      </c>
      <c r="O12" s="47">
        <f t="shared" si="1"/>
        <v>0.8520719477900992</v>
      </c>
      <c r="P12" s="9"/>
    </row>
    <row r="13" spans="1:133">
      <c r="A13" s="12"/>
      <c r="B13" s="25">
        <v>315</v>
      </c>
      <c r="C13" s="20" t="s">
        <v>84</v>
      </c>
      <c r="D13" s="46">
        <v>1838995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1838995</v>
      </c>
      <c r="O13" s="47">
        <f t="shared" si="1"/>
        <v>48.787472807343342</v>
      </c>
      <c r="P13" s="9"/>
    </row>
    <row r="14" spans="1:133">
      <c r="A14" s="12"/>
      <c r="B14" s="25">
        <v>316</v>
      </c>
      <c r="C14" s="20" t="s">
        <v>85</v>
      </c>
      <c r="D14" s="46">
        <v>862661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862661</v>
      </c>
      <c r="O14" s="47">
        <f t="shared" si="1"/>
        <v>22.885896959728338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6046949</v>
      </c>
      <c r="E15" s="32">
        <f t="shared" si="3"/>
        <v>819837</v>
      </c>
      <c r="F15" s="32">
        <f t="shared" si="3"/>
        <v>0</v>
      </c>
      <c r="G15" s="32">
        <f t="shared" si="3"/>
        <v>145498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7012284</v>
      </c>
      <c r="O15" s="45">
        <f t="shared" si="1"/>
        <v>186.03183530535364</v>
      </c>
      <c r="P15" s="10"/>
    </row>
    <row r="16" spans="1:133">
      <c r="A16" s="12"/>
      <c r="B16" s="25">
        <v>322</v>
      </c>
      <c r="C16" s="20" t="s">
        <v>0</v>
      </c>
      <c r="D16" s="46">
        <v>4023147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4023147</v>
      </c>
      <c r="O16" s="47">
        <f t="shared" si="1"/>
        <v>106.73176102297448</v>
      </c>
      <c r="P16" s="9"/>
    </row>
    <row r="17" spans="1:16">
      <c r="A17" s="12"/>
      <c r="B17" s="25">
        <v>323.10000000000002</v>
      </c>
      <c r="C17" s="20" t="s">
        <v>18</v>
      </c>
      <c r="D17" s="46">
        <v>1367326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1367326</v>
      </c>
      <c r="O17" s="47">
        <f t="shared" si="1"/>
        <v>36.274367273306098</v>
      </c>
      <c r="P17" s="9"/>
    </row>
    <row r="18" spans="1:16">
      <c r="A18" s="12"/>
      <c r="B18" s="25">
        <v>323.39999999999998</v>
      </c>
      <c r="C18" s="20" t="s">
        <v>19</v>
      </c>
      <c r="D18" s="46">
        <v>5769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5769</v>
      </c>
      <c r="O18" s="47">
        <f t="shared" si="1"/>
        <v>0.15304823048761076</v>
      </c>
      <c r="P18" s="9"/>
    </row>
    <row r="19" spans="1:16">
      <c r="A19" s="12"/>
      <c r="B19" s="25">
        <v>323.7</v>
      </c>
      <c r="C19" s="20" t="s">
        <v>20</v>
      </c>
      <c r="D19" s="46">
        <v>561190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561190</v>
      </c>
      <c r="O19" s="47">
        <f t="shared" si="1"/>
        <v>14.888045842839709</v>
      </c>
      <c r="P19" s="9"/>
    </row>
    <row r="20" spans="1:16">
      <c r="A20" s="12"/>
      <c r="B20" s="25">
        <v>323.89999999999998</v>
      </c>
      <c r="C20" s="20" t="s">
        <v>21</v>
      </c>
      <c r="D20" s="46">
        <v>45152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45152</v>
      </c>
      <c r="O20" s="47">
        <f t="shared" si="1"/>
        <v>1.1978564227728552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48328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48328</v>
      </c>
      <c r="O21" s="47">
        <f t="shared" si="1"/>
        <v>1.2821138642754815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819837</v>
      </c>
      <c r="F22" s="46">
        <v>0</v>
      </c>
      <c r="G22" s="46">
        <v>97170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917007</v>
      </c>
      <c r="O22" s="47">
        <f t="shared" si="1"/>
        <v>24.327664880352312</v>
      </c>
      <c r="P22" s="9"/>
    </row>
    <row r="23" spans="1:16">
      <c r="A23" s="12"/>
      <c r="B23" s="25">
        <v>329</v>
      </c>
      <c r="C23" s="20" t="s">
        <v>23</v>
      </c>
      <c r="D23" s="46">
        <v>44365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44365</v>
      </c>
      <c r="O23" s="47">
        <f t="shared" si="1"/>
        <v>1.1769777683450946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SUM(D25:D36)</f>
        <v>3783153</v>
      </c>
      <c r="E24" s="32">
        <f t="shared" si="5"/>
        <v>9892735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13675888</v>
      </c>
      <c r="O24" s="45">
        <f t="shared" si="1"/>
        <v>362.81339205178546</v>
      </c>
      <c r="P24" s="10"/>
    </row>
    <row r="25" spans="1:16">
      <c r="A25" s="12"/>
      <c r="B25" s="25">
        <v>331.2</v>
      </c>
      <c r="C25" s="20" t="s">
        <v>25</v>
      </c>
      <c r="D25" s="46">
        <v>3608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3608</v>
      </c>
      <c r="O25" s="47">
        <f t="shared" si="1"/>
        <v>9.5718151429935797E-2</v>
      </c>
      <c r="P25" s="9"/>
    </row>
    <row r="26" spans="1:16">
      <c r="A26" s="12"/>
      <c r="B26" s="25">
        <v>331.49</v>
      </c>
      <c r="C26" s="20" t="s">
        <v>105</v>
      </c>
      <c r="D26" s="46">
        <v>0</v>
      </c>
      <c r="E26" s="46">
        <v>91746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91746</v>
      </c>
      <c r="O26" s="47">
        <f t="shared" si="1"/>
        <v>2.4339682708123309</v>
      </c>
      <c r="P26" s="9"/>
    </row>
    <row r="27" spans="1:16">
      <c r="A27" s="12"/>
      <c r="B27" s="25">
        <v>334.2</v>
      </c>
      <c r="C27" s="20" t="s">
        <v>27</v>
      </c>
      <c r="D27" s="46">
        <v>10939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10939</v>
      </c>
      <c r="O27" s="47">
        <f t="shared" si="1"/>
        <v>0.29020533771953094</v>
      </c>
      <c r="P27" s="9"/>
    </row>
    <row r="28" spans="1:16">
      <c r="A28" s="12"/>
      <c r="B28" s="25">
        <v>334.49</v>
      </c>
      <c r="C28" s="20" t="s">
        <v>28</v>
      </c>
      <c r="D28" s="46">
        <v>12670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4" si="6">SUM(D28:M28)</f>
        <v>12670</v>
      </c>
      <c r="O28" s="47">
        <f t="shared" si="1"/>
        <v>0.33612776569215258</v>
      </c>
      <c r="P28" s="9"/>
    </row>
    <row r="29" spans="1:16">
      <c r="A29" s="12"/>
      <c r="B29" s="25">
        <v>335.12</v>
      </c>
      <c r="C29" s="20" t="s">
        <v>86</v>
      </c>
      <c r="D29" s="46">
        <v>775062</v>
      </c>
      <c r="E29" s="46">
        <v>257153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1032215</v>
      </c>
      <c r="O29" s="47">
        <f t="shared" si="1"/>
        <v>27.384066429670504</v>
      </c>
      <c r="P29" s="9"/>
    </row>
    <row r="30" spans="1:16">
      <c r="A30" s="12"/>
      <c r="B30" s="25">
        <v>335.15</v>
      </c>
      <c r="C30" s="20" t="s">
        <v>87</v>
      </c>
      <c r="D30" s="46">
        <v>22801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22801</v>
      </c>
      <c r="O30" s="47">
        <f t="shared" si="1"/>
        <v>0.60489733114023447</v>
      </c>
      <c r="P30" s="9"/>
    </row>
    <row r="31" spans="1:16">
      <c r="A31" s="12"/>
      <c r="B31" s="25">
        <v>335.18</v>
      </c>
      <c r="C31" s="20" t="s">
        <v>88</v>
      </c>
      <c r="D31" s="46">
        <v>2868029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2868029</v>
      </c>
      <c r="O31" s="47">
        <f t="shared" si="1"/>
        <v>76.087149148405587</v>
      </c>
      <c r="P31" s="9"/>
    </row>
    <row r="32" spans="1:16">
      <c r="A32" s="12"/>
      <c r="B32" s="25">
        <v>335.22</v>
      </c>
      <c r="C32" s="20" t="s">
        <v>102</v>
      </c>
      <c r="D32" s="46">
        <v>0</v>
      </c>
      <c r="E32" s="46">
        <v>96393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96393</v>
      </c>
      <c r="O32" s="47">
        <f t="shared" si="1"/>
        <v>2.5572504907942908</v>
      </c>
      <c r="P32" s="9"/>
    </row>
    <row r="33" spans="1:16">
      <c r="A33" s="12"/>
      <c r="B33" s="25">
        <v>335.49</v>
      </c>
      <c r="C33" s="20" t="s">
        <v>32</v>
      </c>
      <c r="D33" s="46">
        <v>14778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14778</v>
      </c>
      <c r="O33" s="47">
        <f t="shared" si="1"/>
        <v>0.39205178543004193</v>
      </c>
      <c r="P33" s="9"/>
    </row>
    <row r="34" spans="1:16">
      <c r="A34" s="12"/>
      <c r="B34" s="25">
        <v>335.9</v>
      </c>
      <c r="C34" s="20" t="s">
        <v>33</v>
      </c>
      <c r="D34" s="46">
        <v>0</v>
      </c>
      <c r="E34" s="46">
        <v>7937904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7937904</v>
      </c>
      <c r="O34" s="47">
        <f t="shared" si="1"/>
        <v>210.58799808988167</v>
      </c>
      <c r="P34" s="9"/>
    </row>
    <row r="35" spans="1:16">
      <c r="A35" s="12"/>
      <c r="B35" s="25">
        <v>337.4</v>
      </c>
      <c r="C35" s="20" t="s">
        <v>106</v>
      </c>
      <c r="D35" s="46">
        <v>26718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59" si="7">SUM(D35:M35)</f>
        <v>26718</v>
      </c>
      <c r="O35" s="47">
        <f t="shared" si="1"/>
        <v>0.70881307369873192</v>
      </c>
      <c r="P35" s="9"/>
    </row>
    <row r="36" spans="1:16">
      <c r="A36" s="12"/>
      <c r="B36" s="25">
        <v>338</v>
      </c>
      <c r="C36" s="20" t="s">
        <v>35</v>
      </c>
      <c r="D36" s="46">
        <v>48548</v>
      </c>
      <c r="E36" s="46">
        <v>1509539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1558087</v>
      </c>
      <c r="O36" s="47">
        <f t="shared" si="1"/>
        <v>41.335146177110417</v>
      </c>
      <c r="P36" s="9"/>
    </row>
    <row r="37" spans="1:16" ht="15.75">
      <c r="A37" s="29" t="s">
        <v>40</v>
      </c>
      <c r="B37" s="30"/>
      <c r="C37" s="31"/>
      <c r="D37" s="32">
        <f t="shared" ref="D37:M37" si="8">SUM(D38:D43)</f>
        <v>2700643</v>
      </c>
      <c r="E37" s="32">
        <f t="shared" si="8"/>
        <v>843231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1283915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si="7"/>
        <v>4827789</v>
      </c>
      <c r="O37" s="45">
        <f t="shared" ref="O37:O59" si="9">(N37/O$61)</f>
        <v>128.07844749827558</v>
      </c>
      <c r="P37" s="10"/>
    </row>
    <row r="38" spans="1:16">
      <c r="A38" s="12"/>
      <c r="B38" s="25">
        <v>341.1</v>
      </c>
      <c r="C38" s="20" t="s">
        <v>89</v>
      </c>
      <c r="D38" s="46">
        <v>82767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82767</v>
      </c>
      <c r="O38" s="47">
        <f t="shared" si="9"/>
        <v>2.1957605985037407</v>
      </c>
      <c r="P38" s="9"/>
    </row>
    <row r="39" spans="1:16">
      <c r="A39" s="12"/>
      <c r="B39" s="25">
        <v>342.1</v>
      </c>
      <c r="C39" s="20" t="s">
        <v>43</v>
      </c>
      <c r="D39" s="46">
        <v>1361590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1361590</v>
      </c>
      <c r="O39" s="47">
        <f t="shared" si="9"/>
        <v>36.122194513715712</v>
      </c>
      <c r="P39" s="9"/>
    </row>
    <row r="40" spans="1:16">
      <c r="A40" s="12"/>
      <c r="B40" s="25">
        <v>342.5</v>
      </c>
      <c r="C40" s="20" t="s">
        <v>44</v>
      </c>
      <c r="D40" s="46">
        <v>138691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138691</v>
      </c>
      <c r="O40" s="47">
        <f t="shared" si="9"/>
        <v>3.6793919456677457</v>
      </c>
      <c r="P40" s="9"/>
    </row>
    <row r="41" spans="1:16">
      <c r="A41" s="12"/>
      <c r="B41" s="25">
        <v>343.7</v>
      </c>
      <c r="C41" s="20" t="s">
        <v>45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1283915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1283915</v>
      </c>
      <c r="O41" s="47">
        <f t="shared" si="9"/>
        <v>34.061521727595903</v>
      </c>
      <c r="P41" s="9"/>
    </row>
    <row r="42" spans="1:16">
      <c r="A42" s="12"/>
      <c r="B42" s="25">
        <v>347.2</v>
      </c>
      <c r="C42" s="20" t="s">
        <v>46</v>
      </c>
      <c r="D42" s="46">
        <v>1117595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1117595</v>
      </c>
      <c r="O42" s="47">
        <f t="shared" si="9"/>
        <v>29.649148405581791</v>
      </c>
      <c r="P42" s="9"/>
    </row>
    <row r="43" spans="1:16">
      <c r="A43" s="12"/>
      <c r="B43" s="25">
        <v>347.9</v>
      </c>
      <c r="C43" s="20" t="s">
        <v>47</v>
      </c>
      <c r="D43" s="46">
        <v>0</v>
      </c>
      <c r="E43" s="46">
        <v>843231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843231</v>
      </c>
      <c r="O43" s="47">
        <f t="shared" si="9"/>
        <v>22.370430307210697</v>
      </c>
      <c r="P43" s="9"/>
    </row>
    <row r="44" spans="1:16" ht="15.75">
      <c r="A44" s="29" t="s">
        <v>41</v>
      </c>
      <c r="B44" s="30"/>
      <c r="C44" s="31"/>
      <c r="D44" s="32">
        <f t="shared" ref="D44:M44" si="10">SUM(D45:D49)</f>
        <v>2730033</v>
      </c>
      <c r="E44" s="32">
        <f t="shared" si="10"/>
        <v>60355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si="7"/>
        <v>2790388</v>
      </c>
      <c r="O44" s="45">
        <f t="shared" si="9"/>
        <v>74.027378362604125</v>
      </c>
      <c r="P44" s="10"/>
    </row>
    <row r="45" spans="1:16">
      <c r="A45" s="13"/>
      <c r="B45" s="39">
        <v>351.5</v>
      </c>
      <c r="C45" s="21" t="s">
        <v>50</v>
      </c>
      <c r="D45" s="46">
        <v>350484</v>
      </c>
      <c r="E45" s="46">
        <v>5080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355564</v>
      </c>
      <c r="O45" s="47">
        <f t="shared" si="9"/>
        <v>9.4329070939672093</v>
      </c>
      <c r="P45" s="9"/>
    </row>
    <row r="46" spans="1:16">
      <c r="A46" s="13"/>
      <c r="B46" s="39">
        <v>354</v>
      </c>
      <c r="C46" s="21" t="s">
        <v>51</v>
      </c>
      <c r="D46" s="46">
        <v>2376789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2376789</v>
      </c>
      <c r="O46" s="47">
        <f t="shared" si="9"/>
        <v>63.05483631347164</v>
      </c>
      <c r="P46" s="9"/>
    </row>
    <row r="47" spans="1:16">
      <c r="A47" s="13"/>
      <c r="B47" s="39">
        <v>355</v>
      </c>
      <c r="C47" s="21" t="s">
        <v>94</v>
      </c>
      <c r="D47" s="46">
        <v>0</v>
      </c>
      <c r="E47" s="46">
        <v>41042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41042</v>
      </c>
      <c r="O47" s="47">
        <f t="shared" si="9"/>
        <v>1.0888205019366477</v>
      </c>
      <c r="P47" s="9"/>
    </row>
    <row r="48" spans="1:16">
      <c r="A48" s="13"/>
      <c r="B48" s="39">
        <v>356</v>
      </c>
      <c r="C48" s="21" t="s">
        <v>95</v>
      </c>
      <c r="D48" s="46">
        <v>0</v>
      </c>
      <c r="E48" s="46">
        <v>14233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14233</v>
      </c>
      <c r="O48" s="47">
        <f t="shared" si="9"/>
        <v>0.37759325091526502</v>
      </c>
      <c r="P48" s="9"/>
    </row>
    <row r="49" spans="1:119">
      <c r="A49" s="13"/>
      <c r="B49" s="39">
        <v>359</v>
      </c>
      <c r="C49" s="21" t="s">
        <v>52</v>
      </c>
      <c r="D49" s="46">
        <v>2760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2760</v>
      </c>
      <c r="O49" s="47">
        <f t="shared" si="9"/>
        <v>7.3221202313365527E-2</v>
      </c>
      <c r="P49" s="9"/>
    </row>
    <row r="50" spans="1:119" ht="15.75">
      <c r="A50" s="29" t="s">
        <v>3</v>
      </c>
      <c r="B50" s="30"/>
      <c r="C50" s="31"/>
      <c r="D50" s="32">
        <f t="shared" ref="D50:M50" si="11">SUM(D51:D55)</f>
        <v>324869</v>
      </c>
      <c r="E50" s="32">
        <f t="shared" si="11"/>
        <v>243274</v>
      </c>
      <c r="F50" s="32">
        <f t="shared" si="11"/>
        <v>26804</v>
      </c>
      <c r="G50" s="32">
        <f t="shared" si="11"/>
        <v>0</v>
      </c>
      <c r="H50" s="32">
        <f t="shared" si="11"/>
        <v>0</v>
      </c>
      <c r="I50" s="32">
        <f t="shared" si="11"/>
        <v>9310</v>
      </c>
      <c r="J50" s="32">
        <f t="shared" si="11"/>
        <v>0</v>
      </c>
      <c r="K50" s="32">
        <f t="shared" si="11"/>
        <v>7009862</v>
      </c>
      <c r="L50" s="32">
        <f t="shared" si="11"/>
        <v>0</v>
      </c>
      <c r="M50" s="32">
        <f t="shared" si="11"/>
        <v>0</v>
      </c>
      <c r="N50" s="32">
        <f t="shared" si="7"/>
        <v>7614119</v>
      </c>
      <c r="O50" s="45">
        <f t="shared" si="9"/>
        <v>201.99816946994216</v>
      </c>
      <c r="P50" s="10"/>
    </row>
    <row r="51" spans="1:119">
      <c r="A51" s="12"/>
      <c r="B51" s="25">
        <v>361.1</v>
      </c>
      <c r="C51" s="20" t="s">
        <v>53</v>
      </c>
      <c r="D51" s="46">
        <v>275463</v>
      </c>
      <c r="E51" s="46">
        <v>45270</v>
      </c>
      <c r="F51" s="46">
        <v>26804</v>
      </c>
      <c r="G51" s="46">
        <v>0</v>
      </c>
      <c r="H51" s="46">
        <v>0</v>
      </c>
      <c r="I51" s="46">
        <v>9310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356847</v>
      </c>
      <c r="O51" s="47">
        <f t="shared" si="9"/>
        <v>9.4669443412744734</v>
      </c>
      <c r="P51" s="9"/>
    </row>
    <row r="52" spans="1:119">
      <c r="A52" s="12"/>
      <c r="B52" s="25">
        <v>361.3</v>
      </c>
      <c r="C52" s="20" t="s">
        <v>54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4570758</v>
      </c>
      <c r="L52" s="46">
        <v>0</v>
      </c>
      <c r="M52" s="46">
        <v>0</v>
      </c>
      <c r="N52" s="46">
        <f t="shared" si="7"/>
        <v>4570758</v>
      </c>
      <c r="O52" s="47">
        <f t="shared" si="9"/>
        <v>121.25956385631666</v>
      </c>
      <c r="P52" s="9"/>
    </row>
    <row r="53" spans="1:119">
      <c r="A53" s="12"/>
      <c r="B53" s="25">
        <v>366</v>
      </c>
      <c r="C53" s="20" t="s">
        <v>56</v>
      </c>
      <c r="D53" s="46">
        <v>0</v>
      </c>
      <c r="E53" s="46">
        <v>192001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192001</v>
      </c>
      <c r="O53" s="47">
        <f t="shared" si="9"/>
        <v>5.0936753860030777</v>
      </c>
      <c r="P53" s="9"/>
    </row>
    <row r="54" spans="1:119">
      <c r="A54" s="12"/>
      <c r="B54" s="25">
        <v>368</v>
      </c>
      <c r="C54" s="20" t="s">
        <v>57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2439104</v>
      </c>
      <c r="L54" s="46">
        <v>0</v>
      </c>
      <c r="M54" s="46">
        <v>0</v>
      </c>
      <c r="N54" s="46">
        <f t="shared" si="7"/>
        <v>2439104</v>
      </c>
      <c r="O54" s="47">
        <f t="shared" si="9"/>
        <v>64.708017191064897</v>
      </c>
      <c r="P54" s="9"/>
    </row>
    <row r="55" spans="1:119">
      <c r="A55" s="12"/>
      <c r="B55" s="25">
        <v>369.9</v>
      </c>
      <c r="C55" s="20" t="s">
        <v>58</v>
      </c>
      <c r="D55" s="46">
        <v>49406</v>
      </c>
      <c r="E55" s="46">
        <v>6003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55409</v>
      </c>
      <c r="O55" s="47">
        <f t="shared" si="9"/>
        <v>1.4699686952830688</v>
      </c>
      <c r="P55" s="9"/>
    </row>
    <row r="56" spans="1:119" ht="15.75">
      <c r="A56" s="29" t="s">
        <v>42</v>
      </c>
      <c r="B56" s="30"/>
      <c r="C56" s="31"/>
      <c r="D56" s="32">
        <f t="shared" ref="D56:M56" si="12">SUM(D57:D58)</f>
        <v>11890</v>
      </c>
      <c r="E56" s="32">
        <f t="shared" si="12"/>
        <v>100000</v>
      </c>
      <c r="F56" s="32">
        <f t="shared" si="12"/>
        <v>2544502</v>
      </c>
      <c r="G56" s="32">
        <f t="shared" si="12"/>
        <v>0</v>
      </c>
      <c r="H56" s="32">
        <f t="shared" si="12"/>
        <v>0</v>
      </c>
      <c r="I56" s="32">
        <f t="shared" si="12"/>
        <v>0</v>
      </c>
      <c r="J56" s="32">
        <f t="shared" si="12"/>
        <v>0</v>
      </c>
      <c r="K56" s="32">
        <f t="shared" si="12"/>
        <v>0</v>
      </c>
      <c r="L56" s="32">
        <f t="shared" si="12"/>
        <v>0</v>
      </c>
      <c r="M56" s="32">
        <f t="shared" si="12"/>
        <v>0</v>
      </c>
      <c r="N56" s="32">
        <f t="shared" si="7"/>
        <v>2656392</v>
      </c>
      <c r="O56" s="45">
        <f t="shared" si="9"/>
        <v>70.472542049132485</v>
      </c>
      <c r="P56" s="9"/>
    </row>
    <row r="57" spans="1:119">
      <c r="A57" s="12"/>
      <c r="B57" s="25">
        <v>381</v>
      </c>
      <c r="C57" s="20" t="s">
        <v>59</v>
      </c>
      <c r="D57" s="46">
        <v>0</v>
      </c>
      <c r="E57" s="46">
        <v>100000</v>
      </c>
      <c r="F57" s="46">
        <v>2544502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7"/>
        <v>2644502</v>
      </c>
      <c r="O57" s="47">
        <f t="shared" si="9"/>
        <v>70.157107231920193</v>
      </c>
      <c r="P57" s="9"/>
    </row>
    <row r="58" spans="1:119" ht="15.75" thickBot="1">
      <c r="A58" s="12"/>
      <c r="B58" s="25">
        <v>388.1</v>
      </c>
      <c r="C58" s="20" t="s">
        <v>96</v>
      </c>
      <c r="D58" s="46">
        <v>11890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7"/>
        <v>11890</v>
      </c>
      <c r="O58" s="47">
        <f t="shared" si="9"/>
        <v>0.31543481721228844</v>
      </c>
      <c r="P58" s="9"/>
    </row>
    <row r="59" spans="1:119" ht="16.5" thickBot="1">
      <c r="A59" s="14" t="s">
        <v>48</v>
      </c>
      <c r="B59" s="23"/>
      <c r="C59" s="22"/>
      <c r="D59" s="15">
        <f t="shared" ref="D59:M59" si="13">SUM(D5,D15,D24,D37,D44,D50,D56)</f>
        <v>40803455</v>
      </c>
      <c r="E59" s="15">
        <f t="shared" si="13"/>
        <v>12505397</v>
      </c>
      <c r="F59" s="15">
        <f t="shared" si="13"/>
        <v>2571306</v>
      </c>
      <c r="G59" s="15">
        <f t="shared" si="13"/>
        <v>145498</v>
      </c>
      <c r="H59" s="15">
        <f t="shared" si="13"/>
        <v>0</v>
      </c>
      <c r="I59" s="15">
        <f t="shared" si="13"/>
        <v>1293225</v>
      </c>
      <c r="J59" s="15">
        <f t="shared" si="13"/>
        <v>0</v>
      </c>
      <c r="K59" s="15">
        <f t="shared" si="13"/>
        <v>7348227</v>
      </c>
      <c r="L59" s="15">
        <f t="shared" si="13"/>
        <v>0</v>
      </c>
      <c r="M59" s="15">
        <f t="shared" si="13"/>
        <v>0</v>
      </c>
      <c r="N59" s="15">
        <f t="shared" si="7"/>
        <v>64667108</v>
      </c>
      <c r="O59" s="38">
        <f t="shared" si="9"/>
        <v>1715.5809412638616</v>
      </c>
      <c r="P59" s="6"/>
      <c r="Q59" s="2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</row>
    <row r="60" spans="1:119">
      <c r="A60" s="16"/>
      <c r="B60" s="18"/>
      <c r="C60" s="18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9"/>
    </row>
    <row r="61" spans="1:119">
      <c r="A61" s="40"/>
      <c r="B61" s="41"/>
      <c r="C61" s="41"/>
      <c r="D61" s="42"/>
      <c r="E61" s="42"/>
      <c r="F61" s="42"/>
      <c r="G61" s="42"/>
      <c r="H61" s="42"/>
      <c r="I61" s="42"/>
      <c r="J61" s="42"/>
      <c r="K61" s="42"/>
      <c r="L61" s="48" t="s">
        <v>107</v>
      </c>
      <c r="M61" s="48"/>
      <c r="N61" s="48"/>
      <c r="O61" s="43">
        <v>37694</v>
      </c>
    </row>
    <row r="62" spans="1:119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1"/>
    </row>
    <row r="63" spans="1:119" ht="15.75" customHeight="1" thickBot="1">
      <c r="A63" s="52" t="s">
        <v>72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4"/>
    </row>
  </sheetData>
  <mergeCells count="10">
    <mergeCell ref="L61:N61"/>
    <mergeCell ref="A62:O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23987918</v>
      </c>
      <c r="E5" s="27">
        <f t="shared" si="0"/>
        <v>525962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342209</v>
      </c>
      <c r="L5" s="27">
        <f t="shared" si="0"/>
        <v>0</v>
      </c>
      <c r="M5" s="27">
        <f t="shared" si="0"/>
        <v>0</v>
      </c>
      <c r="N5" s="28">
        <f>SUM(D5:M5)</f>
        <v>24856089</v>
      </c>
      <c r="O5" s="33">
        <f t="shared" ref="O5:O36" si="1">(N5/O$58)</f>
        <v>660.87285634521811</v>
      </c>
      <c r="P5" s="6"/>
    </row>
    <row r="6" spans="1:133">
      <c r="A6" s="12"/>
      <c r="B6" s="25">
        <v>311</v>
      </c>
      <c r="C6" s="20" t="s">
        <v>2</v>
      </c>
      <c r="D6" s="46">
        <v>15008874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15008874</v>
      </c>
      <c r="O6" s="47">
        <f t="shared" si="1"/>
        <v>399.05543590970728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146640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146640</v>
      </c>
      <c r="O7" s="47">
        <f t="shared" si="1"/>
        <v>3.8988593762463108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379322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379322</v>
      </c>
      <c r="O8" s="47">
        <f t="shared" si="1"/>
        <v>10.085400547712105</v>
      </c>
      <c r="P8" s="9"/>
    </row>
    <row r="9" spans="1:133">
      <c r="A9" s="12"/>
      <c r="B9" s="25">
        <v>312.52</v>
      </c>
      <c r="C9" s="20" t="s">
        <v>83</v>
      </c>
      <c r="D9" s="46">
        <v>342179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342209</v>
      </c>
      <c r="L9" s="46">
        <v>0</v>
      </c>
      <c r="M9" s="46">
        <v>0</v>
      </c>
      <c r="N9" s="46">
        <f>SUM(D9:M9)</f>
        <v>684388</v>
      </c>
      <c r="O9" s="47">
        <f t="shared" si="1"/>
        <v>18.19648507085693</v>
      </c>
      <c r="P9" s="9"/>
    </row>
    <row r="10" spans="1:133">
      <c r="A10" s="12"/>
      <c r="B10" s="25">
        <v>314.10000000000002</v>
      </c>
      <c r="C10" s="20" t="s">
        <v>12</v>
      </c>
      <c r="D10" s="46">
        <v>4534678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4534678</v>
      </c>
      <c r="O10" s="47">
        <f t="shared" si="1"/>
        <v>120.56786578394619</v>
      </c>
      <c r="P10" s="9"/>
    </row>
    <row r="11" spans="1:133">
      <c r="A11" s="12"/>
      <c r="B11" s="25">
        <v>314.3</v>
      </c>
      <c r="C11" s="20" t="s">
        <v>13</v>
      </c>
      <c r="D11" s="46">
        <v>1087369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1087369</v>
      </c>
      <c r="O11" s="47">
        <f t="shared" si="1"/>
        <v>28.910930312940362</v>
      </c>
      <c r="P11" s="9"/>
    </row>
    <row r="12" spans="1:133">
      <c r="A12" s="12"/>
      <c r="B12" s="25">
        <v>314.39999999999998</v>
      </c>
      <c r="C12" s="20" t="s">
        <v>14</v>
      </c>
      <c r="D12" s="46">
        <v>26358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26358</v>
      </c>
      <c r="O12" s="47">
        <f t="shared" si="1"/>
        <v>0.70080561537847974</v>
      </c>
      <c r="P12" s="9"/>
    </row>
    <row r="13" spans="1:133">
      <c r="A13" s="12"/>
      <c r="B13" s="25">
        <v>315</v>
      </c>
      <c r="C13" s="20" t="s">
        <v>84</v>
      </c>
      <c r="D13" s="46">
        <v>2072093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2072093</v>
      </c>
      <c r="O13" s="47">
        <f t="shared" si="1"/>
        <v>55.092738826407171</v>
      </c>
      <c r="P13" s="9"/>
    </row>
    <row r="14" spans="1:133">
      <c r="A14" s="12"/>
      <c r="B14" s="25">
        <v>316</v>
      </c>
      <c r="C14" s="20" t="s">
        <v>85</v>
      </c>
      <c r="D14" s="46">
        <v>916367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916367</v>
      </c>
      <c r="O14" s="47">
        <f t="shared" si="1"/>
        <v>24.364334902023344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6872638</v>
      </c>
      <c r="E15" s="32">
        <f t="shared" si="3"/>
        <v>1536241</v>
      </c>
      <c r="F15" s="32">
        <f t="shared" si="3"/>
        <v>0</v>
      </c>
      <c r="G15" s="32">
        <f t="shared" si="3"/>
        <v>255022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8663901</v>
      </c>
      <c r="O15" s="45">
        <f t="shared" si="1"/>
        <v>230.35550769721624</v>
      </c>
      <c r="P15" s="10"/>
    </row>
    <row r="16" spans="1:133">
      <c r="A16" s="12"/>
      <c r="B16" s="25">
        <v>322</v>
      </c>
      <c r="C16" s="20" t="s">
        <v>0</v>
      </c>
      <c r="D16" s="46">
        <v>4451642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4451642</v>
      </c>
      <c r="O16" s="47">
        <f t="shared" si="1"/>
        <v>118.36010741538379</v>
      </c>
      <c r="P16" s="9"/>
    </row>
    <row r="17" spans="1:16">
      <c r="A17" s="12"/>
      <c r="B17" s="25">
        <v>323.10000000000002</v>
      </c>
      <c r="C17" s="20" t="s">
        <v>18</v>
      </c>
      <c r="D17" s="46">
        <v>1780409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1780409</v>
      </c>
      <c r="O17" s="47">
        <f t="shared" si="1"/>
        <v>47.337454468107737</v>
      </c>
      <c r="P17" s="9"/>
    </row>
    <row r="18" spans="1:16">
      <c r="A18" s="12"/>
      <c r="B18" s="25">
        <v>323.39999999999998</v>
      </c>
      <c r="C18" s="20" t="s">
        <v>19</v>
      </c>
      <c r="D18" s="46">
        <v>10112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10112</v>
      </c>
      <c r="O18" s="47">
        <f t="shared" si="1"/>
        <v>0.2688575150886709</v>
      </c>
      <c r="P18" s="9"/>
    </row>
    <row r="19" spans="1:16">
      <c r="A19" s="12"/>
      <c r="B19" s="25">
        <v>323.7</v>
      </c>
      <c r="C19" s="20" t="s">
        <v>20</v>
      </c>
      <c r="D19" s="46">
        <v>516832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516832</v>
      </c>
      <c r="O19" s="47">
        <f t="shared" si="1"/>
        <v>13.741511791763047</v>
      </c>
      <c r="P19" s="9"/>
    </row>
    <row r="20" spans="1:16">
      <c r="A20" s="12"/>
      <c r="B20" s="25">
        <v>323.89999999999998</v>
      </c>
      <c r="C20" s="20" t="s">
        <v>21</v>
      </c>
      <c r="D20" s="46">
        <v>67600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67600</v>
      </c>
      <c r="O20" s="47">
        <f t="shared" si="1"/>
        <v>1.7973465209646113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136342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136342</v>
      </c>
      <c r="O21" s="47">
        <f t="shared" si="1"/>
        <v>3.6250564994283585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1536241</v>
      </c>
      <c r="F22" s="46">
        <v>0</v>
      </c>
      <c r="G22" s="46">
        <v>118680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1654921</v>
      </c>
      <c r="O22" s="47">
        <f t="shared" si="1"/>
        <v>44.000983754752596</v>
      </c>
      <c r="P22" s="9"/>
    </row>
    <row r="23" spans="1:16">
      <c r="A23" s="12"/>
      <c r="B23" s="25">
        <v>329</v>
      </c>
      <c r="C23" s="20" t="s">
        <v>23</v>
      </c>
      <c r="D23" s="46">
        <v>46043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46043</v>
      </c>
      <c r="O23" s="47">
        <f t="shared" si="1"/>
        <v>1.2241897317274202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SUM(D25:D34)</f>
        <v>3665014</v>
      </c>
      <c r="E24" s="32">
        <f t="shared" si="5"/>
        <v>9475647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13140661</v>
      </c>
      <c r="O24" s="45">
        <f t="shared" si="1"/>
        <v>349.3834516497833</v>
      </c>
      <c r="P24" s="10"/>
    </row>
    <row r="25" spans="1:16">
      <c r="A25" s="12"/>
      <c r="B25" s="25">
        <v>331.2</v>
      </c>
      <c r="C25" s="20" t="s">
        <v>25</v>
      </c>
      <c r="D25" s="46">
        <v>10214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10214</v>
      </c>
      <c r="O25" s="47">
        <f t="shared" si="1"/>
        <v>0.27156948764988964</v>
      </c>
      <c r="P25" s="9"/>
    </row>
    <row r="26" spans="1:16">
      <c r="A26" s="12"/>
      <c r="B26" s="25">
        <v>334.2</v>
      </c>
      <c r="C26" s="20" t="s">
        <v>27</v>
      </c>
      <c r="D26" s="46">
        <v>24028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24028</v>
      </c>
      <c r="O26" s="47">
        <f t="shared" si="1"/>
        <v>0.63885565393103083</v>
      </c>
      <c r="P26" s="9"/>
    </row>
    <row r="27" spans="1:16">
      <c r="A27" s="12"/>
      <c r="B27" s="25">
        <v>334.49</v>
      </c>
      <c r="C27" s="20" t="s">
        <v>28</v>
      </c>
      <c r="D27" s="46">
        <v>12670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6">SUM(D27:M27)</f>
        <v>12670</v>
      </c>
      <c r="O27" s="47">
        <f t="shared" si="1"/>
        <v>0.33686953284943233</v>
      </c>
      <c r="P27" s="9"/>
    </row>
    <row r="28" spans="1:16">
      <c r="A28" s="12"/>
      <c r="B28" s="25">
        <v>335.12</v>
      </c>
      <c r="C28" s="20" t="s">
        <v>86</v>
      </c>
      <c r="D28" s="46">
        <v>686039</v>
      </c>
      <c r="E28" s="46">
        <v>281576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967615</v>
      </c>
      <c r="O28" s="47">
        <f t="shared" si="1"/>
        <v>25.726914998271781</v>
      </c>
      <c r="P28" s="9"/>
    </row>
    <row r="29" spans="1:16">
      <c r="A29" s="12"/>
      <c r="B29" s="25">
        <v>335.15</v>
      </c>
      <c r="C29" s="20" t="s">
        <v>87</v>
      </c>
      <c r="D29" s="46">
        <v>19098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19098</v>
      </c>
      <c r="O29" s="47">
        <f t="shared" si="1"/>
        <v>0.50777698013878914</v>
      </c>
      <c r="P29" s="9"/>
    </row>
    <row r="30" spans="1:16">
      <c r="A30" s="12"/>
      <c r="B30" s="25">
        <v>335.18</v>
      </c>
      <c r="C30" s="20" t="s">
        <v>88</v>
      </c>
      <c r="D30" s="46">
        <v>2856232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2856232</v>
      </c>
      <c r="O30" s="47">
        <f t="shared" si="1"/>
        <v>75.941400122304643</v>
      </c>
      <c r="P30" s="9"/>
    </row>
    <row r="31" spans="1:16">
      <c r="A31" s="12"/>
      <c r="B31" s="25">
        <v>335.22</v>
      </c>
      <c r="C31" s="20" t="s">
        <v>102</v>
      </c>
      <c r="D31" s="46">
        <v>0</v>
      </c>
      <c r="E31" s="46">
        <v>90795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90795</v>
      </c>
      <c r="O31" s="47">
        <f t="shared" si="1"/>
        <v>2.414054398979022</v>
      </c>
      <c r="P31" s="9"/>
    </row>
    <row r="32" spans="1:16">
      <c r="A32" s="12"/>
      <c r="B32" s="25">
        <v>335.49</v>
      </c>
      <c r="C32" s="20" t="s">
        <v>32</v>
      </c>
      <c r="D32" s="46">
        <v>10894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10894</v>
      </c>
      <c r="O32" s="47">
        <f t="shared" si="1"/>
        <v>0.28964930472468159</v>
      </c>
      <c r="P32" s="9"/>
    </row>
    <row r="33" spans="1:16">
      <c r="A33" s="12"/>
      <c r="B33" s="25">
        <v>335.9</v>
      </c>
      <c r="C33" s="20" t="s">
        <v>33</v>
      </c>
      <c r="D33" s="46">
        <v>0</v>
      </c>
      <c r="E33" s="46">
        <v>7723211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7723211</v>
      </c>
      <c r="O33" s="47">
        <f t="shared" si="1"/>
        <v>205.34447369120736</v>
      </c>
      <c r="P33" s="9"/>
    </row>
    <row r="34" spans="1:16">
      <c r="A34" s="12"/>
      <c r="B34" s="25">
        <v>338</v>
      </c>
      <c r="C34" s="20" t="s">
        <v>35</v>
      </c>
      <c r="D34" s="46">
        <v>45839</v>
      </c>
      <c r="E34" s="46">
        <v>1380065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56" si="7">SUM(D34:M34)</f>
        <v>1425904</v>
      </c>
      <c r="O34" s="47">
        <f t="shared" si="1"/>
        <v>37.911887479726673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SUM(D36:D41)</f>
        <v>2694114</v>
      </c>
      <c r="E35" s="32">
        <f t="shared" si="8"/>
        <v>831266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904116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4429496</v>
      </c>
      <c r="O35" s="45">
        <f t="shared" si="1"/>
        <v>117.77129031400388</v>
      </c>
      <c r="P35" s="10"/>
    </row>
    <row r="36" spans="1:16">
      <c r="A36" s="12"/>
      <c r="B36" s="25">
        <v>341.1</v>
      </c>
      <c r="C36" s="20" t="s">
        <v>89</v>
      </c>
      <c r="D36" s="46">
        <v>88123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88123</v>
      </c>
      <c r="O36" s="47">
        <f t="shared" si="1"/>
        <v>2.3430113530616041</v>
      </c>
      <c r="P36" s="9"/>
    </row>
    <row r="37" spans="1:16">
      <c r="A37" s="12"/>
      <c r="B37" s="25">
        <v>342.1</v>
      </c>
      <c r="C37" s="20" t="s">
        <v>43</v>
      </c>
      <c r="D37" s="46">
        <v>1314217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1314217</v>
      </c>
      <c r="O37" s="47">
        <f t="shared" ref="O37:O56" si="9">(N37/O$58)</f>
        <v>34.942357289090957</v>
      </c>
      <c r="P37" s="9"/>
    </row>
    <row r="38" spans="1:16">
      <c r="A38" s="12"/>
      <c r="B38" s="25">
        <v>342.5</v>
      </c>
      <c r="C38" s="20" t="s">
        <v>44</v>
      </c>
      <c r="D38" s="46">
        <v>248383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248383</v>
      </c>
      <c r="O38" s="47">
        <f t="shared" si="9"/>
        <v>6.6039988301294832</v>
      </c>
      <c r="P38" s="9"/>
    </row>
    <row r="39" spans="1:16">
      <c r="A39" s="12"/>
      <c r="B39" s="25">
        <v>343.7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904116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904116</v>
      </c>
      <c r="O39" s="47">
        <f t="shared" si="9"/>
        <v>24.038605727047937</v>
      </c>
      <c r="P39" s="9"/>
    </row>
    <row r="40" spans="1:16">
      <c r="A40" s="12"/>
      <c r="B40" s="25">
        <v>347.2</v>
      </c>
      <c r="C40" s="20" t="s">
        <v>46</v>
      </c>
      <c r="D40" s="46">
        <v>1043391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1043391</v>
      </c>
      <c r="O40" s="47">
        <f t="shared" si="9"/>
        <v>27.74164473159448</v>
      </c>
      <c r="P40" s="9"/>
    </row>
    <row r="41" spans="1:16">
      <c r="A41" s="12"/>
      <c r="B41" s="25">
        <v>347.9</v>
      </c>
      <c r="C41" s="20" t="s">
        <v>47</v>
      </c>
      <c r="D41" s="46">
        <v>0</v>
      </c>
      <c r="E41" s="46">
        <v>831266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831266</v>
      </c>
      <c r="O41" s="47">
        <f t="shared" si="9"/>
        <v>22.101672383079418</v>
      </c>
      <c r="P41" s="9"/>
    </row>
    <row r="42" spans="1:16" ht="15.75">
      <c r="A42" s="29" t="s">
        <v>41</v>
      </c>
      <c r="B42" s="30"/>
      <c r="C42" s="31"/>
      <c r="D42" s="32">
        <f t="shared" ref="D42:M42" si="10">SUM(D43:D46)</f>
        <v>2806459</v>
      </c>
      <c r="E42" s="32">
        <f t="shared" si="10"/>
        <v>216619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7"/>
        <v>3023078</v>
      </c>
      <c r="O42" s="45">
        <f t="shared" si="9"/>
        <v>80.377495945335141</v>
      </c>
      <c r="P42" s="10"/>
    </row>
    <row r="43" spans="1:16">
      <c r="A43" s="13"/>
      <c r="B43" s="39">
        <v>351.5</v>
      </c>
      <c r="C43" s="21" t="s">
        <v>50</v>
      </c>
      <c r="D43" s="46">
        <v>215261</v>
      </c>
      <c r="E43" s="46">
        <v>5446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220707</v>
      </c>
      <c r="O43" s="47">
        <f t="shared" si="9"/>
        <v>5.8681502751854513</v>
      </c>
      <c r="P43" s="9"/>
    </row>
    <row r="44" spans="1:16">
      <c r="A44" s="13"/>
      <c r="B44" s="39">
        <v>354</v>
      </c>
      <c r="C44" s="21" t="s">
        <v>51</v>
      </c>
      <c r="D44" s="46">
        <v>2576425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2576425</v>
      </c>
      <c r="O44" s="47">
        <f t="shared" si="9"/>
        <v>68.501901039589484</v>
      </c>
      <c r="P44" s="9"/>
    </row>
    <row r="45" spans="1:16">
      <c r="A45" s="13"/>
      <c r="B45" s="39">
        <v>355</v>
      </c>
      <c r="C45" s="21" t="s">
        <v>94</v>
      </c>
      <c r="D45" s="46">
        <v>0</v>
      </c>
      <c r="E45" s="46">
        <v>211173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211173</v>
      </c>
      <c r="O45" s="47">
        <f t="shared" si="9"/>
        <v>5.6146606046103535</v>
      </c>
      <c r="P45" s="9"/>
    </row>
    <row r="46" spans="1:16">
      <c r="A46" s="13"/>
      <c r="B46" s="39">
        <v>359</v>
      </c>
      <c r="C46" s="21" t="s">
        <v>52</v>
      </c>
      <c r="D46" s="46">
        <v>14773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14773</v>
      </c>
      <c r="O46" s="47">
        <f t="shared" si="9"/>
        <v>0.39278402594985512</v>
      </c>
      <c r="P46" s="9"/>
    </row>
    <row r="47" spans="1:16" ht="15.75">
      <c r="A47" s="29" t="s">
        <v>3</v>
      </c>
      <c r="B47" s="30"/>
      <c r="C47" s="31"/>
      <c r="D47" s="32">
        <f t="shared" ref="D47:M47" si="11">SUM(D48:D52)</f>
        <v>274761</v>
      </c>
      <c r="E47" s="32">
        <f t="shared" si="11"/>
        <v>245242</v>
      </c>
      <c r="F47" s="32">
        <f t="shared" si="11"/>
        <v>26353</v>
      </c>
      <c r="G47" s="32">
        <f t="shared" si="11"/>
        <v>-33</v>
      </c>
      <c r="H47" s="32">
        <f t="shared" si="11"/>
        <v>0</v>
      </c>
      <c r="I47" s="32">
        <f t="shared" si="11"/>
        <v>11154</v>
      </c>
      <c r="J47" s="32">
        <f t="shared" si="11"/>
        <v>0</v>
      </c>
      <c r="K47" s="32">
        <f t="shared" si="11"/>
        <v>4659387</v>
      </c>
      <c r="L47" s="32">
        <f t="shared" si="11"/>
        <v>0</v>
      </c>
      <c r="M47" s="32">
        <f t="shared" si="11"/>
        <v>0</v>
      </c>
      <c r="N47" s="32">
        <f t="shared" si="7"/>
        <v>5216864</v>
      </c>
      <c r="O47" s="45">
        <f t="shared" si="9"/>
        <v>138.70580415304033</v>
      </c>
      <c r="P47" s="10"/>
    </row>
    <row r="48" spans="1:16">
      <c r="A48" s="12"/>
      <c r="B48" s="25">
        <v>361.1</v>
      </c>
      <c r="C48" s="20" t="s">
        <v>53</v>
      </c>
      <c r="D48" s="46">
        <v>198285</v>
      </c>
      <c r="E48" s="46">
        <v>35474</v>
      </c>
      <c r="F48" s="46">
        <v>26353</v>
      </c>
      <c r="G48" s="46">
        <v>-33</v>
      </c>
      <c r="H48" s="46">
        <v>0</v>
      </c>
      <c r="I48" s="46">
        <v>11154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271233</v>
      </c>
      <c r="O48" s="47">
        <f t="shared" si="9"/>
        <v>7.2115338597750656</v>
      </c>
      <c r="P48" s="9"/>
    </row>
    <row r="49" spans="1:119">
      <c r="A49" s="12"/>
      <c r="B49" s="25">
        <v>361.3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2439660</v>
      </c>
      <c r="L49" s="46">
        <v>0</v>
      </c>
      <c r="M49" s="46">
        <v>0</v>
      </c>
      <c r="N49" s="46">
        <f t="shared" si="7"/>
        <v>2439660</v>
      </c>
      <c r="O49" s="47">
        <f t="shared" si="9"/>
        <v>64.865597830421947</v>
      </c>
      <c r="P49" s="9"/>
    </row>
    <row r="50" spans="1:119">
      <c r="A50" s="12"/>
      <c r="B50" s="25">
        <v>366</v>
      </c>
      <c r="C50" s="20" t="s">
        <v>56</v>
      </c>
      <c r="D50" s="46">
        <v>300</v>
      </c>
      <c r="E50" s="46">
        <v>192349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192649</v>
      </c>
      <c r="O50" s="47">
        <f t="shared" si="9"/>
        <v>5.1221451171199917</v>
      </c>
      <c r="P50" s="9"/>
    </row>
    <row r="51" spans="1:119">
      <c r="A51" s="12"/>
      <c r="B51" s="25">
        <v>368</v>
      </c>
      <c r="C51" s="20" t="s">
        <v>57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2219727</v>
      </c>
      <c r="L51" s="46">
        <v>0</v>
      </c>
      <c r="M51" s="46">
        <v>0</v>
      </c>
      <c r="N51" s="46">
        <f t="shared" si="7"/>
        <v>2219727</v>
      </c>
      <c r="O51" s="47">
        <f t="shared" si="9"/>
        <v>59.018026641142221</v>
      </c>
      <c r="P51" s="9"/>
    </row>
    <row r="52" spans="1:119">
      <c r="A52" s="12"/>
      <c r="B52" s="25">
        <v>369.9</v>
      </c>
      <c r="C52" s="20" t="s">
        <v>58</v>
      </c>
      <c r="D52" s="46">
        <v>76176</v>
      </c>
      <c r="E52" s="46">
        <v>17419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7"/>
        <v>93595</v>
      </c>
      <c r="O52" s="47">
        <f t="shared" si="9"/>
        <v>2.4885007045811065</v>
      </c>
      <c r="P52" s="9"/>
    </row>
    <row r="53" spans="1:119" ht="15.75">
      <c r="A53" s="29" t="s">
        <v>42</v>
      </c>
      <c r="B53" s="30"/>
      <c r="C53" s="31"/>
      <c r="D53" s="32">
        <f t="shared" ref="D53:M53" si="12">SUM(D54:D55)</f>
        <v>15063</v>
      </c>
      <c r="E53" s="32">
        <f t="shared" si="12"/>
        <v>100000</v>
      </c>
      <c r="F53" s="32">
        <f t="shared" si="12"/>
        <v>2544908</v>
      </c>
      <c r="G53" s="32">
        <f t="shared" si="12"/>
        <v>0</v>
      </c>
      <c r="H53" s="32">
        <f t="shared" si="12"/>
        <v>0</v>
      </c>
      <c r="I53" s="32">
        <f t="shared" si="12"/>
        <v>0</v>
      </c>
      <c r="J53" s="32">
        <f t="shared" si="12"/>
        <v>0</v>
      </c>
      <c r="K53" s="32">
        <f t="shared" si="12"/>
        <v>0</v>
      </c>
      <c r="L53" s="32">
        <f t="shared" si="12"/>
        <v>0</v>
      </c>
      <c r="M53" s="32">
        <f t="shared" si="12"/>
        <v>0</v>
      </c>
      <c r="N53" s="32">
        <f t="shared" si="7"/>
        <v>2659971</v>
      </c>
      <c r="O53" s="45">
        <f t="shared" si="9"/>
        <v>70.723219270957969</v>
      </c>
      <c r="P53" s="9"/>
    </row>
    <row r="54" spans="1:119">
      <c r="A54" s="12"/>
      <c r="B54" s="25">
        <v>381</v>
      </c>
      <c r="C54" s="20" t="s">
        <v>59</v>
      </c>
      <c r="D54" s="46">
        <v>0</v>
      </c>
      <c r="E54" s="46">
        <v>100000</v>
      </c>
      <c r="F54" s="46">
        <v>2544908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7"/>
        <v>2644908</v>
      </c>
      <c r="O54" s="47">
        <f t="shared" si="9"/>
        <v>70.322724734785041</v>
      </c>
      <c r="P54" s="9"/>
    </row>
    <row r="55" spans="1:119" ht="15.75" thickBot="1">
      <c r="A55" s="12"/>
      <c r="B55" s="25">
        <v>388.1</v>
      </c>
      <c r="C55" s="20" t="s">
        <v>96</v>
      </c>
      <c r="D55" s="46">
        <v>15063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15063</v>
      </c>
      <c r="O55" s="47">
        <f t="shared" si="9"/>
        <v>0.40049453617292813</v>
      </c>
      <c r="P55" s="9"/>
    </row>
    <row r="56" spans="1:119" ht="16.5" thickBot="1">
      <c r="A56" s="14" t="s">
        <v>48</v>
      </c>
      <c r="B56" s="23"/>
      <c r="C56" s="22"/>
      <c r="D56" s="15">
        <f t="shared" ref="D56:M56" si="13">SUM(D5,D15,D24,D35,D42,D47,D53)</f>
        <v>40315967</v>
      </c>
      <c r="E56" s="15">
        <f t="shared" si="13"/>
        <v>12930977</v>
      </c>
      <c r="F56" s="15">
        <f t="shared" si="13"/>
        <v>2571261</v>
      </c>
      <c r="G56" s="15">
        <f t="shared" si="13"/>
        <v>254989</v>
      </c>
      <c r="H56" s="15">
        <f t="shared" si="13"/>
        <v>0</v>
      </c>
      <c r="I56" s="15">
        <f t="shared" si="13"/>
        <v>915270</v>
      </c>
      <c r="J56" s="15">
        <f t="shared" si="13"/>
        <v>0</v>
      </c>
      <c r="K56" s="15">
        <f t="shared" si="13"/>
        <v>5001596</v>
      </c>
      <c r="L56" s="15">
        <f t="shared" si="13"/>
        <v>0</v>
      </c>
      <c r="M56" s="15">
        <f t="shared" si="13"/>
        <v>0</v>
      </c>
      <c r="N56" s="15">
        <f t="shared" si="7"/>
        <v>61990060</v>
      </c>
      <c r="O56" s="38">
        <f t="shared" si="9"/>
        <v>1648.1896253755551</v>
      </c>
      <c r="P56" s="6"/>
      <c r="Q56" s="2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</row>
    <row r="57" spans="1:119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9"/>
    </row>
    <row r="58" spans="1:119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48" t="s">
        <v>103</v>
      </c>
      <c r="M58" s="48"/>
      <c r="N58" s="48"/>
      <c r="O58" s="43">
        <v>37611</v>
      </c>
    </row>
    <row r="59" spans="1:119">
      <c r="A59" s="49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1"/>
    </row>
    <row r="60" spans="1:119" ht="15.75" customHeight="1" thickBot="1">
      <c r="A60" s="52" t="s">
        <v>72</v>
      </c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4"/>
    </row>
  </sheetData>
  <mergeCells count="10">
    <mergeCell ref="L58:N58"/>
    <mergeCell ref="A59:O59"/>
    <mergeCell ref="A60:O6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98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23103314</v>
      </c>
      <c r="E5" s="27">
        <f t="shared" si="0"/>
        <v>530695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310355</v>
      </c>
      <c r="L5" s="27">
        <f t="shared" si="0"/>
        <v>0</v>
      </c>
      <c r="M5" s="27">
        <f t="shared" si="0"/>
        <v>0</v>
      </c>
      <c r="N5" s="28">
        <f>SUM(D5:M5)</f>
        <v>23944364</v>
      </c>
      <c r="O5" s="33">
        <f t="shared" ref="O5:O36" si="1">(N5/O$59)</f>
        <v>638.97643636751798</v>
      </c>
      <c r="P5" s="6"/>
    </row>
    <row r="6" spans="1:133">
      <c r="A6" s="12"/>
      <c r="B6" s="25">
        <v>311</v>
      </c>
      <c r="C6" s="20" t="s">
        <v>2</v>
      </c>
      <c r="D6" s="46">
        <v>13977629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13977629</v>
      </c>
      <c r="O6" s="47">
        <f t="shared" si="1"/>
        <v>373.00533717610011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147264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147264</v>
      </c>
      <c r="O7" s="47">
        <f t="shared" si="1"/>
        <v>3.9298695060443518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383431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383431</v>
      </c>
      <c r="O8" s="47">
        <f t="shared" si="1"/>
        <v>10.232193846235957</v>
      </c>
      <c r="P8" s="9"/>
    </row>
    <row r="9" spans="1:133">
      <c r="A9" s="12"/>
      <c r="B9" s="25">
        <v>312.52</v>
      </c>
      <c r="C9" s="20" t="s">
        <v>83</v>
      </c>
      <c r="D9" s="46">
        <v>310355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310355</v>
      </c>
      <c r="L9" s="46">
        <v>0</v>
      </c>
      <c r="M9" s="46">
        <v>0</v>
      </c>
      <c r="N9" s="46">
        <f>SUM(D9:M9)</f>
        <v>620710</v>
      </c>
      <c r="O9" s="47">
        <f t="shared" si="1"/>
        <v>16.564192885544259</v>
      </c>
      <c r="P9" s="9"/>
    </row>
    <row r="10" spans="1:133">
      <c r="A10" s="12"/>
      <c r="B10" s="25">
        <v>314.10000000000002</v>
      </c>
      <c r="C10" s="20" t="s">
        <v>12</v>
      </c>
      <c r="D10" s="46">
        <v>4453953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4453953</v>
      </c>
      <c r="O10" s="47">
        <f t="shared" si="1"/>
        <v>118.85765751340965</v>
      </c>
      <c r="P10" s="9"/>
    </row>
    <row r="11" spans="1:133">
      <c r="A11" s="12"/>
      <c r="B11" s="25">
        <v>314.3</v>
      </c>
      <c r="C11" s="20" t="s">
        <v>13</v>
      </c>
      <c r="D11" s="46">
        <v>1102567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1102567</v>
      </c>
      <c r="O11" s="47">
        <f t="shared" si="1"/>
        <v>29.422971205934939</v>
      </c>
      <c r="P11" s="9"/>
    </row>
    <row r="12" spans="1:133">
      <c r="A12" s="12"/>
      <c r="B12" s="25">
        <v>314.39999999999998</v>
      </c>
      <c r="C12" s="20" t="s">
        <v>14</v>
      </c>
      <c r="D12" s="46">
        <v>34309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34309</v>
      </c>
      <c r="O12" s="47">
        <f t="shared" si="1"/>
        <v>0.91556587409601575</v>
      </c>
      <c r="P12" s="9"/>
    </row>
    <row r="13" spans="1:133">
      <c r="A13" s="12"/>
      <c r="B13" s="25">
        <v>315</v>
      </c>
      <c r="C13" s="20" t="s">
        <v>84</v>
      </c>
      <c r="D13" s="46">
        <v>2281655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2281655</v>
      </c>
      <c r="O13" s="47">
        <f t="shared" si="1"/>
        <v>60.887972673658368</v>
      </c>
      <c r="P13" s="9"/>
    </row>
    <row r="14" spans="1:133">
      <c r="A14" s="12"/>
      <c r="B14" s="25">
        <v>316</v>
      </c>
      <c r="C14" s="20" t="s">
        <v>85</v>
      </c>
      <c r="D14" s="46">
        <v>942846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942846</v>
      </c>
      <c r="O14" s="47">
        <f t="shared" si="1"/>
        <v>25.160675686494276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4448988</v>
      </c>
      <c r="E15" s="32">
        <f t="shared" si="3"/>
        <v>81455</v>
      </c>
      <c r="F15" s="32">
        <f t="shared" si="3"/>
        <v>0</v>
      </c>
      <c r="G15" s="32">
        <f t="shared" si="3"/>
        <v>6775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4537218</v>
      </c>
      <c r="O15" s="45">
        <f t="shared" si="1"/>
        <v>121.07965735329437</v>
      </c>
      <c r="P15" s="10"/>
    </row>
    <row r="16" spans="1:133">
      <c r="A16" s="12"/>
      <c r="B16" s="25">
        <v>322</v>
      </c>
      <c r="C16" s="20" t="s">
        <v>0</v>
      </c>
      <c r="D16" s="46">
        <v>2074911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2074911</v>
      </c>
      <c r="O16" s="47">
        <f t="shared" si="1"/>
        <v>55.370826995436715</v>
      </c>
      <c r="P16" s="9"/>
    </row>
    <row r="17" spans="1:16">
      <c r="A17" s="12"/>
      <c r="B17" s="25">
        <v>323.10000000000002</v>
      </c>
      <c r="C17" s="20" t="s">
        <v>18</v>
      </c>
      <c r="D17" s="46">
        <v>1758766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1758766</v>
      </c>
      <c r="O17" s="47">
        <f t="shared" si="1"/>
        <v>46.934219304565957</v>
      </c>
      <c r="P17" s="9"/>
    </row>
    <row r="18" spans="1:16">
      <c r="A18" s="12"/>
      <c r="B18" s="25">
        <v>323.39999999999998</v>
      </c>
      <c r="C18" s="20" t="s">
        <v>19</v>
      </c>
      <c r="D18" s="46">
        <v>14584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14584</v>
      </c>
      <c r="O18" s="47">
        <f t="shared" si="1"/>
        <v>0.38918688122114592</v>
      </c>
      <c r="P18" s="9"/>
    </row>
    <row r="19" spans="1:16">
      <c r="A19" s="12"/>
      <c r="B19" s="25">
        <v>323.7</v>
      </c>
      <c r="C19" s="20" t="s">
        <v>20</v>
      </c>
      <c r="D19" s="46">
        <v>498785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498785</v>
      </c>
      <c r="O19" s="47">
        <f t="shared" si="1"/>
        <v>13.310516905505297</v>
      </c>
      <c r="P19" s="9"/>
    </row>
    <row r="20" spans="1:16">
      <c r="A20" s="12"/>
      <c r="B20" s="25">
        <v>323.89999999999998</v>
      </c>
      <c r="C20" s="20" t="s">
        <v>21</v>
      </c>
      <c r="D20" s="46">
        <v>22532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22532</v>
      </c>
      <c r="O20" s="47">
        <f t="shared" si="1"/>
        <v>0.60128625944013026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6775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6775</v>
      </c>
      <c r="O21" s="47">
        <f t="shared" si="1"/>
        <v>0.18079684039174873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81455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81455</v>
      </c>
      <c r="O22" s="47">
        <f t="shared" si="1"/>
        <v>2.1736983961785818</v>
      </c>
      <c r="P22" s="9"/>
    </row>
    <row r="23" spans="1:16">
      <c r="A23" s="12"/>
      <c r="B23" s="25">
        <v>329</v>
      </c>
      <c r="C23" s="20" t="s">
        <v>23</v>
      </c>
      <c r="D23" s="46">
        <v>79410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79410</v>
      </c>
      <c r="O23" s="47">
        <f t="shared" si="1"/>
        <v>2.1191257705547994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SUM(D25:D34)</f>
        <v>3507129</v>
      </c>
      <c r="E24" s="32">
        <f t="shared" si="5"/>
        <v>9421936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496293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13425358</v>
      </c>
      <c r="O24" s="45">
        <f t="shared" si="1"/>
        <v>358.26749926613826</v>
      </c>
      <c r="P24" s="10"/>
    </row>
    <row r="25" spans="1:16">
      <c r="A25" s="12"/>
      <c r="B25" s="25">
        <v>331.2</v>
      </c>
      <c r="C25" s="20" t="s">
        <v>25</v>
      </c>
      <c r="D25" s="46">
        <v>8040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8040</v>
      </c>
      <c r="O25" s="47">
        <f t="shared" si="1"/>
        <v>0.21455447922504203</v>
      </c>
      <c r="P25" s="9"/>
    </row>
    <row r="26" spans="1:16">
      <c r="A26" s="12"/>
      <c r="B26" s="25">
        <v>334.35</v>
      </c>
      <c r="C26" s="20" t="s">
        <v>99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496293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496293</v>
      </c>
      <c r="O26" s="47">
        <f t="shared" si="1"/>
        <v>13.244015691297735</v>
      </c>
      <c r="P26" s="9"/>
    </row>
    <row r="27" spans="1:16">
      <c r="A27" s="12"/>
      <c r="B27" s="25">
        <v>334.49</v>
      </c>
      <c r="C27" s="20" t="s">
        <v>28</v>
      </c>
      <c r="D27" s="46">
        <v>12671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12671</v>
      </c>
      <c r="O27" s="47">
        <f t="shared" si="1"/>
        <v>0.33813679182344619</v>
      </c>
      <c r="P27" s="9"/>
    </row>
    <row r="28" spans="1:16">
      <c r="A28" s="12"/>
      <c r="B28" s="25">
        <v>335.12</v>
      </c>
      <c r="C28" s="20" t="s">
        <v>86</v>
      </c>
      <c r="D28" s="46">
        <v>656351</v>
      </c>
      <c r="E28" s="46">
        <v>269391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925742</v>
      </c>
      <c r="O28" s="47">
        <f t="shared" si="1"/>
        <v>24.704240386411549</v>
      </c>
      <c r="P28" s="9"/>
    </row>
    <row r="29" spans="1:16">
      <c r="A29" s="12"/>
      <c r="B29" s="25">
        <v>335.15</v>
      </c>
      <c r="C29" s="20" t="s">
        <v>87</v>
      </c>
      <c r="D29" s="46">
        <v>19993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19993</v>
      </c>
      <c r="O29" s="47">
        <f t="shared" si="1"/>
        <v>0.53353080884903792</v>
      </c>
      <c r="P29" s="9"/>
    </row>
    <row r="30" spans="1:16">
      <c r="A30" s="12"/>
      <c r="B30" s="25">
        <v>335.18</v>
      </c>
      <c r="C30" s="20" t="s">
        <v>88</v>
      </c>
      <c r="D30" s="46">
        <v>2747774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2747774</v>
      </c>
      <c r="O30" s="47">
        <f t="shared" si="1"/>
        <v>73.326768606730184</v>
      </c>
      <c r="P30" s="9"/>
    </row>
    <row r="31" spans="1:16">
      <c r="A31" s="12"/>
      <c r="B31" s="25">
        <v>335.49</v>
      </c>
      <c r="C31" s="20" t="s">
        <v>32</v>
      </c>
      <c r="D31" s="46">
        <v>14922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14922</v>
      </c>
      <c r="O31" s="47">
        <f t="shared" si="1"/>
        <v>0.39820670883035786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7595633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7595633</v>
      </c>
      <c r="O32" s="47">
        <f t="shared" si="1"/>
        <v>202.69615456461986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123937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7" si="7">SUM(D33:M33)</f>
        <v>123937</v>
      </c>
      <c r="O33" s="47">
        <f t="shared" si="1"/>
        <v>3.3073679716062232</v>
      </c>
      <c r="P33" s="9"/>
    </row>
    <row r="34" spans="1:16">
      <c r="A34" s="12"/>
      <c r="B34" s="25">
        <v>338</v>
      </c>
      <c r="C34" s="20" t="s">
        <v>35</v>
      </c>
      <c r="D34" s="46">
        <v>47378</v>
      </c>
      <c r="E34" s="46">
        <v>1432975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1480353</v>
      </c>
      <c r="O34" s="47">
        <f t="shared" si="1"/>
        <v>39.504523256744854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SUM(D36:D41)</f>
        <v>2977872</v>
      </c>
      <c r="E35" s="32">
        <f t="shared" si="8"/>
        <v>311992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926278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4216142</v>
      </c>
      <c r="O35" s="45">
        <f t="shared" si="1"/>
        <v>112.51146158567502</v>
      </c>
      <c r="P35" s="10"/>
    </row>
    <row r="36" spans="1:16">
      <c r="A36" s="12"/>
      <c r="B36" s="25">
        <v>341.1</v>
      </c>
      <c r="C36" s="20" t="s">
        <v>89</v>
      </c>
      <c r="D36" s="46">
        <v>106537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106537</v>
      </c>
      <c r="O36" s="47">
        <f t="shared" si="1"/>
        <v>2.8430336508953111</v>
      </c>
      <c r="P36" s="9"/>
    </row>
    <row r="37" spans="1:16">
      <c r="A37" s="12"/>
      <c r="B37" s="25">
        <v>342.1</v>
      </c>
      <c r="C37" s="20" t="s">
        <v>43</v>
      </c>
      <c r="D37" s="46">
        <v>1558061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1558061</v>
      </c>
      <c r="O37" s="47">
        <f t="shared" ref="O37:O57" si="9">(N37/O$59)</f>
        <v>41.57822965868759</v>
      </c>
      <c r="P37" s="9"/>
    </row>
    <row r="38" spans="1:16">
      <c r="A38" s="12"/>
      <c r="B38" s="25">
        <v>342.5</v>
      </c>
      <c r="C38" s="20" t="s">
        <v>44</v>
      </c>
      <c r="D38" s="46">
        <v>235523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235523</v>
      </c>
      <c r="O38" s="47">
        <f t="shared" si="9"/>
        <v>6.2851386331492005</v>
      </c>
      <c r="P38" s="9"/>
    </row>
    <row r="39" spans="1:16">
      <c r="A39" s="12"/>
      <c r="B39" s="25">
        <v>343.7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926278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926278</v>
      </c>
      <c r="O39" s="47">
        <f t="shared" si="9"/>
        <v>24.718544018359886</v>
      </c>
      <c r="P39" s="9"/>
    </row>
    <row r="40" spans="1:16">
      <c r="A40" s="12"/>
      <c r="B40" s="25">
        <v>347.2</v>
      </c>
      <c r="C40" s="20" t="s">
        <v>46</v>
      </c>
      <c r="D40" s="46">
        <v>1077751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1077751</v>
      </c>
      <c r="O40" s="47">
        <f t="shared" si="9"/>
        <v>28.760734395431378</v>
      </c>
      <c r="P40" s="9"/>
    </row>
    <row r="41" spans="1:16">
      <c r="A41" s="12"/>
      <c r="B41" s="25">
        <v>347.9</v>
      </c>
      <c r="C41" s="20" t="s">
        <v>47</v>
      </c>
      <c r="D41" s="46">
        <v>0</v>
      </c>
      <c r="E41" s="46">
        <v>311992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311992</v>
      </c>
      <c r="O41" s="47">
        <f t="shared" si="9"/>
        <v>8.3257812291516551</v>
      </c>
      <c r="P41" s="9"/>
    </row>
    <row r="42" spans="1:16" ht="15.75">
      <c r="A42" s="29" t="s">
        <v>41</v>
      </c>
      <c r="B42" s="30"/>
      <c r="C42" s="31"/>
      <c r="D42" s="32">
        <f t="shared" ref="D42:M42" si="10">SUM(D43:D46)</f>
        <v>2274477</v>
      </c>
      <c r="E42" s="32">
        <f t="shared" si="10"/>
        <v>508745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7"/>
        <v>2783222</v>
      </c>
      <c r="O42" s="45">
        <f t="shared" si="9"/>
        <v>74.272729698716404</v>
      </c>
      <c r="P42" s="10"/>
    </row>
    <row r="43" spans="1:16">
      <c r="A43" s="13"/>
      <c r="B43" s="39">
        <v>351.5</v>
      </c>
      <c r="C43" s="21" t="s">
        <v>50</v>
      </c>
      <c r="D43" s="46">
        <v>254107</v>
      </c>
      <c r="E43" s="46">
        <v>6287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260394</v>
      </c>
      <c r="O43" s="47">
        <f t="shared" si="9"/>
        <v>6.9488431670802981</v>
      </c>
      <c r="P43" s="9"/>
    </row>
    <row r="44" spans="1:16">
      <c r="A44" s="13"/>
      <c r="B44" s="39">
        <v>354</v>
      </c>
      <c r="C44" s="21" t="s">
        <v>51</v>
      </c>
      <c r="D44" s="46">
        <v>2020370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2020370</v>
      </c>
      <c r="O44" s="47">
        <f t="shared" si="9"/>
        <v>53.91535238705201</v>
      </c>
      <c r="P44" s="9"/>
    </row>
    <row r="45" spans="1:16">
      <c r="A45" s="13"/>
      <c r="B45" s="39">
        <v>355</v>
      </c>
      <c r="C45" s="21" t="s">
        <v>94</v>
      </c>
      <c r="D45" s="46">
        <v>0</v>
      </c>
      <c r="E45" s="46">
        <v>411488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411488</v>
      </c>
      <c r="O45" s="47">
        <f t="shared" si="9"/>
        <v>10.980919595442051</v>
      </c>
      <c r="P45" s="9"/>
    </row>
    <row r="46" spans="1:16">
      <c r="A46" s="13"/>
      <c r="B46" s="39">
        <v>356</v>
      </c>
      <c r="C46" s="21" t="s">
        <v>95</v>
      </c>
      <c r="D46" s="46">
        <v>0</v>
      </c>
      <c r="E46" s="46">
        <v>90970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90970</v>
      </c>
      <c r="O46" s="47">
        <f t="shared" si="9"/>
        <v>2.4276145491420489</v>
      </c>
      <c r="P46" s="9"/>
    </row>
    <row r="47" spans="1:16" ht="15.75">
      <c r="A47" s="29" t="s">
        <v>3</v>
      </c>
      <c r="B47" s="30"/>
      <c r="C47" s="31"/>
      <c r="D47" s="32">
        <f t="shared" ref="D47:M47" si="11">SUM(D48:D53)</f>
        <v>248854</v>
      </c>
      <c r="E47" s="32">
        <f t="shared" si="11"/>
        <v>579015</v>
      </c>
      <c r="F47" s="32">
        <f t="shared" si="11"/>
        <v>26246</v>
      </c>
      <c r="G47" s="32">
        <f t="shared" si="11"/>
        <v>786000</v>
      </c>
      <c r="H47" s="32">
        <f t="shared" si="11"/>
        <v>0</v>
      </c>
      <c r="I47" s="32">
        <f t="shared" si="11"/>
        <v>7335</v>
      </c>
      <c r="J47" s="32">
        <f t="shared" si="11"/>
        <v>0</v>
      </c>
      <c r="K47" s="32">
        <f t="shared" si="11"/>
        <v>1477274</v>
      </c>
      <c r="L47" s="32">
        <f t="shared" si="11"/>
        <v>0</v>
      </c>
      <c r="M47" s="32">
        <f t="shared" si="11"/>
        <v>0</v>
      </c>
      <c r="N47" s="32">
        <f t="shared" si="7"/>
        <v>3124724</v>
      </c>
      <c r="O47" s="45">
        <f t="shared" si="9"/>
        <v>83.386011261441567</v>
      </c>
      <c r="P47" s="10"/>
    </row>
    <row r="48" spans="1:16">
      <c r="A48" s="12"/>
      <c r="B48" s="25">
        <v>361.1</v>
      </c>
      <c r="C48" s="20" t="s">
        <v>53</v>
      </c>
      <c r="D48" s="46">
        <v>130838</v>
      </c>
      <c r="E48" s="46">
        <v>25380</v>
      </c>
      <c r="F48" s="46">
        <v>26246</v>
      </c>
      <c r="G48" s="46">
        <v>0</v>
      </c>
      <c r="H48" s="46">
        <v>0</v>
      </c>
      <c r="I48" s="46">
        <v>7335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189799</v>
      </c>
      <c r="O48" s="47">
        <f t="shared" si="9"/>
        <v>5.064953433138526</v>
      </c>
      <c r="P48" s="9"/>
    </row>
    <row r="49" spans="1:119">
      <c r="A49" s="12"/>
      <c r="B49" s="25">
        <v>361.3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-615161</v>
      </c>
      <c r="L49" s="46">
        <v>0</v>
      </c>
      <c r="M49" s="46">
        <v>0</v>
      </c>
      <c r="N49" s="46">
        <f t="shared" si="7"/>
        <v>-615161</v>
      </c>
      <c r="O49" s="47">
        <f t="shared" si="9"/>
        <v>-16.416112934646279</v>
      </c>
      <c r="P49" s="9"/>
    </row>
    <row r="50" spans="1:119">
      <c r="A50" s="12"/>
      <c r="B50" s="25">
        <v>364</v>
      </c>
      <c r="C50" s="20" t="s">
        <v>91</v>
      </c>
      <c r="D50" s="46">
        <v>17071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17071</v>
      </c>
      <c r="O50" s="47">
        <f t="shared" si="9"/>
        <v>0.45555466602620553</v>
      </c>
      <c r="P50" s="9"/>
    </row>
    <row r="51" spans="1:119">
      <c r="A51" s="12"/>
      <c r="B51" s="25">
        <v>366</v>
      </c>
      <c r="C51" s="20" t="s">
        <v>56</v>
      </c>
      <c r="D51" s="46">
        <v>0</v>
      </c>
      <c r="E51" s="46">
        <v>544683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544683</v>
      </c>
      <c r="O51" s="47">
        <f t="shared" si="9"/>
        <v>14.535345448723081</v>
      </c>
      <c r="P51" s="9"/>
    </row>
    <row r="52" spans="1:119">
      <c r="A52" s="12"/>
      <c r="B52" s="25">
        <v>368</v>
      </c>
      <c r="C52" s="20" t="s">
        <v>57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2092435</v>
      </c>
      <c r="L52" s="46">
        <v>0</v>
      </c>
      <c r="M52" s="46">
        <v>0</v>
      </c>
      <c r="N52" s="46">
        <f t="shared" si="7"/>
        <v>2092435</v>
      </c>
      <c r="O52" s="47">
        <f t="shared" si="9"/>
        <v>55.838470365329705</v>
      </c>
      <c r="P52" s="9"/>
    </row>
    <row r="53" spans="1:119">
      <c r="A53" s="12"/>
      <c r="B53" s="25">
        <v>369.9</v>
      </c>
      <c r="C53" s="20" t="s">
        <v>58</v>
      </c>
      <c r="D53" s="46">
        <v>100945</v>
      </c>
      <c r="E53" s="46">
        <v>8952</v>
      </c>
      <c r="F53" s="46">
        <v>0</v>
      </c>
      <c r="G53" s="46">
        <v>786000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895897</v>
      </c>
      <c r="O53" s="47">
        <f t="shared" si="9"/>
        <v>23.907800282870333</v>
      </c>
      <c r="P53" s="9"/>
    </row>
    <row r="54" spans="1:119" ht="15.75">
      <c r="A54" s="29" t="s">
        <v>42</v>
      </c>
      <c r="B54" s="30"/>
      <c r="C54" s="31"/>
      <c r="D54" s="32">
        <f t="shared" ref="D54:M54" si="12">SUM(D55:D56)</f>
        <v>70850</v>
      </c>
      <c r="E54" s="32">
        <f t="shared" si="12"/>
        <v>100000</v>
      </c>
      <c r="F54" s="32">
        <f t="shared" si="12"/>
        <v>2536334</v>
      </c>
      <c r="G54" s="32">
        <f t="shared" si="12"/>
        <v>0</v>
      </c>
      <c r="H54" s="32">
        <f t="shared" si="12"/>
        <v>0</v>
      </c>
      <c r="I54" s="32">
        <f t="shared" si="12"/>
        <v>0</v>
      </c>
      <c r="J54" s="32">
        <f t="shared" si="12"/>
        <v>0</v>
      </c>
      <c r="K54" s="32">
        <f t="shared" si="12"/>
        <v>0</v>
      </c>
      <c r="L54" s="32">
        <f t="shared" si="12"/>
        <v>0</v>
      </c>
      <c r="M54" s="32">
        <f t="shared" si="12"/>
        <v>0</v>
      </c>
      <c r="N54" s="32">
        <f t="shared" si="7"/>
        <v>2707184</v>
      </c>
      <c r="O54" s="45">
        <f t="shared" si="9"/>
        <v>72.243588717209718</v>
      </c>
      <c r="P54" s="9"/>
    </row>
    <row r="55" spans="1:119">
      <c r="A55" s="12"/>
      <c r="B55" s="25">
        <v>381</v>
      </c>
      <c r="C55" s="20" t="s">
        <v>59</v>
      </c>
      <c r="D55" s="46">
        <v>30000</v>
      </c>
      <c r="E55" s="46">
        <v>100000</v>
      </c>
      <c r="F55" s="46">
        <v>2536334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2666334</v>
      </c>
      <c r="O55" s="47">
        <f t="shared" si="9"/>
        <v>71.153470498759106</v>
      </c>
      <c r="P55" s="9"/>
    </row>
    <row r="56" spans="1:119" ht="15.75" thickBot="1">
      <c r="A56" s="12"/>
      <c r="B56" s="25">
        <v>388.1</v>
      </c>
      <c r="C56" s="20" t="s">
        <v>96</v>
      </c>
      <c r="D56" s="46">
        <v>40850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7"/>
        <v>40850</v>
      </c>
      <c r="O56" s="47">
        <f t="shared" si="9"/>
        <v>1.0901182184506177</v>
      </c>
      <c r="P56" s="9"/>
    </row>
    <row r="57" spans="1:119" ht="16.5" thickBot="1">
      <c r="A57" s="14" t="s">
        <v>48</v>
      </c>
      <c r="B57" s="23"/>
      <c r="C57" s="22"/>
      <c r="D57" s="15">
        <f t="shared" ref="D57:M57" si="13">SUM(D5,D15,D24,D35,D42,D47,D54)</f>
        <v>36631484</v>
      </c>
      <c r="E57" s="15">
        <f t="shared" si="13"/>
        <v>11533838</v>
      </c>
      <c r="F57" s="15">
        <f t="shared" si="13"/>
        <v>2562580</v>
      </c>
      <c r="G57" s="15">
        <f t="shared" si="13"/>
        <v>792775</v>
      </c>
      <c r="H57" s="15">
        <f t="shared" si="13"/>
        <v>0</v>
      </c>
      <c r="I57" s="15">
        <f t="shared" si="13"/>
        <v>1429906</v>
      </c>
      <c r="J57" s="15">
        <f t="shared" si="13"/>
        <v>0</v>
      </c>
      <c r="K57" s="15">
        <f t="shared" si="13"/>
        <v>1787629</v>
      </c>
      <c r="L57" s="15">
        <f t="shared" si="13"/>
        <v>0</v>
      </c>
      <c r="M57" s="15">
        <f t="shared" si="13"/>
        <v>0</v>
      </c>
      <c r="N57" s="15">
        <f t="shared" si="7"/>
        <v>54738212</v>
      </c>
      <c r="O57" s="38">
        <f t="shared" si="9"/>
        <v>1460.7373842499933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48" t="s">
        <v>100</v>
      </c>
      <c r="M59" s="48"/>
      <c r="N59" s="48"/>
      <c r="O59" s="43">
        <v>37473</v>
      </c>
    </row>
    <row r="60" spans="1:119">
      <c r="A60" s="49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1"/>
    </row>
    <row r="61" spans="1:119" ht="15.75" customHeight="1" thickBot="1">
      <c r="A61" s="52" t="s">
        <v>72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4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93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21909951</v>
      </c>
      <c r="E5" s="27">
        <f t="shared" si="0"/>
        <v>518491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318440</v>
      </c>
      <c r="L5" s="27">
        <f t="shared" si="0"/>
        <v>0</v>
      </c>
      <c r="M5" s="27">
        <f t="shared" si="0"/>
        <v>0</v>
      </c>
      <c r="N5" s="28">
        <f>SUM(D5:M5)</f>
        <v>22746882</v>
      </c>
      <c r="O5" s="33">
        <f t="shared" ref="O5:O36" si="1">(N5/O$59)</f>
        <v>610.45789275937955</v>
      </c>
      <c r="P5" s="6"/>
    </row>
    <row r="6" spans="1:133">
      <c r="A6" s="12"/>
      <c r="B6" s="25">
        <v>311</v>
      </c>
      <c r="C6" s="20" t="s">
        <v>2</v>
      </c>
      <c r="D6" s="46">
        <v>12791444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12791444</v>
      </c>
      <c r="O6" s="47">
        <f t="shared" si="1"/>
        <v>343.28388170253879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146762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146762</v>
      </c>
      <c r="O7" s="47">
        <f t="shared" si="1"/>
        <v>3.9386506360367131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371729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371729</v>
      </c>
      <c r="O8" s="47">
        <f t="shared" si="1"/>
        <v>9.976088240030057</v>
      </c>
      <c r="P8" s="9"/>
    </row>
    <row r="9" spans="1:133">
      <c r="A9" s="12"/>
      <c r="B9" s="25">
        <v>312.52</v>
      </c>
      <c r="C9" s="20" t="s">
        <v>83</v>
      </c>
      <c r="D9" s="46">
        <v>318440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318440</v>
      </c>
      <c r="L9" s="46">
        <v>0</v>
      </c>
      <c r="M9" s="46">
        <v>0</v>
      </c>
      <c r="N9" s="46">
        <f>SUM(D9:M9)</f>
        <v>636880</v>
      </c>
      <c r="O9" s="47">
        <f t="shared" si="1"/>
        <v>17.0919435349686</v>
      </c>
      <c r="P9" s="9"/>
    </row>
    <row r="10" spans="1:133">
      <c r="A10" s="12"/>
      <c r="B10" s="25">
        <v>314.10000000000002</v>
      </c>
      <c r="C10" s="20" t="s">
        <v>12</v>
      </c>
      <c r="D10" s="46">
        <v>4572988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4572988</v>
      </c>
      <c r="O10" s="47">
        <f t="shared" si="1"/>
        <v>122.7252428747786</v>
      </c>
      <c r="P10" s="9"/>
    </row>
    <row r="11" spans="1:133">
      <c r="A11" s="12"/>
      <c r="B11" s="25">
        <v>314.3</v>
      </c>
      <c r="C11" s="20" t="s">
        <v>13</v>
      </c>
      <c r="D11" s="46">
        <v>926142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926142</v>
      </c>
      <c r="O11" s="47">
        <f t="shared" si="1"/>
        <v>24.854865546669529</v>
      </c>
      <c r="P11" s="9"/>
    </row>
    <row r="12" spans="1:133">
      <c r="A12" s="12"/>
      <c r="B12" s="25">
        <v>314.39999999999998</v>
      </c>
      <c r="C12" s="20" t="s">
        <v>14</v>
      </c>
      <c r="D12" s="46">
        <v>26413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26413</v>
      </c>
      <c r="O12" s="47">
        <f t="shared" si="1"/>
        <v>0.70884547259943109</v>
      </c>
      <c r="P12" s="9"/>
    </row>
    <row r="13" spans="1:133">
      <c r="A13" s="12"/>
      <c r="B13" s="25">
        <v>315</v>
      </c>
      <c r="C13" s="20" t="s">
        <v>84</v>
      </c>
      <c r="D13" s="46">
        <v>2359286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2359286</v>
      </c>
      <c r="O13" s="47">
        <f t="shared" si="1"/>
        <v>63.316139767054906</v>
      </c>
      <c r="P13" s="9"/>
    </row>
    <row r="14" spans="1:133">
      <c r="A14" s="12"/>
      <c r="B14" s="25">
        <v>316</v>
      </c>
      <c r="C14" s="20" t="s">
        <v>85</v>
      </c>
      <c r="D14" s="46">
        <v>915238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915238</v>
      </c>
      <c r="O14" s="47">
        <f t="shared" si="1"/>
        <v>24.562234984702915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4558870</v>
      </c>
      <c r="E15" s="32">
        <f t="shared" si="3"/>
        <v>71600</v>
      </c>
      <c r="F15" s="32">
        <f t="shared" si="3"/>
        <v>0</v>
      </c>
      <c r="G15" s="32">
        <f t="shared" si="3"/>
        <v>6010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4636480</v>
      </c>
      <c r="O15" s="45">
        <f t="shared" si="1"/>
        <v>124.42917717782191</v>
      </c>
      <c r="P15" s="10"/>
    </row>
    <row r="16" spans="1:133">
      <c r="A16" s="12"/>
      <c r="B16" s="25">
        <v>322</v>
      </c>
      <c r="C16" s="20" t="s">
        <v>0</v>
      </c>
      <c r="D16" s="46">
        <v>2253233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2253233</v>
      </c>
      <c r="O16" s="47">
        <f t="shared" si="1"/>
        <v>60.469996242821104</v>
      </c>
      <c r="P16" s="9"/>
    </row>
    <row r="17" spans="1:16">
      <c r="A17" s="12"/>
      <c r="B17" s="25">
        <v>323.10000000000002</v>
      </c>
      <c r="C17" s="20" t="s">
        <v>18</v>
      </c>
      <c r="D17" s="46">
        <v>1730392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1730392</v>
      </c>
      <c r="O17" s="47">
        <f t="shared" si="1"/>
        <v>46.438516451076161</v>
      </c>
      <c r="P17" s="9"/>
    </row>
    <row r="18" spans="1:16">
      <c r="A18" s="12"/>
      <c r="B18" s="25">
        <v>323.39999999999998</v>
      </c>
      <c r="C18" s="20" t="s">
        <v>19</v>
      </c>
      <c r="D18" s="46">
        <v>19823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19823</v>
      </c>
      <c r="O18" s="47">
        <f t="shared" si="1"/>
        <v>0.53198969459502976</v>
      </c>
      <c r="P18" s="9"/>
    </row>
    <row r="19" spans="1:16">
      <c r="A19" s="12"/>
      <c r="B19" s="25">
        <v>323.7</v>
      </c>
      <c r="C19" s="20" t="s">
        <v>20</v>
      </c>
      <c r="D19" s="46">
        <v>469662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469662</v>
      </c>
      <c r="O19" s="47">
        <f t="shared" si="1"/>
        <v>12.604315388331276</v>
      </c>
      <c r="P19" s="9"/>
    </row>
    <row r="20" spans="1:16">
      <c r="A20" s="12"/>
      <c r="B20" s="25">
        <v>323.89999999999998</v>
      </c>
      <c r="C20" s="20" t="s">
        <v>21</v>
      </c>
      <c r="D20" s="46">
        <v>69845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69845</v>
      </c>
      <c r="O20" s="47">
        <f t="shared" si="1"/>
        <v>1.874429713917664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6010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6010</v>
      </c>
      <c r="O21" s="47">
        <f t="shared" si="1"/>
        <v>0.16129032258064516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71600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71600</v>
      </c>
      <c r="O22" s="47">
        <f t="shared" si="1"/>
        <v>1.9215286350705814</v>
      </c>
      <c r="P22" s="9"/>
    </row>
    <row r="23" spans="1:16">
      <c r="A23" s="12"/>
      <c r="B23" s="25">
        <v>329</v>
      </c>
      <c r="C23" s="20" t="s">
        <v>23</v>
      </c>
      <c r="D23" s="46">
        <v>15915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15915</v>
      </c>
      <c r="O23" s="47">
        <f t="shared" si="1"/>
        <v>0.42711072942944556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SUM(D25:D34)</f>
        <v>3354956</v>
      </c>
      <c r="E24" s="32">
        <f t="shared" si="5"/>
        <v>8986001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12340957</v>
      </c>
      <c r="O24" s="45">
        <f t="shared" si="1"/>
        <v>331.19416563791532</v>
      </c>
      <c r="P24" s="10"/>
    </row>
    <row r="25" spans="1:16">
      <c r="A25" s="12"/>
      <c r="B25" s="25">
        <v>331.2</v>
      </c>
      <c r="C25" s="20" t="s">
        <v>25</v>
      </c>
      <c r="D25" s="46">
        <v>8800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8800</v>
      </c>
      <c r="O25" s="47">
        <f t="shared" si="1"/>
        <v>0.23616553056733403</v>
      </c>
      <c r="P25" s="9"/>
    </row>
    <row r="26" spans="1:16">
      <c r="A26" s="12"/>
      <c r="B26" s="25">
        <v>334.2</v>
      </c>
      <c r="C26" s="20" t="s">
        <v>27</v>
      </c>
      <c r="D26" s="46">
        <v>10000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10000</v>
      </c>
      <c r="O26" s="47">
        <f t="shared" si="1"/>
        <v>0.26836992109924318</v>
      </c>
      <c r="P26" s="9"/>
    </row>
    <row r="27" spans="1:16">
      <c r="A27" s="12"/>
      <c r="B27" s="25">
        <v>334.49</v>
      </c>
      <c r="C27" s="20" t="s">
        <v>28</v>
      </c>
      <c r="D27" s="46">
        <v>9502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9502</v>
      </c>
      <c r="O27" s="47">
        <f t="shared" si="1"/>
        <v>0.25500509902850088</v>
      </c>
      <c r="P27" s="9"/>
    </row>
    <row r="28" spans="1:16">
      <c r="A28" s="12"/>
      <c r="B28" s="25">
        <v>335.12</v>
      </c>
      <c r="C28" s="20" t="s">
        <v>86</v>
      </c>
      <c r="D28" s="46">
        <v>587364</v>
      </c>
      <c r="E28" s="46">
        <v>241076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828440</v>
      </c>
      <c r="O28" s="47">
        <f t="shared" si="1"/>
        <v>22.232837743545705</v>
      </c>
      <c r="P28" s="9"/>
    </row>
    <row r="29" spans="1:16">
      <c r="A29" s="12"/>
      <c r="B29" s="25">
        <v>335.15</v>
      </c>
      <c r="C29" s="20" t="s">
        <v>87</v>
      </c>
      <c r="D29" s="46">
        <v>18919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18919</v>
      </c>
      <c r="O29" s="47">
        <f t="shared" si="1"/>
        <v>0.5077290537276582</v>
      </c>
      <c r="P29" s="9"/>
    </row>
    <row r="30" spans="1:16">
      <c r="A30" s="12"/>
      <c r="B30" s="25">
        <v>335.18</v>
      </c>
      <c r="C30" s="20" t="s">
        <v>88</v>
      </c>
      <c r="D30" s="46">
        <v>2657754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2657754</v>
      </c>
      <c r="O30" s="47">
        <f t="shared" si="1"/>
        <v>71.326123128119804</v>
      </c>
      <c r="P30" s="9"/>
    </row>
    <row r="31" spans="1:16">
      <c r="A31" s="12"/>
      <c r="B31" s="25">
        <v>335.49</v>
      </c>
      <c r="C31" s="20" t="s">
        <v>32</v>
      </c>
      <c r="D31" s="46">
        <v>15910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15910</v>
      </c>
      <c r="O31" s="47">
        <f t="shared" si="1"/>
        <v>0.42697654446889594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7213171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7213171</v>
      </c>
      <c r="O32" s="47">
        <f t="shared" si="1"/>
        <v>193.57981321453491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160914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7" si="7">SUM(D33:M33)</f>
        <v>160914</v>
      </c>
      <c r="O33" s="47">
        <f t="shared" si="1"/>
        <v>4.3184477483763617</v>
      </c>
      <c r="P33" s="9"/>
    </row>
    <row r="34" spans="1:16">
      <c r="A34" s="12"/>
      <c r="B34" s="25">
        <v>338</v>
      </c>
      <c r="C34" s="20" t="s">
        <v>35</v>
      </c>
      <c r="D34" s="46">
        <v>46707</v>
      </c>
      <c r="E34" s="46">
        <v>1370840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1417547</v>
      </c>
      <c r="O34" s="47">
        <f t="shared" si="1"/>
        <v>38.04269765444689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SUM(D36:D41)</f>
        <v>2505511</v>
      </c>
      <c r="E35" s="32">
        <f t="shared" si="8"/>
        <v>244277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857558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3607346</v>
      </c>
      <c r="O35" s="45">
        <f t="shared" si="1"/>
        <v>96.810316139767053</v>
      </c>
      <c r="P35" s="10"/>
    </row>
    <row r="36" spans="1:16">
      <c r="A36" s="12"/>
      <c r="B36" s="25">
        <v>341.1</v>
      </c>
      <c r="C36" s="20" t="s">
        <v>89</v>
      </c>
      <c r="D36" s="46">
        <v>113071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113071</v>
      </c>
      <c r="O36" s="47">
        <f t="shared" si="1"/>
        <v>3.0344855348612527</v>
      </c>
      <c r="P36" s="9"/>
    </row>
    <row r="37" spans="1:16">
      <c r="A37" s="12"/>
      <c r="B37" s="25">
        <v>342.1</v>
      </c>
      <c r="C37" s="20" t="s">
        <v>43</v>
      </c>
      <c r="D37" s="46">
        <v>1149366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1149366</v>
      </c>
      <c r="O37" s="47">
        <f t="shared" ref="O37:O57" si="9">(N37/O$59)</f>
        <v>30.845526273415274</v>
      </c>
      <c r="P37" s="9"/>
    </row>
    <row r="38" spans="1:16">
      <c r="A38" s="12"/>
      <c r="B38" s="25">
        <v>342.5</v>
      </c>
      <c r="C38" s="20" t="s">
        <v>44</v>
      </c>
      <c r="D38" s="46">
        <v>180720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180720</v>
      </c>
      <c r="O38" s="47">
        <f t="shared" si="9"/>
        <v>4.8499812141055232</v>
      </c>
      <c r="P38" s="9"/>
    </row>
    <row r="39" spans="1:16">
      <c r="A39" s="12"/>
      <c r="B39" s="25">
        <v>343.7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857558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857558</v>
      </c>
      <c r="O39" s="47">
        <f t="shared" si="9"/>
        <v>23.014277279802482</v>
      </c>
      <c r="P39" s="9"/>
    </row>
    <row r="40" spans="1:16">
      <c r="A40" s="12"/>
      <c r="B40" s="25">
        <v>347.2</v>
      </c>
      <c r="C40" s="20" t="s">
        <v>46</v>
      </c>
      <c r="D40" s="46">
        <v>1062354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1062354</v>
      </c>
      <c r="O40" s="47">
        <f t="shared" si="9"/>
        <v>28.510385915946539</v>
      </c>
      <c r="P40" s="9"/>
    </row>
    <row r="41" spans="1:16">
      <c r="A41" s="12"/>
      <c r="B41" s="25">
        <v>347.9</v>
      </c>
      <c r="C41" s="20" t="s">
        <v>47</v>
      </c>
      <c r="D41" s="46">
        <v>0</v>
      </c>
      <c r="E41" s="46">
        <v>244277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244277</v>
      </c>
      <c r="O41" s="47">
        <f t="shared" si="9"/>
        <v>6.555659921635983</v>
      </c>
      <c r="P41" s="9"/>
    </row>
    <row r="42" spans="1:16" ht="15.75">
      <c r="A42" s="29" t="s">
        <v>41</v>
      </c>
      <c r="B42" s="30"/>
      <c r="C42" s="31"/>
      <c r="D42" s="32">
        <f t="shared" ref="D42:M42" si="10">SUM(D43:D46)</f>
        <v>1904789</v>
      </c>
      <c r="E42" s="32">
        <f t="shared" si="10"/>
        <v>747826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7"/>
        <v>2652615</v>
      </c>
      <c r="O42" s="45">
        <f t="shared" si="9"/>
        <v>71.188207825666893</v>
      </c>
      <c r="P42" s="10"/>
    </row>
    <row r="43" spans="1:16">
      <c r="A43" s="13"/>
      <c r="B43" s="39">
        <v>351.5</v>
      </c>
      <c r="C43" s="21" t="s">
        <v>50</v>
      </c>
      <c r="D43" s="46">
        <v>324275</v>
      </c>
      <c r="E43" s="46">
        <v>7820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332095</v>
      </c>
      <c r="O43" s="47">
        <f t="shared" si="9"/>
        <v>8.9124308947453166</v>
      </c>
      <c r="P43" s="9"/>
    </row>
    <row r="44" spans="1:16">
      <c r="A44" s="13"/>
      <c r="B44" s="39">
        <v>354</v>
      </c>
      <c r="C44" s="21" t="s">
        <v>51</v>
      </c>
      <c r="D44" s="46">
        <v>1580514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1580514</v>
      </c>
      <c r="O44" s="47">
        <f t="shared" si="9"/>
        <v>42.416241747624923</v>
      </c>
      <c r="P44" s="9"/>
    </row>
    <row r="45" spans="1:16">
      <c r="A45" s="13"/>
      <c r="B45" s="39">
        <v>355</v>
      </c>
      <c r="C45" s="21" t="s">
        <v>94</v>
      </c>
      <c r="D45" s="46">
        <v>0</v>
      </c>
      <c r="E45" s="46">
        <v>696924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696924</v>
      </c>
      <c r="O45" s="47">
        <f t="shared" si="9"/>
        <v>18.703343889216896</v>
      </c>
      <c r="P45" s="9"/>
    </row>
    <row r="46" spans="1:16">
      <c r="A46" s="13"/>
      <c r="B46" s="39">
        <v>356</v>
      </c>
      <c r="C46" s="21" t="s">
        <v>95</v>
      </c>
      <c r="D46" s="46">
        <v>0</v>
      </c>
      <c r="E46" s="46">
        <v>43082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43082</v>
      </c>
      <c r="O46" s="47">
        <f t="shared" si="9"/>
        <v>1.1561912940797596</v>
      </c>
      <c r="P46" s="9"/>
    </row>
    <row r="47" spans="1:16" ht="15.75">
      <c r="A47" s="29" t="s">
        <v>3</v>
      </c>
      <c r="B47" s="30"/>
      <c r="C47" s="31"/>
      <c r="D47" s="32">
        <f t="shared" ref="D47:M47" si="11">SUM(D48:D53)</f>
        <v>126972</v>
      </c>
      <c r="E47" s="32">
        <f t="shared" si="11"/>
        <v>597209</v>
      </c>
      <c r="F47" s="32">
        <f t="shared" si="11"/>
        <v>25680</v>
      </c>
      <c r="G47" s="32">
        <f t="shared" si="11"/>
        <v>125000</v>
      </c>
      <c r="H47" s="32">
        <f t="shared" si="11"/>
        <v>0</v>
      </c>
      <c r="I47" s="32">
        <f t="shared" si="11"/>
        <v>3657</v>
      </c>
      <c r="J47" s="32">
        <f t="shared" si="11"/>
        <v>0</v>
      </c>
      <c r="K47" s="32">
        <f t="shared" si="11"/>
        <v>4267431</v>
      </c>
      <c r="L47" s="32">
        <f t="shared" si="11"/>
        <v>0</v>
      </c>
      <c r="M47" s="32">
        <f t="shared" si="11"/>
        <v>0</v>
      </c>
      <c r="N47" s="32">
        <f t="shared" si="7"/>
        <v>5145949</v>
      </c>
      <c r="O47" s="45">
        <f t="shared" si="9"/>
        <v>138.10179271107293</v>
      </c>
      <c r="P47" s="10"/>
    </row>
    <row r="48" spans="1:16">
      <c r="A48" s="12"/>
      <c r="B48" s="25">
        <v>361.1</v>
      </c>
      <c r="C48" s="20" t="s">
        <v>53</v>
      </c>
      <c r="D48" s="46">
        <v>52666</v>
      </c>
      <c r="E48" s="46">
        <v>11593</v>
      </c>
      <c r="F48" s="46">
        <v>25680</v>
      </c>
      <c r="G48" s="46">
        <v>0</v>
      </c>
      <c r="H48" s="46">
        <v>0</v>
      </c>
      <c r="I48" s="46">
        <v>3657</v>
      </c>
      <c r="J48" s="46">
        <v>0</v>
      </c>
      <c r="K48" s="46">
        <v>491731</v>
      </c>
      <c r="L48" s="46">
        <v>0</v>
      </c>
      <c r="M48" s="46">
        <v>0</v>
      </c>
      <c r="N48" s="46">
        <f t="shared" si="7"/>
        <v>585327</v>
      </c>
      <c r="O48" s="47">
        <f t="shared" si="9"/>
        <v>15.708416080725673</v>
      </c>
      <c r="P48" s="9"/>
    </row>
    <row r="49" spans="1:119">
      <c r="A49" s="12"/>
      <c r="B49" s="25">
        <v>361.3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1739402</v>
      </c>
      <c r="L49" s="46">
        <v>0</v>
      </c>
      <c r="M49" s="46">
        <v>0</v>
      </c>
      <c r="N49" s="46">
        <f t="shared" si="7"/>
        <v>1739402</v>
      </c>
      <c r="O49" s="47">
        <f t="shared" si="9"/>
        <v>46.680317749986578</v>
      </c>
      <c r="P49" s="9"/>
    </row>
    <row r="50" spans="1:119">
      <c r="A50" s="12"/>
      <c r="B50" s="25">
        <v>364</v>
      </c>
      <c r="C50" s="20" t="s">
        <v>91</v>
      </c>
      <c r="D50" s="46">
        <v>26175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26175</v>
      </c>
      <c r="O50" s="47">
        <f t="shared" si="9"/>
        <v>0.70245826847726911</v>
      </c>
      <c r="P50" s="9"/>
    </row>
    <row r="51" spans="1:119">
      <c r="A51" s="12"/>
      <c r="B51" s="25">
        <v>366</v>
      </c>
      <c r="C51" s="20" t="s">
        <v>56</v>
      </c>
      <c r="D51" s="46">
        <v>0</v>
      </c>
      <c r="E51" s="46">
        <v>530192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530192</v>
      </c>
      <c r="O51" s="47">
        <f t="shared" si="9"/>
        <v>14.228758520744995</v>
      </c>
      <c r="P51" s="9"/>
    </row>
    <row r="52" spans="1:119">
      <c r="A52" s="12"/>
      <c r="B52" s="25">
        <v>368</v>
      </c>
      <c r="C52" s="20" t="s">
        <v>57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2036298</v>
      </c>
      <c r="L52" s="46">
        <v>0</v>
      </c>
      <c r="M52" s="46">
        <v>0</v>
      </c>
      <c r="N52" s="46">
        <f t="shared" si="7"/>
        <v>2036298</v>
      </c>
      <c r="O52" s="47">
        <f t="shared" si="9"/>
        <v>54.648113359454669</v>
      </c>
      <c r="P52" s="9"/>
    </row>
    <row r="53" spans="1:119">
      <c r="A53" s="12"/>
      <c r="B53" s="25">
        <v>369.9</v>
      </c>
      <c r="C53" s="20" t="s">
        <v>58</v>
      </c>
      <c r="D53" s="46">
        <v>48131</v>
      </c>
      <c r="E53" s="46">
        <v>55424</v>
      </c>
      <c r="F53" s="46">
        <v>0</v>
      </c>
      <c r="G53" s="46">
        <v>125000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228555</v>
      </c>
      <c r="O53" s="47">
        <f t="shared" si="9"/>
        <v>6.1337287316837532</v>
      </c>
      <c r="P53" s="9"/>
    </row>
    <row r="54" spans="1:119" ht="15.75">
      <c r="A54" s="29" t="s">
        <v>42</v>
      </c>
      <c r="B54" s="30"/>
      <c r="C54" s="31"/>
      <c r="D54" s="32">
        <f t="shared" ref="D54:M54" si="12">SUM(D55:D56)</f>
        <v>158907</v>
      </c>
      <c r="E54" s="32">
        <f t="shared" si="12"/>
        <v>200000</v>
      </c>
      <c r="F54" s="32">
        <f t="shared" si="12"/>
        <v>2543685</v>
      </c>
      <c r="G54" s="32">
        <f t="shared" si="12"/>
        <v>1000000</v>
      </c>
      <c r="H54" s="32">
        <f t="shared" si="12"/>
        <v>0</v>
      </c>
      <c r="I54" s="32">
        <f t="shared" si="12"/>
        <v>0</v>
      </c>
      <c r="J54" s="32">
        <f t="shared" si="12"/>
        <v>0</v>
      </c>
      <c r="K54" s="32">
        <f t="shared" si="12"/>
        <v>0</v>
      </c>
      <c r="L54" s="32">
        <f t="shared" si="12"/>
        <v>0</v>
      </c>
      <c r="M54" s="32">
        <f t="shared" si="12"/>
        <v>0</v>
      </c>
      <c r="N54" s="32">
        <f t="shared" si="7"/>
        <v>3902592</v>
      </c>
      <c r="O54" s="45">
        <f t="shared" si="9"/>
        <v>104.73383071225378</v>
      </c>
      <c r="P54" s="9"/>
    </row>
    <row r="55" spans="1:119">
      <c r="A55" s="12"/>
      <c r="B55" s="25">
        <v>381</v>
      </c>
      <c r="C55" s="20" t="s">
        <v>59</v>
      </c>
      <c r="D55" s="46">
        <v>30000</v>
      </c>
      <c r="E55" s="46">
        <v>200000</v>
      </c>
      <c r="F55" s="46">
        <v>2543685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7"/>
        <v>2773685</v>
      </c>
      <c r="O55" s="47">
        <f t="shared" si="9"/>
        <v>74.437362460415443</v>
      </c>
      <c r="P55" s="9"/>
    </row>
    <row r="56" spans="1:119" ht="15.75" thickBot="1">
      <c r="A56" s="12"/>
      <c r="B56" s="25">
        <v>388.1</v>
      </c>
      <c r="C56" s="20" t="s">
        <v>96</v>
      </c>
      <c r="D56" s="46">
        <v>128907</v>
      </c>
      <c r="E56" s="46">
        <v>0</v>
      </c>
      <c r="F56" s="46">
        <v>0</v>
      </c>
      <c r="G56" s="46">
        <v>1000000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7"/>
        <v>1128907</v>
      </c>
      <c r="O56" s="47">
        <f t="shared" si="9"/>
        <v>30.296468251838334</v>
      </c>
      <c r="P56" s="9"/>
    </row>
    <row r="57" spans="1:119" ht="16.5" thickBot="1">
      <c r="A57" s="14" t="s">
        <v>48</v>
      </c>
      <c r="B57" s="23"/>
      <c r="C57" s="22"/>
      <c r="D57" s="15">
        <f t="shared" ref="D57:M57" si="13">SUM(D5,D15,D24,D35,D42,D47,D54)</f>
        <v>34519956</v>
      </c>
      <c r="E57" s="15">
        <f t="shared" si="13"/>
        <v>11365404</v>
      </c>
      <c r="F57" s="15">
        <f t="shared" si="13"/>
        <v>2569365</v>
      </c>
      <c r="G57" s="15">
        <f t="shared" si="13"/>
        <v>1131010</v>
      </c>
      <c r="H57" s="15">
        <f t="shared" si="13"/>
        <v>0</v>
      </c>
      <c r="I57" s="15">
        <f t="shared" si="13"/>
        <v>861215</v>
      </c>
      <c r="J57" s="15">
        <f t="shared" si="13"/>
        <v>0</v>
      </c>
      <c r="K57" s="15">
        <f t="shared" si="13"/>
        <v>4585871</v>
      </c>
      <c r="L57" s="15">
        <f t="shared" si="13"/>
        <v>0</v>
      </c>
      <c r="M57" s="15">
        <f t="shared" si="13"/>
        <v>0</v>
      </c>
      <c r="N57" s="15">
        <f t="shared" si="7"/>
        <v>55032821</v>
      </c>
      <c r="O57" s="38">
        <f t="shared" si="9"/>
        <v>1476.9153829638774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48" t="s">
        <v>97</v>
      </c>
      <c r="M59" s="48"/>
      <c r="N59" s="48"/>
      <c r="O59" s="43">
        <v>37262</v>
      </c>
    </row>
    <row r="60" spans="1:119">
      <c r="A60" s="49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1"/>
    </row>
    <row r="61" spans="1:119" ht="15.75" customHeight="1" thickBot="1">
      <c r="A61" s="52" t="s">
        <v>72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4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82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21102658</v>
      </c>
      <c r="E5" s="27">
        <f t="shared" si="0"/>
        <v>494030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287726</v>
      </c>
      <c r="L5" s="27">
        <f t="shared" si="0"/>
        <v>0</v>
      </c>
      <c r="M5" s="27">
        <f t="shared" si="0"/>
        <v>0</v>
      </c>
      <c r="N5" s="28">
        <f>SUM(D5:M5)</f>
        <v>21884414</v>
      </c>
      <c r="O5" s="33">
        <f t="shared" ref="O5:O36" si="1">(N5/O$57)</f>
        <v>595.89963240299528</v>
      </c>
      <c r="P5" s="6"/>
    </row>
    <row r="6" spans="1:133">
      <c r="A6" s="12"/>
      <c r="B6" s="25">
        <v>311</v>
      </c>
      <c r="C6" s="20" t="s">
        <v>2</v>
      </c>
      <c r="D6" s="46">
        <v>12080224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12080224</v>
      </c>
      <c r="O6" s="47">
        <f t="shared" si="1"/>
        <v>328.93734513274336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137693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137693</v>
      </c>
      <c r="O7" s="47">
        <f t="shared" si="1"/>
        <v>3.7492988427501701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356337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356337</v>
      </c>
      <c r="O8" s="47">
        <f t="shared" si="1"/>
        <v>9.7028454731109601</v>
      </c>
      <c r="P8" s="9"/>
    </row>
    <row r="9" spans="1:133">
      <c r="A9" s="12"/>
      <c r="B9" s="25">
        <v>312.52</v>
      </c>
      <c r="C9" s="20" t="s">
        <v>83</v>
      </c>
      <c r="D9" s="46">
        <v>287726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287726</v>
      </c>
      <c r="L9" s="46">
        <v>0</v>
      </c>
      <c r="M9" s="46">
        <v>0</v>
      </c>
      <c r="N9" s="46">
        <f>SUM(D9:M9)</f>
        <v>575452</v>
      </c>
      <c r="O9" s="47">
        <f t="shared" si="1"/>
        <v>15.669217154526889</v>
      </c>
      <c r="P9" s="9"/>
    </row>
    <row r="10" spans="1:133">
      <c r="A10" s="12"/>
      <c r="B10" s="25">
        <v>314.10000000000002</v>
      </c>
      <c r="C10" s="20" t="s">
        <v>12</v>
      </c>
      <c r="D10" s="46">
        <v>4259017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4259017</v>
      </c>
      <c r="O10" s="47">
        <f t="shared" si="1"/>
        <v>115.97051055139551</v>
      </c>
      <c r="P10" s="9"/>
    </row>
    <row r="11" spans="1:133">
      <c r="A11" s="12"/>
      <c r="B11" s="25">
        <v>314.3</v>
      </c>
      <c r="C11" s="20" t="s">
        <v>13</v>
      </c>
      <c r="D11" s="46">
        <v>844187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844187</v>
      </c>
      <c r="O11" s="47">
        <f t="shared" si="1"/>
        <v>22.986712049012933</v>
      </c>
      <c r="P11" s="9"/>
    </row>
    <row r="12" spans="1:133">
      <c r="A12" s="12"/>
      <c r="B12" s="25">
        <v>314.39999999999998</v>
      </c>
      <c r="C12" s="20" t="s">
        <v>14</v>
      </c>
      <c r="D12" s="46">
        <v>21282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21282</v>
      </c>
      <c r="O12" s="47">
        <f t="shared" si="1"/>
        <v>0.57949625595643295</v>
      </c>
      <c r="P12" s="9"/>
    </row>
    <row r="13" spans="1:133">
      <c r="A13" s="12"/>
      <c r="B13" s="25">
        <v>315</v>
      </c>
      <c r="C13" s="20" t="s">
        <v>84</v>
      </c>
      <c r="D13" s="46">
        <v>2732283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2732283</v>
      </c>
      <c r="O13" s="47">
        <f t="shared" si="1"/>
        <v>74.398447923757658</v>
      </c>
      <c r="P13" s="9"/>
    </row>
    <row r="14" spans="1:133">
      <c r="A14" s="12"/>
      <c r="B14" s="25">
        <v>316</v>
      </c>
      <c r="C14" s="20" t="s">
        <v>85</v>
      </c>
      <c r="D14" s="46">
        <v>877939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877939</v>
      </c>
      <c r="O14" s="47">
        <f t="shared" si="1"/>
        <v>23.905759019741321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4435258</v>
      </c>
      <c r="E15" s="32">
        <f t="shared" si="3"/>
        <v>166413</v>
      </c>
      <c r="F15" s="32">
        <f t="shared" si="3"/>
        <v>0</v>
      </c>
      <c r="G15" s="32">
        <f t="shared" si="3"/>
        <v>160824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4762495</v>
      </c>
      <c r="O15" s="45">
        <f t="shared" si="1"/>
        <v>129.67991831177673</v>
      </c>
      <c r="P15" s="10"/>
    </row>
    <row r="16" spans="1:133">
      <c r="A16" s="12"/>
      <c r="B16" s="25">
        <v>322</v>
      </c>
      <c r="C16" s="20" t="s">
        <v>0</v>
      </c>
      <c r="D16" s="46">
        <v>1584723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1584723</v>
      </c>
      <c r="O16" s="47">
        <f t="shared" si="1"/>
        <v>43.151068754254595</v>
      </c>
      <c r="P16" s="9"/>
    </row>
    <row r="17" spans="1:16">
      <c r="A17" s="12"/>
      <c r="B17" s="25">
        <v>323.10000000000002</v>
      </c>
      <c r="C17" s="20" t="s">
        <v>18</v>
      </c>
      <c r="D17" s="46">
        <v>2328313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2328313</v>
      </c>
      <c r="O17" s="47">
        <f t="shared" si="1"/>
        <v>63.39858407079646</v>
      </c>
      <c r="P17" s="9"/>
    </row>
    <row r="18" spans="1:16">
      <c r="A18" s="12"/>
      <c r="B18" s="25">
        <v>323.39999999999998</v>
      </c>
      <c r="C18" s="20" t="s">
        <v>19</v>
      </c>
      <c r="D18" s="46">
        <v>17795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17795</v>
      </c>
      <c r="O18" s="47">
        <f t="shared" si="1"/>
        <v>0.48454731109598365</v>
      </c>
      <c r="P18" s="9"/>
    </row>
    <row r="19" spans="1:16">
      <c r="A19" s="12"/>
      <c r="B19" s="25">
        <v>323.7</v>
      </c>
      <c r="C19" s="20" t="s">
        <v>20</v>
      </c>
      <c r="D19" s="46">
        <v>457007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457007</v>
      </c>
      <c r="O19" s="47">
        <f t="shared" si="1"/>
        <v>12.444029952348536</v>
      </c>
      <c r="P19" s="9"/>
    </row>
    <row r="20" spans="1:16">
      <c r="A20" s="12"/>
      <c r="B20" s="25">
        <v>323.89999999999998</v>
      </c>
      <c r="C20" s="20" t="s">
        <v>21</v>
      </c>
      <c r="D20" s="46">
        <v>20375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20375</v>
      </c>
      <c r="O20" s="47">
        <f t="shared" si="1"/>
        <v>0.55479918311776721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19891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19891</v>
      </c>
      <c r="O21" s="47">
        <f t="shared" si="1"/>
        <v>0.54162014976174266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166413</v>
      </c>
      <c r="F22" s="46">
        <v>0</v>
      </c>
      <c r="G22" s="46">
        <v>140933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307346</v>
      </c>
      <c r="O22" s="47">
        <f t="shared" si="1"/>
        <v>8.3688495575221236</v>
      </c>
      <c r="P22" s="9"/>
    </row>
    <row r="23" spans="1:16">
      <c r="A23" s="12"/>
      <c r="B23" s="25">
        <v>329</v>
      </c>
      <c r="C23" s="20" t="s">
        <v>23</v>
      </c>
      <c r="D23" s="46">
        <v>27045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27045</v>
      </c>
      <c r="O23" s="47">
        <f t="shared" si="1"/>
        <v>0.73641933287950989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SUM(D25:D34)</f>
        <v>3295083</v>
      </c>
      <c r="E24" s="32">
        <f t="shared" si="5"/>
        <v>8371170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11666253</v>
      </c>
      <c r="O24" s="45">
        <f t="shared" si="1"/>
        <v>317.6651599727706</v>
      </c>
      <c r="P24" s="10"/>
    </row>
    <row r="25" spans="1:16">
      <c r="A25" s="12"/>
      <c r="B25" s="25">
        <v>331.2</v>
      </c>
      <c r="C25" s="20" t="s">
        <v>25</v>
      </c>
      <c r="D25" s="46">
        <v>221876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221876</v>
      </c>
      <c r="O25" s="47">
        <f t="shared" si="1"/>
        <v>6.0415520762423416</v>
      </c>
      <c r="P25" s="9"/>
    </row>
    <row r="26" spans="1:16">
      <c r="A26" s="12"/>
      <c r="B26" s="25">
        <v>334.2</v>
      </c>
      <c r="C26" s="20" t="s">
        <v>27</v>
      </c>
      <c r="D26" s="46">
        <v>9539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9539</v>
      </c>
      <c r="O26" s="47">
        <f t="shared" si="1"/>
        <v>0.25974132062627636</v>
      </c>
      <c r="P26" s="9"/>
    </row>
    <row r="27" spans="1:16">
      <c r="A27" s="12"/>
      <c r="B27" s="25">
        <v>334.49</v>
      </c>
      <c r="C27" s="20" t="s">
        <v>28</v>
      </c>
      <c r="D27" s="46">
        <v>12670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12670</v>
      </c>
      <c r="O27" s="47">
        <f t="shared" si="1"/>
        <v>0.34499659632402996</v>
      </c>
      <c r="P27" s="9"/>
    </row>
    <row r="28" spans="1:16">
      <c r="A28" s="12"/>
      <c r="B28" s="25">
        <v>335.12</v>
      </c>
      <c r="C28" s="20" t="s">
        <v>86</v>
      </c>
      <c r="D28" s="46">
        <v>512571</v>
      </c>
      <c r="E28" s="46">
        <v>210378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722949</v>
      </c>
      <c r="O28" s="47">
        <f t="shared" si="1"/>
        <v>19.685473110959837</v>
      </c>
      <c r="P28" s="9"/>
    </row>
    <row r="29" spans="1:16">
      <c r="A29" s="12"/>
      <c r="B29" s="25">
        <v>335.15</v>
      </c>
      <c r="C29" s="20" t="s">
        <v>87</v>
      </c>
      <c r="D29" s="46">
        <v>18708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18708</v>
      </c>
      <c r="O29" s="47">
        <f t="shared" si="1"/>
        <v>0.50940776038121172</v>
      </c>
      <c r="P29" s="9"/>
    </row>
    <row r="30" spans="1:16">
      <c r="A30" s="12"/>
      <c r="B30" s="25">
        <v>335.18</v>
      </c>
      <c r="C30" s="20" t="s">
        <v>88</v>
      </c>
      <c r="D30" s="46">
        <v>2455849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2455849</v>
      </c>
      <c r="O30" s="47">
        <f t="shared" si="1"/>
        <v>66.871313818924435</v>
      </c>
      <c r="P30" s="9"/>
    </row>
    <row r="31" spans="1:16">
      <c r="A31" s="12"/>
      <c r="B31" s="25">
        <v>335.49</v>
      </c>
      <c r="C31" s="20" t="s">
        <v>32</v>
      </c>
      <c r="D31" s="46">
        <v>15303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15303</v>
      </c>
      <c r="O31" s="47">
        <f t="shared" si="1"/>
        <v>0.4166916269571137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6721241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6721241</v>
      </c>
      <c r="O32" s="47">
        <f t="shared" si="1"/>
        <v>183.01541184479237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165212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5" si="7">SUM(D33:M33)</f>
        <v>165212</v>
      </c>
      <c r="O33" s="47">
        <f t="shared" si="1"/>
        <v>4.4986249149081008</v>
      </c>
      <c r="P33" s="9"/>
    </row>
    <row r="34" spans="1:16">
      <c r="A34" s="12"/>
      <c r="B34" s="25">
        <v>338</v>
      </c>
      <c r="C34" s="20" t="s">
        <v>35</v>
      </c>
      <c r="D34" s="46">
        <v>48567</v>
      </c>
      <c r="E34" s="46">
        <v>1274339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1322906</v>
      </c>
      <c r="O34" s="47">
        <f t="shared" si="1"/>
        <v>36.021946902654868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SUM(D36:D41)</f>
        <v>2408634</v>
      </c>
      <c r="E35" s="32">
        <f t="shared" si="8"/>
        <v>263757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846921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3519312</v>
      </c>
      <c r="O35" s="45">
        <f t="shared" si="1"/>
        <v>95.828781484002718</v>
      </c>
      <c r="P35" s="10"/>
    </row>
    <row r="36" spans="1:16">
      <c r="A36" s="12"/>
      <c r="B36" s="25">
        <v>341.1</v>
      </c>
      <c r="C36" s="20" t="s">
        <v>89</v>
      </c>
      <c r="D36" s="46">
        <v>117095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117095</v>
      </c>
      <c r="O36" s="47">
        <f t="shared" si="1"/>
        <v>3.1884275017018382</v>
      </c>
      <c r="P36" s="9"/>
    </row>
    <row r="37" spans="1:16">
      <c r="A37" s="12"/>
      <c r="B37" s="25">
        <v>342.1</v>
      </c>
      <c r="C37" s="20" t="s">
        <v>43</v>
      </c>
      <c r="D37" s="46">
        <v>1035063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1035063</v>
      </c>
      <c r="O37" s="47">
        <f t="shared" ref="O37:O55" si="9">(N37/O$57)</f>
        <v>28.184152484683459</v>
      </c>
      <c r="P37" s="9"/>
    </row>
    <row r="38" spans="1:16">
      <c r="A38" s="12"/>
      <c r="B38" s="25">
        <v>342.5</v>
      </c>
      <c r="C38" s="20" t="s">
        <v>44</v>
      </c>
      <c r="D38" s="46">
        <v>141229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141229</v>
      </c>
      <c r="O38" s="47">
        <f t="shared" si="9"/>
        <v>3.8455820285908779</v>
      </c>
      <c r="P38" s="9"/>
    </row>
    <row r="39" spans="1:16">
      <c r="A39" s="12"/>
      <c r="B39" s="25">
        <v>343.7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846921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846921</v>
      </c>
      <c r="O39" s="47">
        <f t="shared" si="9"/>
        <v>23.061157249829815</v>
      </c>
      <c r="P39" s="9"/>
    </row>
    <row r="40" spans="1:16">
      <c r="A40" s="12"/>
      <c r="B40" s="25">
        <v>347.2</v>
      </c>
      <c r="C40" s="20" t="s">
        <v>46</v>
      </c>
      <c r="D40" s="46">
        <v>1114939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1114939</v>
      </c>
      <c r="O40" s="47">
        <f t="shared" si="9"/>
        <v>30.359128658951668</v>
      </c>
      <c r="P40" s="9"/>
    </row>
    <row r="41" spans="1:16">
      <c r="A41" s="12"/>
      <c r="B41" s="25">
        <v>347.9</v>
      </c>
      <c r="C41" s="20" t="s">
        <v>47</v>
      </c>
      <c r="D41" s="46">
        <v>308</v>
      </c>
      <c r="E41" s="46">
        <v>263757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264065</v>
      </c>
      <c r="O41" s="47">
        <f t="shared" si="9"/>
        <v>7.1903335602450644</v>
      </c>
      <c r="P41" s="9"/>
    </row>
    <row r="42" spans="1:16" ht="15.75">
      <c r="A42" s="29" t="s">
        <v>41</v>
      </c>
      <c r="B42" s="30"/>
      <c r="C42" s="31"/>
      <c r="D42" s="32">
        <f t="shared" ref="D42:M42" si="10">SUM(D43:D45)</f>
        <v>2203501</v>
      </c>
      <c r="E42" s="32">
        <f t="shared" si="10"/>
        <v>168041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7"/>
        <v>2371542</v>
      </c>
      <c r="O42" s="45">
        <f t="shared" si="9"/>
        <v>64.575684138869974</v>
      </c>
      <c r="P42" s="10"/>
    </row>
    <row r="43" spans="1:16">
      <c r="A43" s="13"/>
      <c r="B43" s="39">
        <v>351.5</v>
      </c>
      <c r="C43" s="21" t="s">
        <v>50</v>
      </c>
      <c r="D43" s="46">
        <v>383118</v>
      </c>
      <c r="E43" s="46">
        <v>10451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393569</v>
      </c>
      <c r="O43" s="47">
        <f t="shared" si="9"/>
        <v>10.716650782845473</v>
      </c>
      <c r="P43" s="9"/>
    </row>
    <row r="44" spans="1:16">
      <c r="A44" s="13"/>
      <c r="B44" s="39">
        <v>354</v>
      </c>
      <c r="C44" s="21" t="s">
        <v>51</v>
      </c>
      <c r="D44" s="46">
        <v>1820383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1820383</v>
      </c>
      <c r="O44" s="47">
        <f t="shared" si="9"/>
        <v>49.567950987066034</v>
      </c>
      <c r="P44" s="9"/>
    </row>
    <row r="45" spans="1:16">
      <c r="A45" s="13"/>
      <c r="B45" s="39">
        <v>358.2</v>
      </c>
      <c r="C45" s="21" t="s">
        <v>90</v>
      </c>
      <c r="D45" s="46">
        <v>0</v>
      </c>
      <c r="E45" s="46">
        <v>157590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157590</v>
      </c>
      <c r="O45" s="47">
        <f t="shared" si="9"/>
        <v>4.2910823689584747</v>
      </c>
      <c r="P45" s="9"/>
    </row>
    <row r="46" spans="1:16" ht="15.75">
      <c r="A46" s="29" t="s">
        <v>3</v>
      </c>
      <c r="B46" s="30"/>
      <c r="C46" s="31"/>
      <c r="D46" s="32">
        <f t="shared" ref="D46:M46" si="11">SUM(D47:D52)</f>
        <v>162926</v>
      </c>
      <c r="E46" s="32">
        <f t="shared" si="11"/>
        <v>896298</v>
      </c>
      <c r="F46" s="32">
        <f t="shared" si="11"/>
        <v>25677</v>
      </c>
      <c r="G46" s="32">
        <f t="shared" si="11"/>
        <v>0</v>
      </c>
      <c r="H46" s="32">
        <f t="shared" si="11"/>
        <v>0</v>
      </c>
      <c r="I46" s="32">
        <f t="shared" si="11"/>
        <v>2436</v>
      </c>
      <c r="J46" s="32">
        <f t="shared" si="11"/>
        <v>0</v>
      </c>
      <c r="K46" s="32">
        <f t="shared" si="11"/>
        <v>4519865</v>
      </c>
      <c r="L46" s="32">
        <f t="shared" si="11"/>
        <v>0</v>
      </c>
      <c r="M46" s="32">
        <f t="shared" si="11"/>
        <v>0</v>
      </c>
      <c r="N46" s="32">
        <f t="shared" si="7"/>
        <v>5607202</v>
      </c>
      <c r="O46" s="45">
        <f t="shared" si="9"/>
        <v>152.68078965282504</v>
      </c>
      <c r="P46" s="10"/>
    </row>
    <row r="47" spans="1:16">
      <c r="A47" s="12"/>
      <c r="B47" s="25">
        <v>361.1</v>
      </c>
      <c r="C47" s="20" t="s">
        <v>53</v>
      </c>
      <c r="D47" s="46">
        <v>32035</v>
      </c>
      <c r="E47" s="46">
        <v>8015</v>
      </c>
      <c r="F47" s="46">
        <v>25677</v>
      </c>
      <c r="G47" s="46">
        <v>0</v>
      </c>
      <c r="H47" s="46">
        <v>0</v>
      </c>
      <c r="I47" s="46">
        <v>2436</v>
      </c>
      <c r="J47" s="46">
        <v>0</v>
      </c>
      <c r="K47" s="46">
        <v>495354</v>
      </c>
      <c r="L47" s="46">
        <v>0</v>
      </c>
      <c r="M47" s="46">
        <v>0</v>
      </c>
      <c r="N47" s="46">
        <f t="shared" si="7"/>
        <v>563517</v>
      </c>
      <c r="O47" s="47">
        <f t="shared" si="9"/>
        <v>15.34423417290674</v>
      </c>
      <c r="P47" s="9"/>
    </row>
    <row r="48" spans="1:16">
      <c r="A48" s="12"/>
      <c r="B48" s="25">
        <v>361.3</v>
      </c>
      <c r="C48" s="20" t="s">
        <v>54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1823503</v>
      </c>
      <c r="L48" s="46">
        <v>0</v>
      </c>
      <c r="M48" s="46">
        <v>0</v>
      </c>
      <c r="N48" s="46">
        <f t="shared" si="7"/>
        <v>1823503</v>
      </c>
      <c r="O48" s="47">
        <f t="shared" si="9"/>
        <v>49.652906739278421</v>
      </c>
      <c r="P48" s="9"/>
    </row>
    <row r="49" spans="1:119">
      <c r="A49" s="12"/>
      <c r="B49" s="25">
        <v>364</v>
      </c>
      <c r="C49" s="20" t="s">
        <v>91</v>
      </c>
      <c r="D49" s="46">
        <v>84733</v>
      </c>
      <c r="E49" s="46">
        <v>7700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92433</v>
      </c>
      <c r="O49" s="47">
        <f t="shared" si="9"/>
        <v>2.5168958475153165</v>
      </c>
      <c r="P49" s="9"/>
    </row>
    <row r="50" spans="1:119">
      <c r="A50" s="12"/>
      <c r="B50" s="25">
        <v>366</v>
      </c>
      <c r="C50" s="20" t="s">
        <v>56</v>
      </c>
      <c r="D50" s="46">
        <v>0</v>
      </c>
      <c r="E50" s="46">
        <v>847050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847050</v>
      </c>
      <c r="O50" s="47">
        <f t="shared" si="9"/>
        <v>23.064669843430906</v>
      </c>
      <c r="P50" s="9"/>
    </row>
    <row r="51" spans="1:119">
      <c r="A51" s="12"/>
      <c r="B51" s="25">
        <v>368</v>
      </c>
      <c r="C51" s="20" t="s">
        <v>57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2201008</v>
      </c>
      <c r="L51" s="46">
        <v>0</v>
      </c>
      <c r="M51" s="46">
        <v>0</v>
      </c>
      <c r="N51" s="46">
        <f t="shared" si="7"/>
        <v>2201008</v>
      </c>
      <c r="O51" s="47">
        <f t="shared" si="9"/>
        <v>59.93214431586113</v>
      </c>
      <c r="P51" s="9"/>
    </row>
    <row r="52" spans="1:119">
      <c r="A52" s="12"/>
      <c r="B52" s="25">
        <v>369.9</v>
      </c>
      <c r="C52" s="20" t="s">
        <v>58</v>
      </c>
      <c r="D52" s="46">
        <v>46158</v>
      </c>
      <c r="E52" s="46">
        <v>33533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7"/>
        <v>79691</v>
      </c>
      <c r="O52" s="47">
        <f t="shared" si="9"/>
        <v>2.1699387338325393</v>
      </c>
      <c r="P52" s="9"/>
    </row>
    <row r="53" spans="1:119" ht="15.75">
      <c r="A53" s="29" t="s">
        <v>42</v>
      </c>
      <c r="B53" s="30"/>
      <c r="C53" s="31"/>
      <c r="D53" s="32">
        <f t="shared" ref="D53:M53" si="12">SUM(D54:D54)</f>
        <v>8000</v>
      </c>
      <c r="E53" s="32">
        <f t="shared" si="12"/>
        <v>100000</v>
      </c>
      <c r="F53" s="32">
        <f t="shared" si="12"/>
        <v>2549882</v>
      </c>
      <c r="G53" s="32">
        <f t="shared" si="12"/>
        <v>0</v>
      </c>
      <c r="H53" s="32">
        <f t="shared" si="12"/>
        <v>0</v>
      </c>
      <c r="I53" s="32">
        <f t="shared" si="12"/>
        <v>0</v>
      </c>
      <c r="J53" s="32">
        <f t="shared" si="12"/>
        <v>0</v>
      </c>
      <c r="K53" s="32">
        <f t="shared" si="12"/>
        <v>0</v>
      </c>
      <c r="L53" s="32">
        <f t="shared" si="12"/>
        <v>0</v>
      </c>
      <c r="M53" s="32">
        <f t="shared" si="12"/>
        <v>0</v>
      </c>
      <c r="N53" s="32">
        <f t="shared" si="7"/>
        <v>2657882</v>
      </c>
      <c r="O53" s="45">
        <f t="shared" si="9"/>
        <v>72.372552756977541</v>
      </c>
      <c r="P53" s="9"/>
    </row>
    <row r="54" spans="1:119" ht="15.75" thickBot="1">
      <c r="A54" s="12"/>
      <c r="B54" s="25">
        <v>381</v>
      </c>
      <c r="C54" s="20" t="s">
        <v>59</v>
      </c>
      <c r="D54" s="46">
        <v>8000</v>
      </c>
      <c r="E54" s="46">
        <v>100000</v>
      </c>
      <c r="F54" s="46">
        <v>2549882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7"/>
        <v>2657882</v>
      </c>
      <c r="O54" s="47">
        <f t="shared" si="9"/>
        <v>72.372552756977541</v>
      </c>
      <c r="P54" s="9"/>
    </row>
    <row r="55" spans="1:119" ht="16.5" thickBot="1">
      <c r="A55" s="14" t="s">
        <v>48</v>
      </c>
      <c r="B55" s="23"/>
      <c r="C55" s="22"/>
      <c r="D55" s="15">
        <f t="shared" ref="D55:M55" si="13">SUM(D5,D15,D24,D35,D42,D46,D53)</f>
        <v>33616060</v>
      </c>
      <c r="E55" s="15">
        <f t="shared" si="13"/>
        <v>10459709</v>
      </c>
      <c r="F55" s="15">
        <f t="shared" si="13"/>
        <v>2575559</v>
      </c>
      <c r="G55" s="15">
        <f t="shared" si="13"/>
        <v>160824</v>
      </c>
      <c r="H55" s="15">
        <f t="shared" si="13"/>
        <v>0</v>
      </c>
      <c r="I55" s="15">
        <f t="shared" si="13"/>
        <v>849357</v>
      </c>
      <c r="J55" s="15">
        <f t="shared" si="13"/>
        <v>0</v>
      </c>
      <c r="K55" s="15">
        <f t="shared" si="13"/>
        <v>4807591</v>
      </c>
      <c r="L55" s="15">
        <f t="shared" si="13"/>
        <v>0</v>
      </c>
      <c r="M55" s="15">
        <f t="shared" si="13"/>
        <v>0</v>
      </c>
      <c r="N55" s="15">
        <f t="shared" si="7"/>
        <v>52469100</v>
      </c>
      <c r="O55" s="38">
        <f t="shared" si="9"/>
        <v>1428.7025187202178</v>
      </c>
      <c r="P55" s="6"/>
      <c r="Q55" s="2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</row>
    <row r="56" spans="1:119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9"/>
    </row>
    <row r="57" spans="1:119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48" t="s">
        <v>92</v>
      </c>
      <c r="M57" s="48"/>
      <c r="N57" s="48"/>
      <c r="O57" s="43">
        <v>36725</v>
      </c>
    </row>
    <row r="58" spans="1:119">
      <c r="A58" s="49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1"/>
    </row>
    <row r="59" spans="1:119" ht="15.75" customHeight="1" thickBot="1">
      <c r="A59" s="52" t="s">
        <v>72</v>
      </c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4"/>
    </row>
  </sheetData>
  <mergeCells count="10">
    <mergeCell ref="L57:N57"/>
    <mergeCell ref="A58:O58"/>
    <mergeCell ref="A59:O5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76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20318060</v>
      </c>
      <c r="E5" s="27">
        <f t="shared" si="0"/>
        <v>505938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268692</v>
      </c>
      <c r="L5" s="27">
        <f t="shared" si="0"/>
        <v>0</v>
      </c>
      <c r="M5" s="27">
        <f t="shared" si="0"/>
        <v>0</v>
      </c>
      <c r="N5" s="28">
        <f>SUM(D5:M5)</f>
        <v>21092690</v>
      </c>
      <c r="O5" s="33">
        <f t="shared" ref="O5:O36" si="1">(N5/O$57)</f>
        <v>566.41397459652512</v>
      </c>
      <c r="P5" s="6"/>
    </row>
    <row r="6" spans="1:133">
      <c r="A6" s="12"/>
      <c r="B6" s="25">
        <v>311</v>
      </c>
      <c r="C6" s="20" t="s">
        <v>2</v>
      </c>
      <c r="D6" s="46">
        <v>11724189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11724189</v>
      </c>
      <c r="O6" s="47">
        <f t="shared" si="1"/>
        <v>314.83630065254169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141288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141288</v>
      </c>
      <c r="O7" s="47">
        <f t="shared" si="1"/>
        <v>3.7940868444372833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364650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364650</v>
      </c>
      <c r="O8" s="47">
        <f t="shared" si="1"/>
        <v>9.7921533875775388</v>
      </c>
      <c r="P8" s="9"/>
    </row>
    <row r="9" spans="1:133">
      <c r="A9" s="12"/>
      <c r="B9" s="25">
        <v>312.52</v>
      </c>
      <c r="C9" s="20" t="s">
        <v>67</v>
      </c>
      <c r="D9" s="46">
        <v>268692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268692</v>
      </c>
      <c r="L9" s="46">
        <v>0</v>
      </c>
      <c r="M9" s="46">
        <v>0</v>
      </c>
      <c r="N9" s="46">
        <f>SUM(D9:M9)</f>
        <v>537384</v>
      </c>
      <c r="O9" s="47">
        <f t="shared" si="1"/>
        <v>14.430677515507936</v>
      </c>
      <c r="P9" s="9"/>
    </row>
    <row r="10" spans="1:133">
      <c r="A10" s="12"/>
      <c r="B10" s="25">
        <v>314.10000000000002</v>
      </c>
      <c r="C10" s="20" t="s">
        <v>12</v>
      </c>
      <c r="D10" s="46">
        <v>3990392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3990392</v>
      </c>
      <c r="O10" s="47">
        <f t="shared" si="1"/>
        <v>107.15626090926179</v>
      </c>
      <c r="P10" s="9"/>
    </row>
    <row r="11" spans="1:133">
      <c r="A11" s="12"/>
      <c r="B11" s="25">
        <v>314.3</v>
      </c>
      <c r="C11" s="20" t="s">
        <v>13</v>
      </c>
      <c r="D11" s="46">
        <v>909950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909950</v>
      </c>
      <c r="O11" s="47">
        <f t="shared" si="1"/>
        <v>24.435403743387308</v>
      </c>
      <c r="P11" s="9"/>
    </row>
    <row r="12" spans="1:133">
      <c r="A12" s="12"/>
      <c r="B12" s="25">
        <v>314.39999999999998</v>
      </c>
      <c r="C12" s="20" t="s">
        <v>14</v>
      </c>
      <c r="D12" s="46">
        <v>27481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27481</v>
      </c>
      <c r="O12" s="47">
        <f t="shared" si="1"/>
        <v>0.7379628883697199</v>
      </c>
      <c r="P12" s="9"/>
    </row>
    <row r="13" spans="1:133">
      <c r="A13" s="12"/>
      <c r="B13" s="25">
        <v>315</v>
      </c>
      <c r="C13" s="20" t="s">
        <v>15</v>
      </c>
      <c r="D13" s="46">
        <v>2558968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2558968</v>
      </c>
      <c r="O13" s="47">
        <f t="shared" si="1"/>
        <v>68.717419909234948</v>
      </c>
      <c r="P13" s="9"/>
    </row>
    <row r="14" spans="1:133">
      <c r="A14" s="12"/>
      <c r="B14" s="25">
        <v>316</v>
      </c>
      <c r="C14" s="20" t="s">
        <v>16</v>
      </c>
      <c r="D14" s="46">
        <v>838388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838388</v>
      </c>
      <c r="O14" s="47">
        <f t="shared" si="1"/>
        <v>22.513708746206934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4754342</v>
      </c>
      <c r="E15" s="32">
        <f t="shared" si="3"/>
        <v>22426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4776768</v>
      </c>
      <c r="O15" s="45">
        <f t="shared" si="1"/>
        <v>128.27326190284379</v>
      </c>
      <c r="P15" s="10"/>
    </row>
    <row r="16" spans="1:133">
      <c r="A16" s="12"/>
      <c r="B16" s="25">
        <v>322</v>
      </c>
      <c r="C16" s="20" t="s">
        <v>0</v>
      </c>
      <c r="D16" s="46">
        <v>1634745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1634745</v>
      </c>
      <c r="O16" s="47">
        <f t="shared" si="1"/>
        <v>43.898735196970918</v>
      </c>
      <c r="P16" s="9"/>
    </row>
    <row r="17" spans="1:16">
      <c r="A17" s="12"/>
      <c r="B17" s="25">
        <v>323.10000000000002</v>
      </c>
      <c r="C17" s="20" t="s">
        <v>18</v>
      </c>
      <c r="D17" s="46">
        <v>2580362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2580362</v>
      </c>
      <c r="O17" s="47">
        <f t="shared" si="1"/>
        <v>69.291925132253823</v>
      </c>
      <c r="P17" s="9"/>
    </row>
    <row r="18" spans="1:16">
      <c r="A18" s="12"/>
      <c r="B18" s="25">
        <v>323.39999999999998</v>
      </c>
      <c r="C18" s="20" t="s">
        <v>19</v>
      </c>
      <c r="D18" s="46">
        <v>20678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20678</v>
      </c>
      <c r="O18" s="47">
        <f t="shared" si="1"/>
        <v>0.55527806869142571</v>
      </c>
      <c r="P18" s="9"/>
    </row>
    <row r="19" spans="1:16">
      <c r="A19" s="12"/>
      <c r="B19" s="25">
        <v>323.7</v>
      </c>
      <c r="C19" s="20" t="s">
        <v>20</v>
      </c>
      <c r="D19" s="46">
        <v>438932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438932</v>
      </c>
      <c r="O19" s="47">
        <f t="shared" si="1"/>
        <v>11.786890088348237</v>
      </c>
      <c r="P19" s="9"/>
    </row>
    <row r="20" spans="1:16">
      <c r="A20" s="12"/>
      <c r="B20" s="25">
        <v>323.89999999999998</v>
      </c>
      <c r="C20" s="20" t="s">
        <v>21</v>
      </c>
      <c r="D20" s="46">
        <v>30093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30093</v>
      </c>
      <c r="O20" s="47">
        <f t="shared" si="1"/>
        <v>0.80810440667042616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1596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1596</v>
      </c>
      <c r="O21" s="47">
        <f t="shared" si="1"/>
        <v>4.2858293724321275E-2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20830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20830</v>
      </c>
      <c r="O22" s="47">
        <f t="shared" si="1"/>
        <v>0.55935981095088483</v>
      </c>
      <c r="P22" s="9"/>
    </row>
    <row r="23" spans="1:16">
      <c r="A23" s="12"/>
      <c r="B23" s="25">
        <v>329</v>
      </c>
      <c r="C23" s="20" t="s">
        <v>23</v>
      </c>
      <c r="D23" s="46">
        <v>49532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49532</v>
      </c>
      <c r="O23" s="47">
        <f t="shared" si="1"/>
        <v>1.3301109052337603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SUM(D25:D34)</f>
        <v>3095700</v>
      </c>
      <c r="E24" s="32">
        <f t="shared" si="5"/>
        <v>7887279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10982979</v>
      </c>
      <c r="O24" s="45">
        <f t="shared" si="1"/>
        <v>294.93216788850401</v>
      </c>
      <c r="P24" s="10"/>
    </row>
    <row r="25" spans="1:16">
      <c r="A25" s="12"/>
      <c r="B25" s="25">
        <v>331.2</v>
      </c>
      <c r="C25" s="20" t="s">
        <v>25</v>
      </c>
      <c r="D25" s="46">
        <v>262989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262989</v>
      </c>
      <c r="O25" s="47">
        <f t="shared" si="1"/>
        <v>7.0621928623217594</v>
      </c>
      <c r="P25" s="9"/>
    </row>
    <row r="26" spans="1:16">
      <c r="A26" s="12"/>
      <c r="B26" s="25">
        <v>334.2</v>
      </c>
      <c r="C26" s="20" t="s">
        <v>27</v>
      </c>
      <c r="D26" s="46">
        <v>6996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6996</v>
      </c>
      <c r="O26" s="47">
        <f t="shared" si="1"/>
        <v>0.18786755820510756</v>
      </c>
      <c r="P26" s="9"/>
    </row>
    <row r="27" spans="1:16">
      <c r="A27" s="12"/>
      <c r="B27" s="25">
        <v>334.49</v>
      </c>
      <c r="C27" s="20" t="s">
        <v>28</v>
      </c>
      <c r="D27" s="46">
        <v>9676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9676</v>
      </c>
      <c r="O27" s="47">
        <f t="shared" si="1"/>
        <v>0.25983511909557183</v>
      </c>
      <c r="P27" s="9"/>
    </row>
    <row r="28" spans="1:16">
      <c r="A28" s="12"/>
      <c r="B28" s="25">
        <v>335.12</v>
      </c>
      <c r="C28" s="20" t="s">
        <v>29</v>
      </c>
      <c r="D28" s="46">
        <v>413739</v>
      </c>
      <c r="E28" s="46">
        <v>169814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583553</v>
      </c>
      <c r="O28" s="47">
        <f t="shared" si="1"/>
        <v>15.670479873251161</v>
      </c>
      <c r="P28" s="9"/>
    </row>
    <row r="29" spans="1:16">
      <c r="A29" s="12"/>
      <c r="B29" s="25">
        <v>335.15</v>
      </c>
      <c r="C29" s="20" t="s">
        <v>30</v>
      </c>
      <c r="D29" s="46">
        <v>17454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17454</v>
      </c>
      <c r="O29" s="47">
        <f t="shared" si="1"/>
        <v>0.46870216708289697</v>
      </c>
      <c r="P29" s="9"/>
    </row>
    <row r="30" spans="1:16">
      <c r="A30" s="12"/>
      <c r="B30" s="25">
        <v>335.18</v>
      </c>
      <c r="C30" s="20" t="s">
        <v>31</v>
      </c>
      <c r="D30" s="46">
        <v>2320912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2320912</v>
      </c>
      <c r="O30" s="47">
        <f t="shared" si="1"/>
        <v>62.324767045301968</v>
      </c>
      <c r="P30" s="9"/>
    </row>
    <row r="31" spans="1:16">
      <c r="A31" s="12"/>
      <c r="B31" s="25">
        <v>335.49</v>
      </c>
      <c r="C31" s="20" t="s">
        <v>32</v>
      </c>
      <c r="D31" s="46">
        <v>18999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18999</v>
      </c>
      <c r="O31" s="47">
        <f t="shared" si="1"/>
        <v>0.5101909288648997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6347667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6347667</v>
      </c>
      <c r="O32" s="47">
        <f t="shared" si="1"/>
        <v>170.45750422943689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176104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5" si="7">SUM(D33:M33)</f>
        <v>176104</v>
      </c>
      <c r="O33" s="47">
        <f t="shared" si="1"/>
        <v>4.7290206503934051</v>
      </c>
      <c r="P33" s="9"/>
    </row>
    <row r="34" spans="1:16">
      <c r="A34" s="12"/>
      <c r="B34" s="25">
        <v>338</v>
      </c>
      <c r="C34" s="20" t="s">
        <v>35</v>
      </c>
      <c r="D34" s="46">
        <v>44935</v>
      </c>
      <c r="E34" s="46">
        <v>1193694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1238629</v>
      </c>
      <c r="O34" s="47">
        <f t="shared" si="1"/>
        <v>33.261607454550337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SUM(D36:D40)</f>
        <v>2334060</v>
      </c>
      <c r="E35" s="32">
        <f t="shared" si="8"/>
        <v>557587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892395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3784042</v>
      </c>
      <c r="O35" s="45">
        <f t="shared" si="1"/>
        <v>101.61502725637101</v>
      </c>
      <c r="P35" s="10"/>
    </row>
    <row r="36" spans="1:16">
      <c r="A36" s="12"/>
      <c r="B36" s="25">
        <v>342.1</v>
      </c>
      <c r="C36" s="20" t="s">
        <v>43</v>
      </c>
      <c r="D36" s="46">
        <v>1022537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1022537</v>
      </c>
      <c r="O36" s="47">
        <f t="shared" si="1"/>
        <v>27.458766347109215</v>
      </c>
      <c r="P36" s="9"/>
    </row>
    <row r="37" spans="1:16">
      <c r="A37" s="12"/>
      <c r="B37" s="25">
        <v>342.5</v>
      </c>
      <c r="C37" s="20" t="s">
        <v>44</v>
      </c>
      <c r="D37" s="46">
        <v>153067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153067</v>
      </c>
      <c r="O37" s="47">
        <f t="shared" ref="O37:O55" si="9">(N37/O$57)</f>
        <v>4.1103950159778728</v>
      </c>
      <c r="P37" s="9"/>
    </row>
    <row r="38" spans="1:16">
      <c r="A38" s="12"/>
      <c r="B38" s="25">
        <v>343.7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892395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892395</v>
      </c>
      <c r="O38" s="47">
        <f t="shared" si="9"/>
        <v>23.96398936598727</v>
      </c>
      <c r="P38" s="9"/>
    </row>
    <row r="39" spans="1:16">
      <c r="A39" s="12"/>
      <c r="B39" s="25">
        <v>347.2</v>
      </c>
      <c r="C39" s="20" t="s">
        <v>46</v>
      </c>
      <c r="D39" s="46">
        <v>1063747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1063747</v>
      </c>
      <c r="O39" s="47">
        <f t="shared" si="9"/>
        <v>28.565401863637586</v>
      </c>
      <c r="P39" s="9"/>
    </row>
    <row r="40" spans="1:16">
      <c r="A40" s="12"/>
      <c r="B40" s="25">
        <v>347.9</v>
      </c>
      <c r="C40" s="20" t="s">
        <v>47</v>
      </c>
      <c r="D40" s="46">
        <v>94709</v>
      </c>
      <c r="E40" s="46">
        <v>557587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652296</v>
      </c>
      <c r="O40" s="47">
        <f t="shared" si="9"/>
        <v>17.516474663659068</v>
      </c>
      <c r="P40" s="9"/>
    </row>
    <row r="41" spans="1:16" ht="15.75">
      <c r="A41" s="29" t="s">
        <v>41</v>
      </c>
      <c r="B41" s="30"/>
      <c r="C41" s="31"/>
      <c r="D41" s="32">
        <f t="shared" ref="D41:M41" si="10">SUM(D42:D44)</f>
        <v>1752696</v>
      </c>
      <c r="E41" s="32">
        <f t="shared" si="10"/>
        <v>706580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7"/>
        <v>2459276</v>
      </c>
      <c r="O41" s="45">
        <f t="shared" si="9"/>
        <v>66.040334058379656</v>
      </c>
      <c r="P41" s="10"/>
    </row>
    <row r="42" spans="1:16">
      <c r="A42" s="13"/>
      <c r="B42" s="39">
        <v>351.5</v>
      </c>
      <c r="C42" s="21" t="s">
        <v>50</v>
      </c>
      <c r="D42" s="46">
        <v>426897</v>
      </c>
      <c r="E42" s="46">
        <v>8867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435764</v>
      </c>
      <c r="O42" s="47">
        <f t="shared" si="9"/>
        <v>11.70181798651951</v>
      </c>
      <c r="P42" s="9"/>
    </row>
    <row r="43" spans="1:16">
      <c r="A43" s="13"/>
      <c r="B43" s="39">
        <v>354</v>
      </c>
      <c r="C43" s="21" t="s">
        <v>51</v>
      </c>
      <c r="D43" s="46">
        <v>1325799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1325799</v>
      </c>
      <c r="O43" s="47">
        <f t="shared" si="9"/>
        <v>35.602432933215177</v>
      </c>
      <c r="P43" s="9"/>
    </row>
    <row r="44" spans="1:16">
      <c r="A44" s="13"/>
      <c r="B44" s="39">
        <v>359</v>
      </c>
      <c r="C44" s="21" t="s">
        <v>52</v>
      </c>
      <c r="D44" s="46">
        <v>0</v>
      </c>
      <c r="E44" s="46">
        <v>697713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697713</v>
      </c>
      <c r="O44" s="47">
        <f t="shared" si="9"/>
        <v>18.736083138644968</v>
      </c>
      <c r="P44" s="9"/>
    </row>
    <row r="45" spans="1:16" ht="15.75">
      <c r="A45" s="29" t="s">
        <v>3</v>
      </c>
      <c r="B45" s="30"/>
      <c r="C45" s="31"/>
      <c r="D45" s="32">
        <f t="shared" ref="D45:M45" si="11">SUM(D46:D51)</f>
        <v>189265</v>
      </c>
      <c r="E45" s="32">
        <f t="shared" si="11"/>
        <v>244136</v>
      </c>
      <c r="F45" s="32">
        <f t="shared" si="11"/>
        <v>25547</v>
      </c>
      <c r="G45" s="32">
        <f t="shared" si="11"/>
        <v>0</v>
      </c>
      <c r="H45" s="32">
        <f t="shared" si="11"/>
        <v>0</v>
      </c>
      <c r="I45" s="32">
        <f t="shared" si="11"/>
        <v>4124</v>
      </c>
      <c r="J45" s="32">
        <f t="shared" si="11"/>
        <v>0</v>
      </c>
      <c r="K45" s="32">
        <f t="shared" si="11"/>
        <v>4846471</v>
      </c>
      <c r="L45" s="32">
        <f t="shared" si="11"/>
        <v>0</v>
      </c>
      <c r="M45" s="32">
        <f t="shared" si="11"/>
        <v>0</v>
      </c>
      <c r="N45" s="32">
        <f t="shared" si="7"/>
        <v>5309543</v>
      </c>
      <c r="O45" s="45">
        <f t="shared" si="9"/>
        <v>142.58017132576063</v>
      </c>
      <c r="P45" s="10"/>
    </row>
    <row r="46" spans="1:16">
      <c r="A46" s="12"/>
      <c r="B46" s="25">
        <v>361.1</v>
      </c>
      <c r="C46" s="20" t="s">
        <v>53</v>
      </c>
      <c r="D46" s="46">
        <v>131059</v>
      </c>
      <c r="E46" s="46">
        <v>17546</v>
      </c>
      <c r="F46" s="46">
        <v>25547</v>
      </c>
      <c r="G46" s="46">
        <v>0</v>
      </c>
      <c r="H46" s="46">
        <v>0</v>
      </c>
      <c r="I46" s="46">
        <v>4124</v>
      </c>
      <c r="J46" s="46">
        <v>0</v>
      </c>
      <c r="K46" s="46">
        <v>399374</v>
      </c>
      <c r="L46" s="46">
        <v>0</v>
      </c>
      <c r="M46" s="46">
        <v>0</v>
      </c>
      <c r="N46" s="46">
        <f t="shared" si="7"/>
        <v>577650</v>
      </c>
      <c r="O46" s="47">
        <f t="shared" si="9"/>
        <v>15.511963264319665</v>
      </c>
      <c r="P46" s="9"/>
    </row>
    <row r="47" spans="1:16">
      <c r="A47" s="12"/>
      <c r="B47" s="25">
        <v>361.3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2272598</v>
      </c>
      <c r="L47" s="46">
        <v>0</v>
      </c>
      <c r="M47" s="46">
        <v>0</v>
      </c>
      <c r="N47" s="46">
        <f t="shared" si="7"/>
        <v>2272598</v>
      </c>
      <c r="O47" s="47">
        <f t="shared" si="9"/>
        <v>61.027363785278872</v>
      </c>
      <c r="P47" s="9"/>
    </row>
    <row r="48" spans="1:16">
      <c r="A48" s="12"/>
      <c r="B48" s="25">
        <v>364</v>
      </c>
      <c r="C48" s="20" t="s">
        <v>55</v>
      </c>
      <c r="D48" s="46">
        <v>10516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10516</v>
      </c>
      <c r="O48" s="47">
        <f t="shared" si="9"/>
        <v>0.28239211579258305</v>
      </c>
      <c r="P48" s="9"/>
    </row>
    <row r="49" spans="1:119">
      <c r="A49" s="12"/>
      <c r="B49" s="25">
        <v>366</v>
      </c>
      <c r="C49" s="20" t="s">
        <v>56</v>
      </c>
      <c r="D49" s="46">
        <v>0</v>
      </c>
      <c r="E49" s="46">
        <v>200631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200631</v>
      </c>
      <c r="O49" s="47">
        <f t="shared" si="9"/>
        <v>5.3876581003786352</v>
      </c>
      <c r="P49" s="9"/>
    </row>
    <row r="50" spans="1:119">
      <c r="A50" s="12"/>
      <c r="B50" s="25">
        <v>368</v>
      </c>
      <c r="C50" s="20" t="s">
        <v>57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2174499</v>
      </c>
      <c r="L50" s="46">
        <v>0</v>
      </c>
      <c r="M50" s="46">
        <v>0</v>
      </c>
      <c r="N50" s="46">
        <f t="shared" si="7"/>
        <v>2174499</v>
      </c>
      <c r="O50" s="47">
        <f t="shared" si="9"/>
        <v>58.393055667445417</v>
      </c>
      <c r="P50" s="9"/>
    </row>
    <row r="51" spans="1:119">
      <c r="A51" s="12"/>
      <c r="B51" s="25">
        <v>369.9</v>
      </c>
      <c r="C51" s="20" t="s">
        <v>58</v>
      </c>
      <c r="D51" s="46">
        <v>47690</v>
      </c>
      <c r="E51" s="46">
        <v>25959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73649</v>
      </c>
      <c r="O51" s="47">
        <f t="shared" si="9"/>
        <v>1.9777383925454497</v>
      </c>
      <c r="P51" s="9"/>
    </row>
    <row r="52" spans="1:119" ht="15.75">
      <c r="A52" s="29" t="s">
        <v>42</v>
      </c>
      <c r="B52" s="30"/>
      <c r="C52" s="31"/>
      <c r="D52" s="32">
        <f t="shared" ref="D52:M52" si="12">SUM(D53:D54)</f>
        <v>82250</v>
      </c>
      <c r="E52" s="32">
        <f t="shared" si="12"/>
        <v>100000</v>
      </c>
      <c r="F52" s="32">
        <f t="shared" si="12"/>
        <v>12450553</v>
      </c>
      <c r="G52" s="32">
        <f t="shared" si="12"/>
        <v>0</v>
      </c>
      <c r="H52" s="32">
        <f t="shared" si="12"/>
        <v>0</v>
      </c>
      <c r="I52" s="32">
        <f t="shared" si="12"/>
        <v>0</v>
      </c>
      <c r="J52" s="32">
        <f t="shared" si="12"/>
        <v>0</v>
      </c>
      <c r="K52" s="32">
        <f t="shared" si="12"/>
        <v>0</v>
      </c>
      <c r="L52" s="32">
        <f t="shared" si="12"/>
        <v>0</v>
      </c>
      <c r="M52" s="32">
        <f t="shared" si="12"/>
        <v>0</v>
      </c>
      <c r="N52" s="32">
        <f t="shared" si="7"/>
        <v>12632803</v>
      </c>
      <c r="O52" s="45">
        <f t="shared" si="9"/>
        <v>339.23582802975375</v>
      </c>
      <c r="P52" s="9"/>
    </row>
    <row r="53" spans="1:119">
      <c r="A53" s="12"/>
      <c r="B53" s="25">
        <v>381</v>
      </c>
      <c r="C53" s="20" t="s">
        <v>59</v>
      </c>
      <c r="D53" s="46">
        <v>82250</v>
      </c>
      <c r="E53" s="46">
        <v>100000</v>
      </c>
      <c r="F53" s="46">
        <v>2565553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2747803</v>
      </c>
      <c r="O53" s="47">
        <f t="shared" si="9"/>
        <v>73.788313327425541</v>
      </c>
      <c r="P53" s="9"/>
    </row>
    <row r="54" spans="1:119" ht="15.75" thickBot="1">
      <c r="A54" s="12"/>
      <c r="B54" s="25">
        <v>385</v>
      </c>
      <c r="C54" s="20" t="s">
        <v>70</v>
      </c>
      <c r="D54" s="46">
        <v>0</v>
      </c>
      <c r="E54" s="46">
        <v>0</v>
      </c>
      <c r="F54" s="46">
        <v>9885000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7"/>
        <v>9885000</v>
      </c>
      <c r="O54" s="47">
        <f t="shared" si="9"/>
        <v>265.44751470232819</v>
      </c>
      <c r="P54" s="9"/>
    </row>
    <row r="55" spans="1:119" ht="16.5" thickBot="1">
      <c r="A55" s="14" t="s">
        <v>48</v>
      </c>
      <c r="B55" s="23"/>
      <c r="C55" s="22"/>
      <c r="D55" s="15">
        <f t="shared" ref="D55:M55" si="13">SUM(D5,D15,D24,D35,D41,D45,D52)</f>
        <v>32526373</v>
      </c>
      <c r="E55" s="15">
        <f t="shared" si="13"/>
        <v>10023946</v>
      </c>
      <c r="F55" s="15">
        <f t="shared" si="13"/>
        <v>12476100</v>
      </c>
      <c r="G55" s="15">
        <f t="shared" si="13"/>
        <v>0</v>
      </c>
      <c r="H55" s="15">
        <f t="shared" si="13"/>
        <v>0</v>
      </c>
      <c r="I55" s="15">
        <f t="shared" si="13"/>
        <v>896519</v>
      </c>
      <c r="J55" s="15">
        <f t="shared" si="13"/>
        <v>0</v>
      </c>
      <c r="K55" s="15">
        <f t="shared" si="13"/>
        <v>5115163</v>
      </c>
      <c r="L55" s="15">
        <f t="shared" si="13"/>
        <v>0</v>
      </c>
      <c r="M55" s="15">
        <f t="shared" si="13"/>
        <v>0</v>
      </c>
      <c r="N55" s="15">
        <f t="shared" si="7"/>
        <v>61038101</v>
      </c>
      <c r="O55" s="38">
        <f t="shared" si="9"/>
        <v>1639.090765058138</v>
      </c>
      <c r="P55" s="6"/>
      <c r="Q55" s="2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</row>
    <row r="56" spans="1:119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9"/>
    </row>
    <row r="57" spans="1:119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48" t="s">
        <v>77</v>
      </c>
      <c r="M57" s="48"/>
      <c r="N57" s="48"/>
      <c r="O57" s="43">
        <v>37239</v>
      </c>
    </row>
    <row r="58" spans="1:119">
      <c r="A58" s="49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1"/>
    </row>
    <row r="59" spans="1:119" ht="15.75" customHeight="1" thickBot="1">
      <c r="A59" s="52" t="s">
        <v>72</v>
      </c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4"/>
    </row>
  </sheetData>
  <mergeCells count="10">
    <mergeCell ref="L57:N57"/>
    <mergeCell ref="A58:O58"/>
    <mergeCell ref="A59:O5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73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20222207</v>
      </c>
      <c r="E5" s="27">
        <f t="shared" si="0"/>
        <v>452848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250125</v>
      </c>
      <c r="L5" s="27">
        <f t="shared" si="0"/>
        <v>0</v>
      </c>
      <c r="M5" s="27">
        <f t="shared" si="0"/>
        <v>0</v>
      </c>
      <c r="N5" s="28">
        <f>SUM(D5:M5)</f>
        <v>20925180</v>
      </c>
      <c r="O5" s="33">
        <f t="shared" ref="O5:O36" si="1">(N5/O$56)</f>
        <v>585.76211404417325</v>
      </c>
      <c r="P5" s="6"/>
    </row>
    <row r="6" spans="1:133">
      <c r="A6" s="12"/>
      <c r="B6" s="25">
        <v>311</v>
      </c>
      <c r="C6" s="20" t="s">
        <v>2</v>
      </c>
      <c r="D6" s="46">
        <v>11734232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11734232</v>
      </c>
      <c r="O6" s="47">
        <f t="shared" si="1"/>
        <v>328.47834728326291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126892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126892</v>
      </c>
      <c r="O7" s="47">
        <f t="shared" si="1"/>
        <v>3.5521092853343785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325956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325956</v>
      </c>
      <c r="O8" s="47">
        <f t="shared" si="1"/>
        <v>9.1245416118467091</v>
      </c>
      <c r="P8" s="9"/>
    </row>
    <row r="9" spans="1:133">
      <c r="A9" s="12"/>
      <c r="B9" s="25">
        <v>312.52</v>
      </c>
      <c r="C9" s="20" t="s">
        <v>67</v>
      </c>
      <c r="D9" s="46">
        <v>250125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250125</v>
      </c>
      <c r="L9" s="46">
        <v>0</v>
      </c>
      <c r="M9" s="46">
        <v>0</v>
      </c>
      <c r="N9" s="46">
        <f>SUM(D9:M9)</f>
        <v>500250</v>
      </c>
      <c r="O9" s="47">
        <f t="shared" si="1"/>
        <v>14.003583125717325</v>
      </c>
      <c r="P9" s="9"/>
    </row>
    <row r="10" spans="1:133">
      <c r="A10" s="12"/>
      <c r="B10" s="25">
        <v>314.10000000000002</v>
      </c>
      <c r="C10" s="20" t="s">
        <v>12</v>
      </c>
      <c r="D10" s="46">
        <v>3923703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3923703</v>
      </c>
      <c r="O10" s="47">
        <f t="shared" si="1"/>
        <v>109.83688380035271</v>
      </c>
      <c r="P10" s="9"/>
    </row>
    <row r="11" spans="1:133">
      <c r="A11" s="12"/>
      <c r="B11" s="25">
        <v>314.3</v>
      </c>
      <c r="C11" s="20" t="s">
        <v>13</v>
      </c>
      <c r="D11" s="46">
        <v>895043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895043</v>
      </c>
      <c r="O11" s="47">
        <f t="shared" si="1"/>
        <v>25.055090557903871</v>
      </c>
      <c r="P11" s="9"/>
    </row>
    <row r="12" spans="1:133">
      <c r="A12" s="12"/>
      <c r="B12" s="25">
        <v>314.39999999999998</v>
      </c>
      <c r="C12" s="20" t="s">
        <v>14</v>
      </c>
      <c r="D12" s="46">
        <v>32731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32731</v>
      </c>
      <c r="O12" s="47">
        <f t="shared" si="1"/>
        <v>0.91624443635752872</v>
      </c>
      <c r="P12" s="9"/>
    </row>
    <row r="13" spans="1:133">
      <c r="A13" s="12"/>
      <c r="B13" s="25">
        <v>315</v>
      </c>
      <c r="C13" s="20" t="s">
        <v>15</v>
      </c>
      <c r="D13" s="46">
        <v>2613552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2613552</v>
      </c>
      <c r="O13" s="47">
        <f t="shared" si="1"/>
        <v>73.161604568485288</v>
      </c>
      <c r="P13" s="9"/>
    </row>
    <row r="14" spans="1:133">
      <c r="A14" s="12"/>
      <c r="B14" s="25">
        <v>316</v>
      </c>
      <c r="C14" s="20" t="s">
        <v>16</v>
      </c>
      <c r="D14" s="46">
        <v>772821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772821</v>
      </c>
      <c r="O14" s="47">
        <f t="shared" si="1"/>
        <v>21.63370937491252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SUM(D16:D23)</f>
        <v>4286297</v>
      </c>
      <c r="E15" s="32">
        <f t="shared" si="3"/>
        <v>189440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4475737</v>
      </c>
      <c r="O15" s="45">
        <f t="shared" si="1"/>
        <v>125.29006522408532</v>
      </c>
      <c r="P15" s="10"/>
    </row>
    <row r="16" spans="1:133">
      <c r="A16" s="12"/>
      <c r="B16" s="25">
        <v>322</v>
      </c>
      <c r="C16" s="20" t="s">
        <v>0</v>
      </c>
      <c r="D16" s="46">
        <v>1556473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1556473</v>
      </c>
      <c r="O16" s="47">
        <f t="shared" si="1"/>
        <v>43.570612770484004</v>
      </c>
      <c r="P16" s="9"/>
    </row>
    <row r="17" spans="1:16">
      <c r="A17" s="12"/>
      <c r="B17" s="25">
        <v>323.10000000000002</v>
      </c>
      <c r="C17" s="20" t="s">
        <v>18</v>
      </c>
      <c r="D17" s="46">
        <v>2212081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2212081</v>
      </c>
      <c r="O17" s="47">
        <f t="shared" si="1"/>
        <v>61.923158749265177</v>
      </c>
      <c r="P17" s="9"/>
    </row>
    <row r="18" spans="1:16">
      <c r="A18" s="12"/>
      <c r="B18" s="25">
        <v>323.39999999999998</v>
      </c>
      <c r="C18" s="20" t="s">
        <v>19</v>
      </c>
      <c r="D18" s="46">
        <v>29880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29880</v>
      </c>
      <c r="O18" s="47">
        <f t="shared" si="1"/>
        <v>0.83643590963804837</v>
      </c>
      <c r="P18" s="9"/>
    </row>
    <row r="19" spans="1:16">
      <c r="A19" s="12"/>
      <c r="B19" s="25">
        <v>323.7</v>
      </c>
      <c r="C19" s="20" t="s">
        <v>20</v>
      </c>
      <c r="D19" s="46">
        <v>412162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412162</v>
      </c>
      <c r="O19" s="47">
        <f t="shared" si="1"/>
        <v>11.537720796125745</v>
      </c>
      <c r="P19" s="9"/>
    </row>
    <row r="20" spans="1:16">
      <c r="A20" s="12"/>
      <c r="B20" s="25">
        <v>323.89999999999998</v>
      </c>
      <c r="C20" s="20" t="s">
        <v>21</v>
      </c>
      <c r="D20" s="46">
        <v>30093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30093</v>
      </c>
      <c r="O20" s="47">
        <f t="shared" si="1"/>
        <v>0.84239845477703446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18511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18511</v>
      </c>
      <c r="O21" s="47">
        <f t="shared" si="1"/>
        <v>0.51818156369845758</v>
      </c>
      <c r="P21" s="9"/>
    </row>
    <row r="22" spans="1:16">
      <c r="A22" s="12"/>
      <c r="B22" s="25">
        <v>324.62</v>
      </c>
      <c r="C22" s="20" t="s">
        <v>74</v>
      </c>
      <c r="D22" s="46">
        <v>0</v>
      </c>
      <c r="E22" s="46">
        <v>170929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170929</v>
      </c>
      <c r="O22" s="47">
        <f t="shared" si="1"/>
        <v>4.784844497942502</v>
      </c>
      <c r="P22" s="9"/>
    </row>
    <row r="23" spans="1:16">
      <c r="A23" s="12"/>
      <c r="B23" s="25">
        <v>329</v>
      </c>
      <c r="C23" s="20" t="s">
        <v>23</v>
      </c>
      <c r="D23" s="46">
        <v>45608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45608</v>
      </c>
      <c r="O23" s="47">
        <f t="shared" si="1"/>
        <v>1.2767124821543543</v>
      </c>
      <c r="P23" s="9"/>
    </row>
    <row r="24" spans="1:16" ht="15.75">
      <c r="A24" s="29" t="s">
        <v>26</v>
      </c>
      <c r="B24" s="30"/>
      <c r="C24" s="31"/>
      <c r="D24" s="32">
        <f t="shared" ref="D24:M24" si="5">SUM(D25:D33)</f>
        <v>2686293</v>
      </c>
      <c r="E24" s="32">
        <f t="shared" si="5"/>
        <v>8386474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108862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11181629</v>
      </c>
      <c r="O24" s="45">
        <f t="shared" si="1"/>
        <v>313.00923774598999</v>
      </c>
      <c r="P24" s="10"/>
    </row>
    <row r="25" spans="1:16">
      <c r="A25" s="12"/>
      <c r="B25" s="25">
        <v>331.2</v>
      </c>
      <c r="C25" s="20" t="s">
        <v>25</v>
      </c>
      <c r="D25" s="46">
        <v>293299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293299</v>
      </c>
      <c r="O25" s="47">
        <f t="shared" si="1"/>
        <v>8.2103686700445095</v>
      </c>
      <c r="P25" s="9"/>
    </row>
    <row r="26" spans="1:16">
      <c r="A26" s="12"/>
      <c r="B26" s="25">
        <v>334.49</v>
      </c>
      <c r="C26" s="20" t="s">
        <v>28</v>
      </c>
      <c r="D26" s="46">
        <v>8677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1" si="6">SUM(D26:M26)</f>
        <v>8677</v>
      </c>
      <c r="O26" s="47">
        <f t="shared" si="1"/>
        <v>0.2428967331970999</v>
      </c>
      <c r="P26" s="9"/>
    </row>
    <row r="27" spans="1:16">
      <c r="A27" s="12"/>
      <c r="B27" s="25">
        <v>335.12</v>
      </c>
      <c r="C27" s="20" t="s">
        <v>29</v>
      </c>
      <c r="D27" s="46">
        <v>370572</v>
      </c>
      <c r="E27" s="46">
        <v>152097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522669</v>
      </c>
      <c r="O27" s="47">
        <f t="shared" si="1"/>
        <v>14.63116199647286</v>
      </c>
      <c r="P27" s="9"/>
    </row>
    <row r="28" spans="1:16">
      <c r="A28" s="12"/>
      <c r="B28" s="25">
        <v>335.15</v>
      </c>
      <c r="C28" s="20" t="s">
        <v>30</v>
      </c>
      <c r="D28" s="46">
        <v>19772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19772</v>
      </c>
      <c r="O28" s="47">
        <f t="shared" si="1"/>
        <v>0.55348095064804192</v>
      </c>
      <c r="P28" s="9"/>
    </row>
    <row r="29" spans="1:16">
      <c r="A29" s="12"/>
      <c r="B29" s="25">
        <v>335.18</v>
      </c>
      <c r="C29" s="20" t="s">
        <v>31</v>
      </c>
      <c r="D29" s="46">
        <v>1937310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1937310</v>
      </c>
      <c r="O29" s="47">
        <f t="shared" si="1"/>
        <v>54.231447526803457</v>
      </c>
      <c r="P29" s="9"/>
    </row>
    <row r="30" spans="1:16">
      <c r="A30" s="12"/>
      <c r="B30" s="25">
        <v>335.49</v>
      </c>
      <c r="C30" s="20" t="s">
        <v>32</v>
      </c>
      <c r="D30" s="46">
        <v>11098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11098</v>
      </c>
      <c r="O30" s="47">
        <f t="shared" si="1"/>
        <v>0.3106681969599418</v>
      </c>
      <c r="P30" s="9"/>
    </row>
    <row r="31" spans="1:16">
      <c r="A31" s="12"/>
      <c r="B31" s="25">
        <v>335.9</v>
      </c>
      <c r="C31" s="20" t="s">
        <v>33</v>
      </c>
      <c r="D31" s="46">
        <v>0</v>
      </c>
      <c r="E31" s="46">
        <v>7052509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7052509</v>
      </c>
      <c r="O31" s="47">
        <f t="shared" si="1"/>
        <v>197.42208101223301</v>
      </c>
      <c r="P31" s="9"/>
    </row>
    <row r="32" spans="1:16">
      <c r="A32" s="12"/>
      <c r="B32" s="25">
        <v>337.3</v>
      </c>
      <c r="C32" s="20" t="s">
        <v>34</v>
      </c>
      <c r="D32" s="46">
        <v>0</v>
      </c>
      <c r="E32" s="46">
        <v>207527</v>
      </c>
      <c r="F32" s="46">
        <v>0</v>
      </c>
      <c r="G32" s="46">
        <v>0</v>
      </c>
      <c r="H32" s="46">
        <v>0</v>
      </c>
      <c r="I32" s="46">
        <v>108862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54" si="7">SUM(D32:M32)</f>
        <v>316389</v>
      </c>
      <c r="O32" s="47">
        <f t="shared" si="1"/>
        <v>8.8567309576463344</v>
      </c>
      <c r="P32" s="9"/>
    </row>
    <row r="33" spans="1:16">
      <c r="A33" s="12"/>
      <c r="B33" s="25">
        <v>338</v>
      </c>
      <c r="C33" s="20" t="s">
        <v>35</v>
      </c>
      <c r="D33" s="46">
        <v>45565</v>
      </c>
      <c r="E33" s="46">
        <v>974341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1019906</v>
      </c>
      <c r="O33" s="47">
        <f t="shared" si="1"/>
        <v>28.550401701984715</v>
      </c>
      <c r="P33" s="9"/>
    </row>
    <row r="34" spans="1:16" ht="15.75">
      <c r="A34" s="29" t="s">
        <v>40</v>
      </c>
      <c r="B34" s="30"/>
      <c r="C34" s="31"/>
      <c r="D34" s="32">
        <f t="shared" ref="D34:M34" si="8">SUM(D35:D39)</f>
        <v>2294410</v>
      </c>
      <c r="E34" s="32">
        <f t="shared" si="8"/>
        <v>520242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843930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7"/>
        <v>3658582</v>
      </c>
      <c r="O34" s="45">
        <f t="shared" si="1"/>
        <v>102.4153066651737</v>
      </c>
      <c r="P34" s="10"/>
    </row>
    <row r="35" spans="1:16">
      <c r="A35" s="12"/>
      <c r="B35" s="25">
        <v>342.1</v>
      </c>
      <c r="C35" s="20" t="s">
        <v>43</v>
      </c>
      <c r="D35" s="46">
        <v>1024862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1024862</v>
      </c>
      <c r="O35" s="47">
        <f t="shared" si="1"/>
        <v>28.689135850852391</v>
      </c>
      <c r="P35" s="9"/>
    </row>
    <row r="36" spans="1:16">
      <c r="A36" s="12"/>
      <c r="B36" s="25">
        <v>342.5</v>
      </c>
      <c r="C36" s="20" t="s">
        <v>44</v>
      </c>
      <c r="D36" s="46">
        <v>97958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97958</v>
      </c>
      <c r="O36" s="47">
        <f t="shared" si="1"/>
        <v>2.7421549142009352</v>
      </c>
      <c r="P36" s="9"/>
    </row>
    <row r="37" spans="1:16">
      <c r="A37" s="12"/>
      <c r="B37" s="25">
        <v>343.7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843930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843930</v>
      </c>
      <c r="O37" s="47">
        <f t="shared" ref="O37:O54" si="9">(N37/O$56)</f>
        <v>23.624275676734875</v>
      </c>
      <c r="P37" s="9"/>
    </row>
    <row r="38" spans="1:16">
      <c r="A38" s="12"/>
      <c r="B38" s="25">
        <v>347.2</v>
      </c>
      <c r="C38" s="20" t="s">
        <v>46</v>
      </c>
      <c r="D38" s="46">
        <v>1075880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1075880</v>
      </c>
      <c r="O38" s="47">
        <f t="shared" si="9"/>
        <v>30.117291380903058</v>
      </c>
      <c r="P38" s="9"/>
    </row>
    <row r="39" spans="1:16">
      <c r="A39" s="12"/>
      <c r="B39" s="25">
        <v>347.9</v>
      </c>
      <c r="C39" s="20" t="s">
        <v>47</v>
      </c>
      <c r="D39" s="46">
        <v>95710</v>
      </c>
      <c r="E39" s="46">
        <v>520242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615952</v>
      </c>
      <c r="O39" s="47">
        <f t="shared" si="9"/>
        <v>17.242448842482435</v>
      </c>
      <c r="P39" s="9"/>
    </row>
    <row r="40" spans="1:16" ht="15.75">
      <c r="A40" s="29" t="s">
        <v>41</v>
      </c>
      <c r="B40" s="30"/>
      <c r="C40" s="31"/>
      <c r="D40" s="32">
        <f t="shared" ref="D40:M40" si="10">SUM(D41:D43)</f>
        <v>1874214</v>
      </c>
      <c r="E40" s="32">
        <f t="shared" si="10"/>
        <v>222463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7"/>
        <v>2096677</v>
      </c>
      <c r="O40" s="45">
        <f t="shared" si="9"/>
        <v>58.692634997060715</v>
      </c>
      <c r="P40" s="10"/>
    </row>
    <row r="41" spans="1:16">
      <c r="A41" s="13"/>
      <c r="B41" s="39">
        <v>351.5</v>
      </c>
      <c r="C41" s="21" t="s">
        <v>50</v>
      </c>
      <c r="D41" s="46">
        <v>445092</v>
      </c>
      <c r="E41" s="46">
        <v>7962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453054</v>
      </c>
      <c r="O41" s="47">
        <f t="shared" si="9"/>
        <v>12.682417490132408</v>
      </c>
      <c r="P41" s="9"/>
    </row>
    <row r="42" spans="1:16">
      <c r="A42" s="13"/>
      <c r="B42" s="39">
        <v>354</v>
      </c>
      <c r="C42" s="21" t="s">
        <v>51</v>
      </c>
      <c r="D42" s="46">
        <v>1429122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1429122</v>
      </c>
      <c r="O42" s="47">
        <f t="shared" si="9"/>
        <v>40.005654620272651</v>
      </c>
      <c r="P42" s="9"/>
    </row>
    <row r="43" spans="1:16">
      <c r="A43" s="13"/>
      <c r="B43" s="39">
        <v>359</v>
      </c>
      <c r="C43" s="21" t="s">
        <v>52</v>
      </c>
      <c r="D43" s="46">
        <v>0</v>
      </c>
      <c r="E43" s="46">
        <v>214501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214501</v>
      </c>
      <c r="O43" s="47">
        <f t="shared" si="9"/>
        <v>6.0045628866556564</v>
      </c>
      <c r="P43" s="9"/>
    </row>
    <row r="44" spans="1:16" ht="15.75">
      <c r="A44" s="29" t="s">
        <v>3</v>
      </c>
      <c r="B44" s="30"/>
      <c r="C44" s="31"/>
      <c r="D44" s="32">
        <f t="shared" ref="D44:M44" si="11">SUM(D45:D50)</f>
        <v>253097</v>
      </c>
      <c r="E44" s="32">
        <f t="shared" si="11"/>
        <v>319482</v>
      </c>
      <c r="F44" s="32">
        <f t="shared" si="11"/>
        <v>26383</v>
      </c>
      <c r="G44" s="32">
        <f t="shared" si="11"/>
        <v>0</v>
      </c>
      <c r="H44" s="32">
        <f t="shared" si="11"/>
        <v>0</v>
      </c>
      <c r="I44" s="32">
        <f t="shared" si="11"/>
        <v>3562</v>
      </c>
      <c r="J44" s="32">
        <f t="shared" si="11"/>
        <v>0</v>
      </c>
      <c r="K44" s="32">
        <f t="shared" si="11"/>
        <v>2068287</v>
      </c>
      <c r="L44" s="32">
        <f t="shared" si="11"/>
        <v>0</v>
      </c>
      <c r="M44" s="32">
        <f t="shared" si="11"/>
        <v>0</v>
      </c>
      <c r="N44" s="32">
        <f t="shared" si="7"/>
        <v>2670811</v>
      </c>
      <c r="O44" s="45">
        <f t="shared" si="9"/>
        <v>74.764465470425222</v>
      </c>
      <c r="P44" s="10"/>
    </row>
    <row r="45" spans="1:16">
      <c r="A45" s="12"/>
      <c r="B45" s="25">
        <v>361.1</v>
      </c>
      <c r="C45" s="20" t="s">
        <v>53</v>
      </c>
      <c r="D45" s="46">
        <v>150516</v>
      </c>
      <c r="E45" s="46">
        <v>18483</v>
      </c>
      <c r="F45" s="46">
        <v>26383</v>
      </c>
      <c r="G45" s="46">
        <v>0</v>
      </c>
      <c r="H45" s="46">
        <v>0</v>
      </c>
      <c r="I45" s="46">
        <v>3562</v>
      </c>
      <c r="J45" s="46">
        <v>0</v>
      </c>
      <c r="K45" s="46">
        <v>329667</v>
      </c>
      <c r="L45" s="46">
        <v>0</v>
      </c>
      <c r="M45" s="46">
        <v>0</v>
      </c>
      <c r="N45" s="46">
        <f t="shared" si="7"/>
        <v>528611</v>
      </c>
      <c r="O45" s="47">
        <f t="shared" si="9"/>
        <v>14.797497410631806</v>
      </c>
      <c r="P45" s="9"/>
    </row>
    <row r="46" spans="1:16">
      <c r="A46" s="12"/>
      <c r="B46" s="25">
        <v>361.3</v>
      </c>
      <c r="C46" s="20" t="s">
        <v>54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-419228</v>
      </c>
      <c r="L46" s="46">
        <v>0</v>
      </c>
      <c r="M46" s="46">
        <v>0</v>
      </c>
      <c r="N46" s="46">
        <f t="shared" si="7"/>
        <v>-419228</v>
      </c>
      <c r="O46" s="47">
        <f t="shared" si="9"/>
        <v>-11.73552053298995</v>
      </c>
      <c r="P46" s="9"/>
    </row>
    <row r="47" spans="1:16">
      <c r="A47" s="12"/>
      <c r="B47" s="25">
        <v>364</v>
      </c>
      <c r="C47" s="20" t="s">
        <v>55</v>
      </c>
      <c r="D47" s="46">
        <v>60520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60520</v>
      </c>
      <c r="O47" s="47">
        <f t="shared" si="9"/>
        <v>1.6941466282227136</v>
      </c>
      <c r="P47" s="9"/>
    </row>
    <row r="48" spans="1:16">
      <c r="A48" s="12"/>
      <c r="B48" s="25">
        <v>366</v>
      </c>
      <c r="C48" s="20" t="s">
        <v>56</v>
      </c>
      <c r="D48" s="46">
        <v>0</v>
      </c>
      <c r="E48" s="46">
        <v>224476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224476</v>
      </c>
      <c r="O48" s="47">
        <f t="shared" si="9"/>
        <v>6.2837947540800041</v>
      </c>
      <c r="P48" s="9"/>
    </row>
    <row r="49" spans="1:119">
      <c r="A49" s="12"/>
      <c r="B49" s="25">
        <v>368</v>
      </c>
      <c r="C49" s="20" t="s">
        <v>57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2157848</v>
      </c>
      <c r="L49" s="46">
        <v>0</v>
      </c>
      <c r="M49" s="46">
        <v>0</v>
      </c>
      <c r="N49" s="46">
        <f t="shared" si="7"/>
        <v>2157848</v>
      </c>
      <c r="O49" s="47">
        <f t="shared" si="9"/>
        <v>60.405005178736388</v>
      </c>
      <c r="P49" s="9"/>
    </row>
    <row r="50" spans="1:119">
      <c r="A50" s="12"/>
      <c r="B50" s="25">
        <v>369.9</v>
      </c>
      <c r="C50" s="20" t="s">
        <v>58</v>
      </c>
      <c r="D50" s="46">
        <v>42061</v>
      </c>
      <c r="E50" s="46">
        <v>76523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118584</v>
      </c>
      <c r="O50" s="47">
        <f t="shared" si="9"/>
        <v>3.3195420317442546</v>
      </c>
      <c r="P50" s="9"/>
    </row>
    <row r="51" spans="1:119" ht="15.75">
      <c r="A51" s="29" t="s">
        <v>42</v>
      </c>
      <c r="B51" s="30"/>
      <c r="C51" s="31"/>
      <c r="D51" s="32">
        <f t="shared" ref="D51:M51" si="12">SUM(D52:D53)</f>
        <v>118340</v>
      </c>
      <c r="E51" s="32">
        <f t="shared" si="12"/>
        <v>100000</v>
      </c>
      <c r="F51" s="32">
        <f t="shared" si="12"/>
        <v>7663170</v>
      </c>
      <c r="G51" s="32">
        <f t="shared" si="12"/>
        <v>0</v>
      </c>
      <c r="H51" s="32">
        <f t="shared" si="12"/>
        <v>0</v>
      </c>
      <c r="I51" s="32">
        <f t="shared" si="12"/>
        <v>0</v>
      </c>
      <c r="J51" s="32">
        <f t="shared" si="12"/>
        <v>0</v>
      </c>
      <c r="K51" s="32">
        <f t="shared" si="12"/>
        <v>0</v>
      </c>
      <c r="L51" s="32">
        <f t="shared" si="12"/>
        <v>0</v>
      </c>
      <c r="M51" s="32">
        <f t="shared" si="12"/>
        <v>0</v>
      </c>
      <c r="N51" s="32">
        <f t="shared" si="7"/>
        <v>7881510</v>
      </c>
      <c r="O51" s="45">
        <f t="shared" si="9"/>
        <v>220.6284466590152</v>
      </c>
      <c r="P51" s="9"/>
    </row>
    <row r="52" spans="1:119">
      <c r="A52" s="12"/>
      <c r="B52" s="25">
        <v>381</v>
      </c>
      <c r="C52" s="20" t="s">
        <v>59</v>
      </c>
      <c r="D52" s="46">
        <v>118340</v>
      </c>
      <c r="E52" s="46">
        <v>100000</v>
      </c>
      <c r="F52" s="46">
        <v>2098170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7"/>
        <v>2316510</v>
      </c>
      <c r="O52" s="47">
        <f t="shared" si="9"/>
        <v>64.846457464378688</v>
      </c>
      <c r="P52" s="9"/>
    </row>
    <row r="53" spans="1:119" ht="15.75" thickBot="1">
      <c r="A53" s="12"/>
      <c r="B53" s="25">
        <v>385</v>
      </c>
      <c r="C53" s="20" t="s">
        <v>70</v>
      </c>
      <c r="D53" s="46">
        <v>0</v>
      </c>
      <c r="E53" s="46">
        <v>0</v>
      </c>
      <c r="F53" s="46">
        <v>5565000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5565000</v>
      </c>
      <c r="O53" s="47">
        <f t="shared" si="9"/>
        <v>155.78198919463651</v>
      </c>
      <c r="P53" s="9"/>
    </row>
    <row r="54" spans="1:119" ht="16.5" thickBot="1">
      <c r="A54" s="14" t="s">
        <v>48</v>
      </c>
      <c r="B54" s="23"/>
      <c r="C54" s="22"/>
      <c r="D54" s="15">
        <f t="shared" ref="D54:M54" si="13">SUM(D5,D15,D24,D34,D40,D44,D51)</f>
        <v>31734858</v>
      </c>
      <c r="E54" s="15">
        <f t="shared" si="13"/>
        <v>10190949</v>
      </c>
      <c r="F54" s="15">
        <f t="shared" si="13"/>
        <v>7689553</v>
      </c>
      <c r="G54" s="15">
        <f t="shared" si="13"/>
        <v>0</v>
      </c>
      <c r="H54" s="15">
        <f t="shared" si="13"/>
        <v>0</v>
      </c>
      <c r="I54" s="15">
        <f t="shared" si="13"/>
        <v>956354</v>
      </c>
      <c r="J54" s="15">
        <f t="shared" si="13"/>
        <v>0</v>
      </c>
      <c r="K54" s="15">
        <f t="shared" si="13"/>
        <v>2318412</v>
      </c>
      <c r="L54" s="15">
        <f t="shared" si="13"/>
        <v>0</v>
      </c>
      <c r="M54" s="15">
        <f t="shared" si="13"/>
        <v>0</v>
      </c>
      <c r="N54" s="15">
        <f t="shared" si="7"/>
        <v>52890126</v>
      </c>
      <c r="O54" s="38">
        <f t="shared" si="9"/>
        <v>1480.5622708059234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48" t="s">
        <v>75</v>
      </c>
      <c r="M56" s="48"/>
      <c r="N56" s="48"/>
      <c r="O56" s="43">
        <v>35723</v>
      </c>
    </row>
    <row r="57" spans="1:119">
      <c r="A57" s="49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1"/>
    </row>
    <row r="58" spans="1:119" ht="15.75" customHeight="1" thickBot="1">
      <c r="A58" s="52" t="s">
        <v>72</v>
      </c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4"/>
    </row>
  </sheetData>
  <mergeCells count="10">
    <mergeCell ref="L56:N56"/>
    <mergeCell ref="A57:O57"/>
    <mergeCell ref="A58:O5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69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21660614</v>
      </c>
      <c r="E5" s="27">
        <f t="shared" si="0"/>
        <v>424148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284381</v>
      </c>
      <c r="L5" s="27">
        <f t="shared" si="0"/>
        <v>0</v>
      </c>
      <c r="M5" s="27">
        <f t="shared" si="0"/>
        <v>0</v>
      </c>
      <c r="N5" s="28">
        <f>SUM(D5:M5)</f>
        <v>22369143</v>
      </c>
      <c r="O5" s="33">
        <f t="shared" ref="O5:O36" si="1">(N5/O$57)</f>
        <v>625.50033555170296</v>
      </c>
      <c r="P5" s="6"/>
    </row>
    <row r="6" spans="1:133">
      <c r="A6" s="12"/>
      <c r="B6" s="25">
        <v>311</v>
      </c>
      <c r="C6" s="20" t="s">
        <v>2</v>
      </c>
      <c r="D6" s="46">
        <v>13253848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13253848</v>
      </c>
      <c r="O6" s="47">
        <f t="shared" si="1"/>
        <v>370.6126055589732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117222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117222</v>
      </c>
      <c r="O7" s="47">
        <f t="shared" si="1"/>
        <v>3.2778368100218107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306926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306926</v>
      </c>
      <c r="O8" s="47">
        <f t="shared" si="1"/>
        <v>8.5824618309937915</v>
      </c>
      <c r="P8" s="9"/>
    </row>
    <row r="9" spans="1:133">
      <c r="A9" s="12"/>
      <c r="B9" s="25">
        <v>312.52</v>
      </c>
      <c r="C9" s="20" t="s">
        <v>67</v>
      </c>
      <c r="D9" s="46">
        <v>284381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284381</v>
      </c>
      <c r="L9" s="46">
        <v>0</v>
      </c>
      <c r="M9" s="46">
        <v>0</v>
      </c>
      <c r="N9" s="46">
        <f>SUM(D9:M9)</f>
        <v>568762</v>
      </c>
      <c r="O9" s="47">
        <f t="shared" si="1"/>
        <v>15.904088138247301</v>
      </c>
      <c r="P9" s="9"/>
    </row>
    <row r="10" spans="1:133">
      <c r="A10" s="12"/>
      <c r="B10" s="25">
        <v>314.10000000000002</v>
      </c>
      <c r="C10" s="20" t="s">
        <v>12</v>
      </c>
      <c r="D10" s="46">
        <v>3885934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3885934</v>
      </c>
      <c r="O10" s="47">
        <f t="shared" si="1"/>
        <v>108.66098092947821</v>
      </c>
      <c r="P10" s="9"/>
    </row>
    <row r="11" spans="1:133">
      <c r="A11" s="12"/>
      <c r="B11" s="25">
        <v>314.3</v>
      </c>
      <c r="C11" s="20" t="s">
        <v>13</v>
      </c>
      <c r="D11" s="46">
        <v>843039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843039</v>
      </c>
      <c r="O11" s="47">
        <f t="shared" si="1"/>
        <v>23.573597673508193</v>
      </c>
      <c r="P11" s="9"/>
    </row>
    <row r="12" spans="1:133">
      <c r="A12" s="12"/>
      <c r="B12" s="25">
        <v>314.39999999999998</v>
      </c>
      <c r="C12" s="20" t="s">
        <v>14</v>
      </c>
      <c r="D12" s="46">
        <v>39517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39517</v>
      </c>
      <c r="O12" s="47">
        <f t="shared" si="1"/>
        <v>1.1049997203735809</v>
      </c>
      <c r="P12" s="9"/>
    </row>
    <row r="13" spans="1:133">
      <c r="A13" s="12"/>
      <c r="B13" s="25">
        <v>315</v>
      </c>
      <c r="C13" s="20" t="s">
        <v>15</v>
      </c>
      <c r="D13" s="46">
        <v>2679607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2679607</v>
      </c>
      <c r="O13" s="47">
        <f t="shared" si="1"/>
        <v>74.928891001621835</v>
      </c>
      <c r="P13" s="9"/>
    </row>
    <row r="14" spans="1:133">
      <c r="A14" s="12"/>
      <c r="B14" s="25">
        <v>316</v>
      </c>
      <c r="C14" s="20" t="s">
        <v>16</v>
      </c>
      <c r="D14" s="46">
        <v>674288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674288</v>
      </c>
      <c r="O14" s="47">
        <f t="shared" si="1"/>
        <v>18.854873888484985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SUM(D16:D22)</f>
        <v>5037907</v>
      </c>
      <c r="E15" s="32">
        <f t="shared" si="3"/>
        <v>101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6" si="4">SUM(D15:M15)</f>
        <v>5038008</v>
      </c>
      <c r="O15" s="45">
        <f t="shared" si="1"/>
        <v>140.87601364576926</v>
      </c>
      <c r="P15" s="10"/>
    </row>
    <row r="16" spans="1:133">
      <c r="A16" s="12"/>
      <c r="B16" s="25">
        <v>322</v>
      </c>
      <c r="C16" s="20" t="s">
        <v>0</v>
      </c>
      <c r="D16" s="46">
        <v>1303983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1303983</v>
      </c>
      <c r="O16" s="47">
        <f t="shared" si="1"/>
        <v>36.462809686259156</v>
      </c>
      <c r="P16" s="9"/>
    </row>
    <row r="17" spans="1:16">
      <c r="A17" s="12"/>
      <c r="B17" s="25">
        <v>323.10000000000002</v>
      </c>
      <c r="C17" s="20" t="s">
        <v>18</v>
      </c>
      <c r="D17" s="46">
        <v>3196576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3196576</v>
      </c>
      <c r="O17" s="47">
        <f t="shared" si="1"/>
        <v>89.384710027403386</v>
      </c>
      <c r="P17" s="9"/>
    </row>
    <row r="18" spans="1:16">
      <c r="A18" s="12"/>
      <c r="B18" s="25">
        <v>323.39999999999998</v>
      </c>
      <c r="C18" s="20" t="s">
        <v>19</v>
      </c>
      <c r="D18" s="46">
        <v>42675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42675</v>
      </c>
      <c r="O18" s="47">
        <f t="shared" si="1"/>
        <v>1.1933057435266483</v>
      </c>
      <c r="P18" s="9"/>
    </row>
    <row r="19" spans="1:16">
      <c r="A19" s="12"/>
      <c r="B19" s="25">
        <v>323.7</v>
      </c>
      <c r="C19" s="20" t="s">
        <v>20</v>
      </c>
      <c r="D19" s="46">
        <v>417541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417541</v>
      </c>
      <c r="O19" s="47">
        <f t="shared" si="1"/>
        <v>11.675549465913539</v>
      </c>
      <c r="P19" s="9"/>
    </row>
    <row r="20" spans="1:16">
      <c r="A20" s="12"/>
      <c r="B20" s="25">
        <v>323.89999999999998</v>
      </c>
      <c r="C20" s="20" t="s">
        <v>21</v>
      </c>
      <c r="D20" s="46">
        <v>30093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30093</v>
      </c>
      <c r="O20" s="47">
        <f t="shared" si="1"/>
        <v>0.84147978300989879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101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101</v>
      </c>
      <c r="O21" s="47">
        <f t="shared" si="1"/>
        <v>2.8242268329511772E-3</v>
      </c>
      <c r="P21" s="9"/>
    </row>
    <row r="22" spans="1:16">
      <c r="A22" s="12"/>
      <c r="B22" s="25">
        <v>329</v>
      </c>
      <c r="C22" s="20" t="s">
        <v>23</v>
      </c>
      <c r="D22" s="46">
        <v>47039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47039</v>
      </c>
      <c r="O22" s="47">
        <f t="shared" si="1"/>
        <v>1.3153347128236677</v>
      </c>
      <c r="P22" s="9"/>
    </row>
    <row r="23" spans="1:16" ht="15.75">
      <c r="A23" s="29" t="s">
        <v>26</v>
      </c>
      <c r="B23" s="30"/>
      <c r="C23" s="31"/>
      <c r="D23" s="32">
        <f t="shared" ref="D23:M23" si="5">SUM(D24:D34)</f>
        <v>2300315</v>
      </c>
      <c r="E23" s="32">
        <f t="shared" si="5"/>
        <v>7923759</v>
      </c>
      <c r="F23" s="32">
        <f t="shared" si="5"/>
        <v>0</v>
      </c>
      <c r="G23" s="32">
        <f t="shared" si="5"/>
        <v>2053195</v>
      </c>
      <c r="H23" s="32">
        <f t="shared" si="5"/>
        <v>0</v>
      </c>
      <c r="I23" s="32">
        <f t="shared" si="5"/>
        <v>175303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 t="shared" si="4"/>
        <v>12452572</v>
      </c>
      <c r="O23" s="45">
        <f t="shared" si="1"/>
        <v>348.20681169956936</v>
      </c>
      <c r="P23" s="10"/>
    </row>
    <row r="24" spans="1:16">
      <c r="A24" s="12"/>
      <c r="B24" s="25">
        <v>331.1</v>
      </c>
      <c r="C24" s="20" t="s">
        <v>24</v>
      </c>
      <c r="D24" s="46">
        <v>140383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140383</v>
      </c>
      <c r="O24" s="47">
        <f t="shared" si="1"/>
        <v>3.9254795593087635</v>
      </c>
      <c r="P24" s="9"/>
    </row>
    <row r="25" spans="1:16">
      <c r="A25" s="12"/>
      <c r="B25" s="25">
        <v>331.2</v>
      </c>
      <c r="C25" s="20" t="s">
        <v>25</v>
      </c>
      <c r="D25" s="46">
        <v>10845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10845</v>
      </c>
      <c r="O25" s="47">
        <f t="shared" si="1"/>
        <v>0.30325485151837145</v>
      </c>
      <c r="P25" s="9"/>
    </row>
    <row r="26" spans="1:16">
      <c r="A26" s="12"/>
      <c r="B26" s="25">
        <v>334.2</v>
      </c>
      <c r="C26" s="20" t="s">
        <v>27</v>
      </c>
      <c r="D26" s="46">
        <v>15010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15010</v>
      </c>
      <c r="O26" s="47">
        <f t="shared" si="1"/>
        <v>0.41971925507521951</v>
      </c>
      <c r="P26" s="9"/>
    </row>
    <row r="27" spans="1:16">
      <c r="A27" s="12"/>
      <c r="B27" s="25">
        <v>334.49</v>
      </c>
      <c r="C27" s="20" t="s">
        <v>28</v>
      </c>
      <c r="D27" s="46">
        <v>8677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8677</v>
      </c>
      <c r="O27" s="47">
        <f t="shared" si="1"/>
        <v>0.24263184385660758</v>
      </c>
      <c r="P27" s="9"/>
    </row>
    <row r="28" spans="1:16">
      <c r="A28" s="12"/>
      <c r="B28" s="25">
        <v>335.12</v>
      </c>
      <c r="C28" s="20" t="s">
        <v>29</v>
      </c>
      <c r="D28" s="46">
        <v>346523</v>
      </c>
      <c r="E28" s="46">
        <v>142226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488749</v>
      </c>
      <c r="O28" s="47">
        <f t="shared" si="1"/>
        <v>13.666713271069851</v>
      </c>
      <c r="P28" s="9"/>
    </row>
    <row r="29" spans="1:16">
      <c r="A29" s="12"/>
      <c r="B29" s="25">
        <v>335.15</v>
      </c>
      <c r="C29" s="20" t="s">
        <v>30</v>
      </c>
      <c r="D29" s="46">
        <v>19551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19551</v>
      </c>
      <c r="O29" s="47">
        <f t="shared" si="1"/>
        <v>0.54669761199038081</v>
      </c>
      <c r="P29" s="9"/>
    </row>
    <row r="30" spans="1:16">
      <c r="A30" s="12"/>
      <c r="B30" s="25">
        <v>335.18</v>
      </c>
      <c r="C30" s="20" t="s">
        <v>31</v>
      </c>
      <c r="D30" s="46">
        <v>1701703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1701703</v>
      </c>
      <c r="O30" s="47">
        <f t="shared" si="1"/>
        <v>47.584111626866509</v>
      </c>
      <c r="P30" s="9"/>
    </row>
    <row r="31" spans="1:16">
      <c r="A31" s="12"/>
      <c r="B31" s="25">
        <v>335.49</v>
      </c>
      <c r="C31" s="20" t="s">
        <v>32</v>
      </c>
      <c r="D31" s="46">
        <v>15013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15013</v>
      </c>
      <c r="O31" s="47">
        <f t="shared" si="1"/>
        <v>0.41980314300095073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6703259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6703259</v>
      </c>
      <c r="O32" s="47">
        <f t="shared" si="1"/>
        <v>187.44083104971759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173704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5" si="7">SUM(D33:M33)</f>
        <v>173704</v>
      </c>
      <c r="O33" s="47">
        <f t="shared" si="1"/>
        <v>4.8572227504054579</v>
      </c>
      <c r="P33" s="9"/>
    </row>
    <row r="34" spans="1:16">
      <c r="A34" s="12"/>
      <c r="B34" s="25">
        <v>338</v>
      </c>
      <c r="C34" s="20" t="s">
        <v>35</v>
      </c>
      <c r="D34" s="46">
        <v>42610</v>
      </c>
      <c r="E34" s="46">
        <v>904570</v>
      </c>
      <c r="F34" s="46">
        <v>0</v>
      </c>
      <c r="G34" s="46">
        <v>2053195</v>
      </c>
      <c r="H34" s="46">
        <v>0</v>
      </c>
      <c r="I34" s="46">
        <v>175303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3175678</v>
      </c>
      <c r="O34" s="47">
        <f t="shared" si="1"/>
        <v>88.800346736759693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SUM(D36:D40)</f>
        <v>1907798</v>
      </c>
      <c r="E35" s="32">
        <f t="shared" si="8"/>
        <v>414995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842867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3165660</v>
      </c>
      <c r="O35" s="45">
        <f t="shared" si="1"/>
        <v>88.520216990101218</v>
      </c>
      <c r="P35" s="10"/>
    </row>
    <row r="36" spans="1:16">
      <c r="A36" s="12"/>
      <c r="B36" s="25">
        <v>342.1</v>
      </c>
      <c r="C36" s="20" t="s">
        <v>43</v>
      </c>
      <c r="D36" s="46">
        <v>889578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889578</v>
      </c>
      <c r="O36" s="47">
        <f t="shared" si="1"/>
        <v>24.874951065376656</v>
      </c>
      <c r="P36" s="9"/>
    </row>
    <row r="37" spans="1:16">
      <c r="A37" s="12"/>
      <c r="B37" s="25">
        <v>342.5</v>
      </c>
      <c r="C37" s="20" t="s">
        <v>44</v>
      </c>
      <c r="D37" s="46">
        <v>77726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77726</v>
      </c>
      <c r="O37" s="47">
        <f t="shared" ref="O37:O55" si="9">(N37/O$57)</f>
        <v>2.1734243051283486</v>
      </c>
      <c r="P37" s="9"/>
    </row>
    <row r="38" spans="1:16">
      <c r="A38" s="12"/>
      <c r="B38" s="25">
        <v>343.7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842867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842867</v>
      </c>
      <c r="O38" s="47">
        <f t="shared" si="9"/>
        <v>23.568788099099603</v>
      </c>
      <c r="P38" s="9"/>
    </row>
    <row r="39" spans="1:16">
      <c r="A39" s="12"/>
      <c r="B39" s="25">
        <v>347.2</v>
      </c>
      <c r="C39" s="20" t="s">
        <v>46</v>
      </c>
      <c r="D39" s="46">
        <v>860757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860757</v>
      </c>
      <c r="O39" s="47">
        <f t="shared" si="9"/>
        <v>24.069039762876798</v>
      </c>
      <c r="P39" s="9"/>
    </row>
    <row r="40" spans="1:16">
      <c r="A40" s="12"/>
      <c r="B40" s="25">
        <v>347.9</v>
      </c>
      <c r="C40" s="20" t="s">
        <v>47</v>
      </c>
      <c r="D40" s="46">
        <v>79737</v>
      </c>
      <c r="E40" s="46">
        <v>414995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494732</v>
      </c>
      <c r="O40" s="47">
        <f t="shared" si="9"/>
        <v>13.83401375761982</v>
      </c>
      <c r="P40" s="9"/>
    </row>
    <row r="41" spans="1:16" ht="15.75">
      <c r="A41" s="29" t="s">
        <v>41</v>
      </c>
      <c r="B41" s="30"/>
      <c r="C41" s="31"/>
      <c r="D41" s="32">
        <f t="shared" ref="D41:M41" si="10">SUM(D42:D44)</f>
        <v>2889747</v>
      </c>
      <c r="E41" s="32">
        <f t="shared" si="10"/>
        <v>217433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7"/>
        <v>3107180</v>
      </c>
      <c r="O41" s="45">
        <f t="shared" si="9"/>
        <v>86.884961691180578</v>
      </c>
      <c r="P41" s="10"/>
    </row>
    <row r="42" spans="1:16">
      <c r="A42" s="13"/>
      <c r="B42" s="39">
        <v>351.5</v>
      </c>
      <c r="C42" s="21" t="s">
        <v>50</v>
      </c>
      <c r="D42" s="46">
        <v>400442</v>
      </c>
      <c r="E42" s="46">
        <v>7560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408002</v>
      </c>
      <c r="O42" s="47">
        <f t="shared" si="9"/>
        <v>11.40881382473016</v>
      </c>
      <c r="P42" s="9"/>
    </row>
    <row r="43" spans="1:16">
      <c r="A43" s="13"/>
      <c r="B43" s="39">
        <v>354</v>
      </c>
      <c r="C43" s="21" t="s">
        <v>51</v>
      </c>
      <c r="D43" s="46">
        <v>2489305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2489305</v>
      </c>
      <c r="O43" s="47">
        <f t="shared" si="9"/>
        <v>69.607544320787426</v>
      </c>
      <c r="P43" s="9"/>
    </row>
    <row r="44" spans="1:16">
      <c r="A44" s="13"/>
      <c r="B44" s="39">
        <v>359</v>
      </c>
      <c r="C44" s="21" t="s">
        <v>52</v>
      </c>
      <c r="D44" s="46">
        <v>0</v>
      </c>
      <c r="E44" s="46">
        <v>209873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209873</v>
      </c>
      <c r="O44" s="47">
        <f t="shared" si="9"/>
        <v>5.8686035456629941</v>
      </c>
      <c r="P44" s="9"/>
    </row>
    <row r="45" spans="1:16" ht="15.75">
      <c r="A45" s="29" t="s">
        <v>3</v>
      </c>
      <c r="B45" s="30"/>
      <c r="C45" s="31"/>
      <c r="D45" s="32">
        <f t="shared" ref="D45:M45" si="11">SUM(D46:D51)</f>
        <v>350176</v>
      </c>
      <c r="E45" s="32">
        <f t="shared" si="11"/>
        <v>348212</v>
      </c>
      <c r="F45" s="32">
        <f t="shared" si="11"/>
        <v>26390</v>
      </c>
      <c r="G45" s="32">
        <f t="shared" si="11"/>
        <v>0</v>
      </c>
      <c r="H45" s="32">
        <f t="shared" si="11"/>
        <v>0</v>
      </c>
      <c r="I45" s="32">
        <f t="shared" si="11"/>
        <v>3320</v>
      </c>
      <c r="J45" s="32">
        <f t="shared" si="11"/>
        <v>0</v>
      </c>
      <c r="K45" s="32">
        <f t="shared" si="11"/>
        <v>2963664</v>
      </c>
      <c r="L45" s="32">
        <f t="shared" si="11"/>
        <v>0</v>
      </c>
      <c r="M45" s="32">
        <f t="shared" si="11"/>
        <v>0</v>
      </c>
      <c r="N45" s="32">
        <f t="shared" si="7"/>
        <v>3691762</v>
      </c>
      <c r="O45" s="45">
        <f t="shared" si="9"/>
        <v>103.23141882445053</v>
      </c>
      <c r="P45" s="10"/>
    </row>
    <row r="46" spans="1:16">
      <c r="A46" s="12"/>
      <c r="B46" s="25">
        <v>361.1</v>
      </c>
      <c r="C46" s="20" t="s">
        <v>53</v>
      </c>
      <c r="D46" s="46">
        <v>260882</v>
      </c>
      <c r="E46" s="46">
        <v>23613</v>
      </c>
      <c r="F46" s="46">
        <v>26390</v>
      </c>
      <c r="G46" s="46">
        <v>0</v>
      </c>
      <c r="H46" s="46">
        <v>0</v>
      </c>
      <c r="I46" s="46">
        <v>3320</v>
      </c>
      <c r="J46" s="46">
        <v>0</v>
      </c>
      <c r="K46" s="46">
        <v>267759</v>
      </c>
      <c r="L46" s="46">
        <v>0</v>
      </c>
      <c r="M46" s="46">
        <v>0</v>
      </c>
      <c r="N46" s="46">
        <f t="shared" si="7"/>
        <v>581964</v>
      </c>
      <c r="O46" s="47">
        <f t="shared" si="9"/>
        <v>16.273250936748504</v>
      </c>
      <c r="P46" s="9"/>
    </row>
    <row r="47" spans="1:16">
      <c r="A47" s="12"/>
      <c r="B47" s="25">
        <v>361.3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872002</v>
      </c>
      <c r="L47" s="46">
        <v>0</v>
      </c>
      <c r="M47" s="46">
        <v>0</v>
      </c>
      <c r="N47" s="46">
        <f t="shared" si="7"/>
        <v>872002</v>
      </c>
      <c r="O47" s="47">
        <f t="shared" si="9"/>
        <v>24.383479671159332</v>
      </c>
      <c r="P47" s="9"/>
    </row>
    <row r="48" spans="1:16">
      <c r="A48" s="12"/>
      <c r="B48" s="25">
        <v>364</v>
      </c>
      <c r="C48" s="20" t="s">
        <v>55</v>
      </c>
      <c r="D48" s="46">
        <v>16162</v>
      </c>
      <c r="E48" s="46">
        <v>2625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18787</v>
      </c>
      <c r="O48" s="47">
        <f t="shared" si="9"/>
        <v>0.52533415357082935</v>
      </c>
      <c r="P48" s="9"/>
    </row>
    <row r="49" spans="1:119">
      <c r="A49" s="12"/>
      <c r="B49" s="25">
        <v>366</v>
      </c>
      <c r="C49" s="20" t="s">
        <v>56</v>
      </c>
      <c r="D49" s="46">
        <v>0</v>
      </c>
      <c r="E49" s="46">
        <v>210660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210660</v>
      </c>
      <c r="O49" s="47">
        <f t="shared" si="9"/>
        <v>5.8906101448464847</v>
      </c>
      <c r="P49" s="9"/>
    </row>
    <row r="50" spans="1:119">
      <c r="A50" s="12"/>
      <c r="B50" s="25">
        <v>368</v>
      </c>
      <c r="C50" s="20" t="s">
        <v>57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1823903</v>
      </c>
      <c r="L50" s="46">
        <v>0</v>
      </c>
      <c r="M50" s="46">
        <v>0</v>
      </c>
      <c r="N50" s="46">
        <f t="shared" si="7"/>
        <v>1823903</v>
      </c>
      <c r="O50" s="47">
        <f t="shared" si="9"/>
        <v>51.001146468318325</v>
      </c>
      <c r="P50" s="9"/>
    </row>
    <row r="51" spans="1:119">
      <c r="A51" s="12"/>
      <c r="B51" s="25">
        <v>369.9</v>
      </c>
      <c r="C51" s="20" t="s">
        <v>58</v>
      </c>
      <c r="D51" s="46">
        <v>73132</v>
      </c>
      <c r="E51" s="46">
        <v>111314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184446</v>
      </c>
      <c r="O51" s="47">
        <f t="shared" si="9"/>
        <v>5.1575974498070574</v>
      </c>
      <c r="P51" s="9"/>
    </row>
    <row r="52" spans="1:119" ht="15.75">
      <c r="A52" s="29" t="s">
        <v>42</v>
      </c>
      <c r="B52" s="30"/>
      <c r="C52" s="31"/>
      <c r="D52" s="32">
        <f t="shared" ref="D52:M52" si="12">SUM(D53:D54)</f>
        <v>125000</v>
      </c>
      <c r="E52" s="32">
        <f t="shared" si="12"/>
        <v>100000</v>
      </c>
      <c r="F52" s="32">
        <f t="shared" si="12"/>
        <v>13732062</v>
      </c>
      <c r="G52" s="32">
        <f t="shared" si="12"/>
        <v>954385</v>
      </c>
      <c r="H52" s="32">
        <f t="shared" si="12"/>
        <v>0</v>
      </c>
      <c r="I52" s="32">
        <f t="shared" si="12"/>
        <v>0</v>
      </c>
      <c r="J52" s="32">
        <f t="shared" si="12"/>
        <v>0</v>
      </c>
      <c r="K52" s="32">
        <f t="shared" si="12"/>
        <v>0</v>
      </c>
      <c r="L52" s="32">
        <f t="shared" si="12"/>
        <v>0</v>
      </c>
      <c r="M52" s="32">
        <f t="shared" si="12"/>
        <v>0</v>
      </c>
      <c r="N52" s="32">
        <f t="shared" si="7"/>
        <v>14911447</v>
      </c>
      <c r="O52" s="45">
        <f t="shared" si="9"/>
        <v>416.9634528270231</v>
      </c>
      <c r="P52" s="9"/>
    </row>
    <row r="53" spans="1:119">
      <c r="A53" s="12"/>
      <c r="B53" s="25">
        <v>381</v>
      </c>
      <c r="C53" s="20" t="s">
        <v>59</v>
      </c>
      <c r="D53" s="46">
        <v>125000</v>
      </c>
      <c r="E53" s="46">
        <v>100000</v>
      </c>
      <c r="F53" s="46">
        <v>3347062</v>
      </c>
      <c r="G53" s="46">
        <v>954385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4526447</v>
      </c>
      <c r="O53" s="47">
        <f t="shared" si="9"/>
        <v>126.57141658743919</v>
      </c>
      <c r="P53" s="9"/>
    </row>
    <row r="54" spans="1:119" ht="15.75" thickBot="1">
      <c r="A54" s="12"/>
      <c r="B54" s="25">
        <v>385</v>
      </c>
      <c r="C54" s="20" t="s">
        <v>70</v>
      </c>
      <c r="D54" s="46">
        <v>0</v>
      </c>
      <c r="E54" s="46">
        <v>0</v>
      </c>
      <c r="F54" s="46">
        <v>10385000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7"/>
        <v>10385000</v>
      </c>
      <c r="O54" s="47">
        <f t="shared" si="9"/>
        <v>290.39203623958389</v>
      </c>
      <c r="P54" s="9"/>
    </row>
    <row r="55" spans="1:119" ht="16.5" thickBot="1">
      <c r="A55" s="14" t="s">
        <v>48</v>
      </c>
      <c r="B55" s="23"/>
      <c r="C55" s="22"/>
      <c r="D55" s="15">
        <f t="shared" ref="D55:M55" si="13">SUM(D5,D15,D23,D35,D41,D45,D52)</f>
        <v>34271557</v>
      </c>
      <c r="E55" s="15">
        <f t="shared" si="13"/>
        <v>9428648</v>
      </c>
      <c r="F55" s="15">
        <f t="shared" si="13"/>
        <v>13758452</v>
      </c>
      <c r="G55" s="15">
        <f t="shared" si="13"/>
        <v>3007580</v>
      </c>
      <c r="H55" s="15">
        <f t="shared" si="13"/>
        <v>0</v>
      </c>
      <c r="I55" s="15">
        <f t="shared" si="13"/>
        <v>1021490</v>
      </c>
      <c r="J55" s="15">
        <f t="shared" si="13"/>
        <v>0</v>
      </c>
      <c r="K55" s="15">
        <f t="shared" si="13"/>
        <v>3248045</v>
      </c>
      <c r="L55" s="15">
        <f t="shared" si="13"/>
        <v>0</v>
      </c>
      <c r="M55" s="15">
        <f t="shared" si="13"/>
        <v>0</v>
      </c>
      <c r="N55" s="15">
        <f t="shared" si="7"/>
        <v>64735772</v>
      </c>
      <c r="O55" s="38">
        <f t="shared" si="9"/>
        <v>1810.1832112297971</v>
      </c>
      <c r="P55" s="6"/>
      <c r="Q55" s="2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</row>
    <row r="56" spans="1:119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9"/>
    </row>
    <row r="57" spans="1:119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48" t="s">
        <v>71</v>
      </c>
      <c r="M57" s="48"/>
      <c r="N57" s="48"/>
      <c r="O57" s="43">
        <v>35762</v>
      </c>
    </row>
    <row r="58" spans="1:119">
      <c r="A58" s="49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1"/>
    </row>
    <row r="59" spans="1:119" ht="15.75" thickBot="1">
      <c r="A59" s="52" t="s">
        <v>72</v>
      </c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4"/>
    </row>
  </sheetData>
  <mergeCells count="10">
    <mergeCell ref="L57:N57"/>
    <mergeCell ref="A58:O58"/>
    <mergeCell ref="A59:O5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49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23674197</v>
      </c>
      <c r="E5" s="27">
        <f t="shared" si="0"/>
        <v>434341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265314</v>
      </c>
      <c r="L5" s="27">
        <f t="shared" si="0"/>
        <v>0</v>
      </c>
      <c r="M5" s="27">
        <f t="shared" si="0"/>
        <v>0</v>
      </c>
      <c r="N5" s="28">
        <f>SUM(D5:M5)</f>
        <v>24373852</v>
      </c>
      <c r="O5" s="33">
        <f t="shared" ref="O5:O36" si="1">(N5/O$56)</f>
        <v>783.07048769517451</v>
      </c>
      <c r="P5" s="6"/>
    </row>
    <row r="6" spans="1:133">
      <c r="A6" s="12"/>
      <c r="B6" s="25">
        <v>311</v>
      </c>
      <c r="C6" s="20" t="s">
        <v>2</v>
      </c>
      <c r="D6" s="46">
        <v>15189005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15189005</v>
      </c>
      <c r="O6" s="47">
        <f t="shared" si="1"/>
        <v>487.98448242626745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111797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111797</v>
      </c>
      <c r="O7" s="47">
        <f t="shared" si="1"/>
        <v>3.5917560881578101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322544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322544</v>
      </c>
      <c r="O8" s="47">
        <f t="shared" si="1"/>
        <v>10.362526505172525</v>
      </c>
      <c r="P8" s="9"/>
    </row>
    <row r="9" spans="1:133">
      <c r="A9" s="12"/>
      <c r="B9" s="25">
        <v>312.52</v>
      </c>
      <c r="C9" s="20" t="s">
        <v>67</v>
      </c>
      <c r="D9" s="46">
        <v>265314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265314</v>
      </c>
      <c r="L9" s="46">
        <v>0</v>
      </c>
      <c r="M9" s="46">
        <v>0</v>
      </c>
      <c r="N9" s="46">
        <f>SUM(D9:M9)</f>
        <v>530628</v>
      </c>
      <c r="O9" s="47">
        <f t="shared" si="1"/>
        <v>17.047741438026087</v>
      </c>
      <c r="P9" s="9"/>
    </row>
    <row r="10" spans="1:133">
      <c r="A10" s="12"/>
      <c r="B10" s="25">
        <v>314.10000000000002</v>
      </c>
      <c r="C10" s="20" t="s">
        <v>12</v>
      </c>
      <c r="D10" s="46">
        <v>3706940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3706940</v>
      </c>
      <c r="O10" s="47">
        <f t="shared" si="1"/>
        <v>119.09464756152413</v>
      </c>
      <c r="P10" s="9"/>
    </row>
    <row r="11" spans="1:133">
      <c r="A11" s="12"/>
      <c r="B11" s="25">
        <v>314.3</v>
      </c>
      <c r="C11" s="20" t="s">
        <v>13</v>
      </c>
      <c r="D11" s="46">
        <v>831390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831390</v>
      </c>
      <c r="O11" s="47">
        <f t="shared" si="1"/>
        <v>26.710467133586068</v>
      </c>
      <c r="P11" s="9"/>
    </row>
    <row r="12" spans="1:133">
      <c r="A12" s="12"/>
      <c r="B12" s="25">
        <v>314.39999999999998</v>
      </c>
      <c r="C12" s="20" t="s">
        <v>14</v>
      </c>
      <c r="D12" s="46">
        <v>51976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51976</v>
      </c>
      <c r="O12" s="47">
        <f t="shared" si="1"/>
        <v>1.669857996530232</v>
      </c>
      <c r="P12" s="9"/>
    </row>
    <row r="13" spans="1:133">
      <c r="A13" s="12"/>
      <c r="B13" s="25">
        <v>315</v>
      </c>
      <c r="C13" s="20" t="s">
        <v>15</v>
      </c>
      <c r="D13" s="46">
        <v>2861566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2861566</v>
      </c>
      <c r="O13" s="47">
        <f t="shared" si="1"/>
        <v>91.934909721776009</v>
      </c>
      <c r="P13" s="9"/>
    </row>
    <row r="14" spans="1:133">
      <c r="A14" s="12"/>
      <c r="B14" s="25">
        <v>316</v>
      </c>
      <c r="C14" s="20" t="s">
        <v>16</v>
      </c>
      <c r="D14" s="46">
        <v>768006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768006</v>
      </c>
      <c r="O14" s="47">
        <f t="shared" si="1"/>
        <v>24.674098824134166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SUM(D16:D22)</f>
        <v>4769086</v>
      </c>
      <c r="E15" s="32">
        <f t="shared" si="3"/>
        <v>15581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4784667</v>
      </c>
      <c r="O15" s="45">
        <f t="shared" si="1"/>
        <v>153.71930219109427</v>
      </c>
      <c r="P15" s="10"/>
    </row>
    <row r="16" spans="1:133">
      <c r="A16" s="12"/>
      <c r="B16" s="25">
        <v>322</v>
      </c>
      <c r="C16" s="20" t="s">
        <v>0</v>
      </c>
      <c r="D16" s="46">
        <v>997258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997258</v>
      </c>
      <c r="O16" s="47">
        <f t="shared" si="1"/>
        <v>32.039388292745613</v>
      </c>
      <c r="P16" s="9"/>
    </row>
    <row r="17" spans="1:16">
      <c r="A17" s="12"/>
      <c r="B17" s="25">
        <v>323.10000000000002</v>
      </c>
      <c r="C17" s="20" t="s">
        <v>18</v>
      </c>
      <c r="D17" s="46">
        <v>3130232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4">SUM(D17:M17)</f>
        <v>3130232</v>
      </c>
      <c r="O17" s="47">
        <f t="shared" si="1"/>
        <v>100.56647175994345</v>
      </c>
      <c r="P17" s="9"/>
    </row>
    <row r="18" spans="1:16">
      <c r="A18" s="12"/>
      <c r="B18" s="25">
        <v>323.39999999999998</v>
      </c>
      <c r="C18" s="20" t="s">
        <v>19</v>
      </c>
      <c r="D18" s="46">
        <v>67928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67928</v>
      </c>
      <c r="O18" s="47">
        <f t="shared" si="1"/>
        <v>2.1823555869690932</v>
      </c>
      <c r="P18" s="9"/>
    </row>
    <row r="19" spans="1:16">
      <c r="A19" s="12"/>
      <c r="B19" s="25">
        <v>323.7</v>
      </c>
      <c r="C19" s="20" t="s">
        <v>20</v>
      </c>
      <c r="D19" s="46">
        <v>415924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415924</v>
      </c>
      <c r="O19" s="47">
        <f t="shared" si="1"/>
        <v>13.36259076013622</v>
      </c>
      <c r="P19" s="9"/>
    </row>
    <row r="20" spans="1:16">
      <c r="A20" s="12"/>
      <c r="B20" s="25">
        <v>323.89999999999998</v>
      </c>
      <c r="C20" s="20" t="s">
        <v>21</v>
      </c>
      <c r="D20" s="46">
        <v>30093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30093</v>
      </c>
      <c r="O20" s="47">
        <f t="shared" si="1"/>
        <v>0.96681231125104417</v>
      </c>
      <c r="P20" s="9"/>
    </row>
    <row r="21" spans="1:16">
      <c r="A21" s="12"/>
      <c r="B21" s="25">
        <v>324.02100000000002</v>
      </c>
      <c r="C21" s="20" t="s">
        <v>22</v>
      </c>
      <c r="D21" s="46">
        <v>0</v>
      </c>
      <c r="E21" s="46">
        <v>15581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>SUM(D21:M21)</f>
        <v>15581</v>
      </c>
      <c r="O21" s="47">
        <f t="shared" si="1"/>
        <v>0.50057829467326354</v>
      </c>
      <c r="P21" s="9"/>
    </row>
    <row r="22" spans="1:16">
      <c r="A22" s="12"/>
      <c r="B22" s="25">
        <v>329</v>
      </c>
      <c r="C22" s="20" t="s">
        <v>23</v>
      </c>
      <c r="D22" s="46">
        <v>127651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127651</v>
      </c>
      <c r="O22" s="47">
        <f t="shared" si="1"/>
        <v>4.1011051853755704</v>
      </c>
      <c r="P22" s="9"/>
    </row>
    <row r="23" spans="1:16" ht="15.75">
      <c r="A23" s="29" t="s">
        <v>26</v>
      </c>
      <c r="B23" s="30"/>
      <c r="C23" s="31"/>
      <c r="D23" s="32">
        <f t="shared" ref="D23:M23" si="5">SUM(D24:D34)</f>
        <v>2398865</v>
      </c>
      <c r="E23" s="32">
        <f t="shared" si="5"/>
        <v>7826591</v>
      </c>
      <c r="F23" s="32">
        <f t="shared" si="5"/>
        <v>0</v>
      </c>
      <c r="G23" s="32">
        <f t="shared" si="5"/>
        <v>2359690</v>
      </c>
      <c r="H23" s="32">
        <f t="shared" si="5"/>
        <v>0</v>
      </c>
      <c r="I23" s="32">
        <f t="shared" si="5"/>
        <v>107364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>SUM(D23:M23)</f>
        <v>12692510</v>
      </c>
      <c r="O23" s="45">
        <f t="shared" si="1"/>
        <v>407.77838463021266</v>
      </c>
      <c r="P23" s="10"/>
    </row>
    <row r="24" spans="1:16">
      <c r="A24" s="12"/>
      <c r="B24" s="25">
        <v>331.1</v>
      </c>
      <c r="C24" s="20" t="s">
        <v>24</v>
      </c>
      <c r="D24" s="46">
        <v>73996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73996</v>
      </c>
      <c r="O24" s="47">
        <f t="shared" si="1"/>
        <v>2.3773051468225921</v>
      </c>
      <c r="P24" s="9"/>
    </row>
    <row r="25" spans="1:16">
      <c r="A25" s="12"/>
      <c r="B25" s="25">
        <v>331.2</v>
      </c>
      <c r="C25" s="20" t="s">
        <v>25</v>
      </c>
      <c r="D25" s="46">
        <v>128627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2" si="6">SUM(D25:M25)</f>
        <v>128627</v>
      </c>
      <c r="O25" s="47">
        <f t="shared" si="1"/>
        <v>4.1324616076591916</v>
      </c>
      <c r="P25" s="9"/>
    </row>
    <row r="26" spans="1:16">
      <c r="A26" s="12"/>
      <c r="B26" s="25">
        <v>334.2</v>
      </c>
      <c r="C26" s="20" t="s">
        <v>27</v>
      </c>
      <c r="D26" s="46">
        <v>35923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35923</v>
      </c>
      <c r="O26" s="47">
        <f t="shared" si="1"/>
        <v>1.1541155304247253</v>
      </c>
      <c r="P26" s="9"/>
    </row>
    <row r="27" spans="1:16">
      <c r="A27" s="12"/>
      <c r="B27" s="25">
        <v>334.49</v>
      </c>
      <c r="C27" s="20" t="s">
        <v>28</v>
      </c>
      <c r="D27" s="46">
        <v>8677</v>
      </c>
      <c r="E27" s="46">
        <v>91188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99865</v>
      </c>
      <c r="O27" s="47">
        <f t="shared" si="1"/>
        <v>3.2084109747477991</v>
      </c>
      <c r="P27" s="9"/>
    </row>
    <row r="28" spans="1:16">
      <c r="A28" s="12"/>
      <c r="B28" s="25">
        <v>335.12</v>
      </c>
      <c r="C28" s="20" t="s">
        <v>29</v>
      </c>
      <c r="D28" s="46">
        <v>347225</v>
      </c>
      <c r="E28" s="46">
        <v>142514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489739</v>
      </c>
      <c r="O28" s="47">
        <f t="shared" si="1"/>
        <v>15.734080832744329</v>
      </c>
      <c r="P28" s="9"/>
    </row>
    <row r="29" spans="1:16">
      <c r="A29" s="12"/>
      <c r="B29" s="25">
        <v>335.15</v>
      </c>
      <c r="C29" s="20" t="s">
        <v>30</v>
      </c>
      <c r="D29" s="46">
        <v>16745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16745</v>
      </c>
      <c r="O29" s="47">
        <f t="shared" si="1"/>
        <v>0.53797468354430378</v>
      </c>
      <c r="P29" s="9"/>
    </row>
    <row r="30" spans="1:16">
      <c r="A30" s="12"/>
      <c r="B30" s="25">
        <v>335.18</v>
      </c>
      <c r="C30" s="20" t="s">
        <v>31</v>
      </c>
      <c r="D30" s="46">
        <v>1731828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1731828</v>
      </c>
      <c r="O30" s="47">
        <f t="shared" si="1"/>
        <v>55.639272633810961</v>
      </c>
      <c r="P30" s="9"/>
    </row>
    <row r="31" spans="1:16">
      <c r="A31" s="12"/>
      <c r="B31" s="25">
        <v>335.49</v>
      </c>
      <c r="C31" s="20" t="s">
        <v>32</v>
      </c>
      <c r="D31" s="46">
        <v>11208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11208</v>
      </c>
      <c r="O31" s="47">
        <f t="shared" si="1"/>
        <v>0.36008481655207863</v>
      </c>
      <c r="P31" s="9"/>
    </row>
    <row r="32" spans="1:16">
      <c r="A32" s="12"/>
      <c r="B32" s="25">
        <v>335.9</v>
      </c>
      <c r="C32" s="20" t="s">
        <v>33</v>
      </c>
      <c r="D32" s="46">
        <v>0</v>
      </c>
      <c r="E32" s="46">
        <v>6443685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6443685</v>
      </c>
      <c r="O32" s="47">
        <f t="shared" si="1"/>
        <v>207.01937287155434</v>
      </c>
      <c r="P32" s="9"/>
    </row>
    <row r="33" spans="1:16">
      <c r="A33" s="12"/>
      <c r="B33" s="25">
        <v>337.3</v>
      </c>
      <c r="C33" s="20" t="s">
        <v>34</v>
      </c>
      <c r="D33" s="46">
        <v>0</v>
      </c>
      <c r="E33" s="46">
        <v>258796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54" si="7">SUM(D33:M33)</f>
        <v>258796</v>
      </c>
      <c r="O33" s="47">
        <f t="shared" si="1"/>
        <v>8.3144637923279578</v>
      </c>
      <c r="P33" s="9"/>
    </row>
    <row r="34" spans="1:16">
      <c r="A34" s="12"/>
      <c r="B34" s="25">
        <v>338</v>
      </c>
      <c r="C34" s="20" t="s">
        <v>35</v>
      </c>
      <c r="D34" s="46">
        <v>44636</v>
      </c>
      <c r="E34" s="46">
        <v>890408</v>
      </c>
      <c r="F34" s="46">
        <v>0</v>
      </c>
      <c r="G34" s="46">
        <v>2359690</v>
      </c>
      <c r="H34" s="46">
        <v>0</v>
      </c>
      <c r="I34" s="46">
        <v>107364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3402098</v>
      </c>
      <c r="O34" s="47">
        <f t="shared" si="1"/>
        <v>109.30084174002441</v>
      </c>
      <c r="P34" s="9"/>
    </row>
    <row r="35" spans="1:16" ht="15.75">
      <c r="A35" s="29" t="s">
        <v>40</v>
      </c>
      <c r="B35" s="30"/>
      <c r="C35" s="31"/>
      <c r="D35" s="32">
        <f t="shared" ref="D35:M35" si="8">SUM(D36:D40)</f>
        <v>1724582</v>
      </c>
      <c r="E35" s="32">
        <f t="shared" si="8"/>
        <v>353642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801532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7"/>
        <v>2879756</v>
      </c>
      <c r="O35" s="45">
        <f t="shared" si="1"/>
        <v>92.519308616590635</v>
      </c>
      <c r="P35" s="10"/>
    </row>
    <row r="36" spans="1:16">
      <c r="A36" s="12"/>
      <c r="B36" s="25">
        <v>342.1</v>
      </c>
      <c r="C36" s="20" t="s">
        <v>43</v>
      </c>
      <c r="D36" s="46">
        <v>775443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775443</v>
      </c>
      <c r="O36" s="47">
        <f t="shared" si="1"/>
        <v>24.913030906637537</v>
      </c>
      <c r="P36" s="9"/>
    </row>
    <row r="37" spans="1:16">
      <c r="A37" s="12"/>
      <c r="B37" s="25">
        <v>342.5</v>
      </c>
      <c r="C37" s="20" t="s">
        <v>44</v>
      </c>
      <c r="D37" s="46">
        <v>73270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73270</v>
      </c>
      <c r="O37" s="47">
        <f t="shared" ref="O37:O54" si="9">(N37/O$56)</f>
        <v>2.353980595000964</v>
      </c>
      <c r="P37" s="9"/>
    </row>
    <row r="38" spans="1:16">
      <c r="A38" s="12"/>
      <c r="B38" s="25">
        <v>343.7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801532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801532</v>
      </c>
      <c r="O38" s="47">
        <f t="shared" si="9"/>
        <v>25.751204780569299</v>
      </c>
      <c r="P38" s="9"/>
    </row>
    <row r="39" spans="1:16">
      <c r="A39" s="12"/>
      <c r="B39" s="25">
        <v>347.2</v>
      </c>
      <c r="C39" s="20" t="s">
        <v>46</v>
      </c>
      <c r="D39" s="46">
        <v>823016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823016</v>
      </c>
      <c r="O39" s="47">
        <f t="shared" si="9"/>
        <v>26.441431600591145</v>
      </c>
      <c r="P39" s="9"/>
    </row>
    <row r="40" spans="1:16">
      <c r="A40" s="12"/>
      <c r="B40" s="25">
        <v>347.9</v>
      </c>
      <c r="C40" s="20" t="s">
        <v>47</v>
      </c>
      <c r="D40" s="46">
        <v>52853</v>
      </c>
      <c r="E40" s="46">
        <v>353642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406495</v>
      </c>
      <c r="O40" s="47">
        <f t="shared" si="9"/>
        <v>13.059660733791686</v>
      </c>
      <c r="P40" s="9"/>
    </row>
    <row r="41" spans="1:16" ht="15.75">
      <c r="A41" s="29" t="s">
        <v>41</v>
      </c>
      <c r="B41" s="30"/>
      <c r="C41" s="31"/>
      <c r="D41" s="32">
        <f t="shared" ref="D41:M41" si="10">SUM(D42:D44)</f>
        <v>1893655</v>
      </c>
      <c r="E41" s="32">
        <f t="shared" si="10"/>
        <v>382228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7"/>
        <v>2275883</v>
      </c>
      <c r="O41" s="45">
        <f t="shared" si="9"/>
        <v>73.118389770609781</v>
      </c>
      <c r="P41" s="10"/>
    </row>
    <row r="42" spans="1:16">
      <c r="A42" s="13"/>
      <c r="B42" s="39">
        <v>351.5</v>
      </c>
      <c r="C42" s="21" t="s">
        <v>50</v>
      </c>
      <c r="D42" s="46">
        <v>401368</v>
      </c>
      <c r="E42" s="46">
        <v>8023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409391</v>
      </c>
      <c r="O42" s="47">
        <f t="shared" si="9"/>
        <v>13.152701921223414</v>
      </c>
      <c r="P42" s="9"/>
    </row>
    <row r="43" spans="1:16">
      <c r="A43" s="13"/>
      <c r="B43" s="39">
        <v>354</v>
      </c>
      <c r="C43" s="21" t="s">
        <v>51</v>
      </c>
      <c r="D43" s="46">
        <v>1492287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1492287</v>
      </c>
      <c r="O43" s="47">
        <f t="shared" si="9"/>
        <v>47.94342350446572</v>
      </c>
      <c r="P43" s="9"/>
    </row>
    <row r="44" spans="1:16">
      <c r="A44" s="13"/>
      <c r="B44" s="39">
        <v>359</v>
      </c>
      <c r="C44" s="21" t="s">
        <v>52</v>
      </c>
      <c r="D44" s="46">
        <v>0</v>
      </c>
      <c r="E44" s="46">
        <v>374205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374205</v>
      </c>
      <c r="O44" s="47">
        <f t="shared" si="9"/>
        <v>12.022264344920645</v>
      </c>
      <c r="P44" s="9"/>
    </row>
    <row r="45" spans="1:16" ht="15.75">
      <c r="A45" s="29" t="s">
        <v>3</v>
      </c>
      <c r="B45" s="30"/>
      <c r="C45" s="31"/>
      <c r="D45" s="32">
        <f t="shared" ref="D45:M45" si="11">SUM(D46:D51)</f>
        <v>285581</v>
      </c>
      <c r="E45" s="32">
        <f t="shared" si="11"/>
        <v>407782</v>
      </c>
      <c r="F45" s="32">
        <f t="shared" si="11"/>
        <v>25976</v>
      </c>
      <c r="G45" s="32">
        <f t="shared" si="11"/>
        <v>0</v>
      </c>
      <c r="H45" s="32">
        <f t="shared" si="11"/>
        <v>0</v>
      </c>
      <c r="I45" s="32">
        <f t="shared" si="11"/>
        <v>2567</v>
      </c>
      <c r="J45" s="32">
        <f t="shared" si="11"/>
        <v>0</v>
      </c>
      <c r="K45" s="32">
        <f t="shared" si="11"/>
        <v>2601209</v>
      </c>
      <c r="L45" s="32">
        <f t="shared" si="11"/>
        <v>0</v>
      </c>
      <c r="M45" s="32">
        <f t="shared" si="11"/>
        <v>0</v>
      </c>
      <c r="N45" s="32">
        <f t="shared" si="7"/>
        <v>3323115</v>
      </c>
      <c r="O45" s="45">
        <f t="shared" si="9"/>
        <v>106.76331684122599</v>
      </c>
      <c r="P45" s="10"/>
    </row>
    <row r="46" spans="1:16">
      <c r="A46" s="12"/>
      <c r="B46" s="25">
        <v>361.1</v>
      </c>
      <c r="C46" s="20" t="s">
        <v>53</v>
      </c>
      <c r="D46" s="46">
        <v>236372</v>
      </c>
      <c r="E46" s="46">
        <v>29832</v>
      </c>
      <c r="F46" s="46">
        <v>25976</v>
      </c>
      <c r="G46" s="46">
        <v>0</v>
      </c>
      <c r="H46" s="46">
        <v>0</v>
      </c>
      <c r="I46" s="46">
        <v>2567</v>
      </c>
      <c r="J46" s="46">
        <v>0</v>
      </c>
      <c r="K46" s="46">
        <v>232768</v>
      </c>
      <c r="L46" s="46">
        <v>0</v>
      </c>
      <c r="M46" s="46">
        <v>0</v>
      </c>
      <c r="N46" s="46">
        <f t="shared" si="7"/>
        <v>527515</v>
      </c>
      <c r="O46" s="47">
        <f t="shared" si="9"/>
        <v>16.94772858703335</v>
      </c>
      <c r="P46" s="9"/>
    </row>
    <row r="47" spans="1:16">
      <c r="A47" s="12"/>
      <c r="B47" s="25">
        <v>361.3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721914</v>
      </c>
      <c r="L47" s="46">
        <v>0</v>
      </c>
      <c r="M47" s="46">
        <v>0</v>
      </c>
      <c r="N47" s="46">
        <f t="shared" si="7"/>
        <v>721914</v>
      </c>
      <c r="O47" s="47">
        <f t="shared" si="9"/>
        <v>23.193278930797405</v>
      </c>
      <c r="P47" s="9"/>
    </row>
    <row r="48" spans="1:16">
      <c r="A48" s="12"/>
      <c r="B48" s="25">
        <v>364</v>
      </c>
      <c r="C48" s="20" t="s">
        <v>55</v>
      </c>
      <c r="D48" s="46">
        <v>27096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27096</v>
      </c>
      <c r="O48" s="47">
        <f t="shared" si="9"/>
        <v>0.87052624815266977</v>
      </c>
      <c r="P48" s="9"/>
    </row>
    <row r="49" spans="1:119">
      <c r="A49" s="12"/>
      <c r="B49" s="25">
        <v>366</v>
      </c>
      <c r="C49" s="20" t="s">
        <v>56</v>
      </c>
      <c r="D49" s="46">
        <v>0</v>
      </c>
      <c r="E49" s="46">
        <v>267397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267397</v>
      </c>
      <c r="O49" s="47">
        <f t="shared" si="9"/>
        <v>8.5907922637023706</v>
      </c>
      <c r="P49" s="9"/>
    </row>
    <row r="50" spans="1:119">
      <c r="A50" s="12"/>
      <c r="B50" s="25">
        <v>368</v>
      </c>
      <c r="C50" s="20" t="s">
        <v>57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1646527</v>
      </c>
      <c r="L50" s="46">
        <v>0</v>
      </c>
      <c r="M50" s="46">
        <v>0</v>
      </c>
      <c r="N50" s="46">
        <f t="shared" si="7"/>
        <v>1646527</v>
      </c>
      <c r="O50" s="47">
        <f t="shared" si="9"/>
        <v>52.898766304697041</v>
      </c>
      <c r="P50" s="9"/>
    </row>
    <row r="51" spans="1:119">
      <c r="A51" s="12"/>
      <c r="B51" s="25">
        <v>369.9</v>
      </c>
      <c r="C51" s="20" t="s">
        <v>58</v>
      </c>
      <c r="D51" s="46">
        <v>22113</v>
      </c>
      <c r="E51" s="46">
        <v>110553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132666</v>
      </c>
      <c r="O51" s="47">
        <f t="shared" si="9"/>
        <v>4.2622245068431539</v>
      </c>
      <c r="P51" s="9"/>
    </row>
    <row r="52" spans="1:119" ht="15.75">
      <c r="A52" s="29" t="s">
        <v>42</v>
      </c>
      <c r="B52" s="30"/>
      <c r="C52" s="31"/>
      <c r="D52" s="32">
        <f t="shared" ref="D52:M52" si="12">SUM(D53:D53)</f>
        <v>124000</v>
      </c>
      <c r="E52" s="32">
        <f t="shared" si="12"/>
        <v>199664</v>
      </c>
      <c r="F52" s="32">
        <f t="shared" si="12"/>
        <v>2680587</v>
      </c>
      <c r="G52" s="32">
        <f t="shared" si="12"/>
        <v>2250000</v>
      </c>
      <c r="H52" s="32">
        <f t="shared" si="12"/>
        <v>0</v>
      </c>
      <c r="I52" s="32">
        <f t="shared" si="12"/>
        <v>0</v>
      </c>
      <c r="J52" s="32">
        <f t="shared" si="12"/>
        <v>0</v>
      </c>
      <c r="K52" s="32">
        <f t="shared" si="12"/>
        <v>0</v>
      </c>
      <c r="L52" s="32">
        <f t="shared" si="12"/>
        <v>0</v>
      </c>
      <c r="M52" s="32">
        <f t="shared" si="12"/>
        <v>0</v>
      </c>
      <c r="N52" s="32">
        <f t="shared" si="7"/>
        <v>5254251</v>
      </c>
      <c r="O52" s="45">
        <f t="shared" si="9"/>
        <v>168.8058536271927</v>
      </c>
      <c r="P52" s="9"/>
    </row>
    <row r="53" spans="1:119" ht="15.75" thickBot="1">
      <c r="A53" s="12"/>
      <c r="B53" s="25">
        <v>381</v>
      </c>
      <c r="C53" s="20" t="s">
        <v>59</v>
      </c>
      <c r="D53" s="46">
        <v>124000</v>
      </c>
      <c r="E53" s="46">
        <v>199664</v>
      </c>
      <c r="F53" s="46">
        <v>2680587</v>
      </c>
      <c r="G53" s="46">
        <v>2250000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7"/>
        <v>5254251</v>
      </c>
      <c r="O53" s="47">
        <f t="shared" si="9"/>
        <v>168.8058536271927</v>
      </c>
      <c r="P53" s="9"/>
    </row>
    <row r="54" spans="1:119" ht="16.5" thickBot="1">
      <c r="A54" s="14" t="s">
        <v>48</v>
      </c>
      <c r="B54" s="23"/>
      <c r="C54" s="22"/>
      <c r="D54" s="15">
        <f t="shared" ref="D54:M54" si="13">SUM(D5,D15,D23,D35,D41,D45,D52)</f>
        <v>34869966</v>
      </c>
      <c r="E54" s="15">
        <f t="shared" si="13"/>
        <v>9619829</v>
      </c>
      <c r="F54" s="15">
        <f t="shared" si="13"/>
        <v>2706563</v>
      </c>
      <c r="G54" s="15">
        <f t="shared" si="13"/>
        <v>4609690</v>
      </c>
      <c r="H54" s="15">
        <f t="shared" si="13"/>
        <v>0</v>
      </c>
      <c r="I54" s="15">
        <f t="shared" si="13"/>
        <v>911463</v>
      </c>
      <c r="J54" s="15">
        <f t="shared" si="13"/>
        <v>0</v>
      </c>
      <c r="K54" s="15">
        <f t="shared" si="13"/>
        <v>2866523</v>
      </c>
      <c r="L54" s="15">
        <f t="shared" si="13"/>
        <v>0</v>
      </c>
      <c r="M54" s="15">
        <f t="shared" si="13"/>
        <v>0</v>
      </c>
      <c r="N54" s="15">
        <f t="shared" si="7"/>
        <v>55584034</v>
      </c>
      <c r="O54" s="38">
        <f t="shared" si="9"/>
        <v>1785.7750433721005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48" t="s">
        <v>66</v>
      </c>
      <c r="M56" s="48"/>
      <c r="N56" s="48"/>
      <c r="O56" s="43">
        <v>31126</v>
      </c>
    </row>
    <row r="57" spans="1:119">
      <c r="A57" s="49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1"/>
    </row>
    <row r="58" spans="1:119" ht="15.75" thickBot="1">
      <c r="A58" s="52" t="s">
        <v>72</v>
      </c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4"/>
    </row>
  </sheetData>
  <mergeCells count="10">
    <mergeCell ref="A58:O58"/>
    <mergeCell ref="A57:O57"/>
    <mergeCell ref="L56:N5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78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60</v>
      </c>
      <c r="B3" s="62"/>
      <c r="C3" s="63"/>
      <c r="D3" s="67" t="s">
        <v>36</v>
      </c>
      <c r="E3" s="68"/>
      <c r="F3" s="68"/>
      <c r="G3" s="68"/>
      <c r="H3" s="69"/>
      <c r="I3" s="67" t="s">
        <v>37</v>
      </c>
      <c r="J3" s="69"/>
      <c r="K3" s="67" t="s">
        <v>39</v>
      </c>
      <c r="L3" s="69"/>
      <c r="M3" s="36"/>
      <c r="N3" s="37"/>
      <c r="O3" s="70" t="s">
        <v>65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61</v>
      </c>
      <c r="F4" s="34" t="s">
        <v>62</v>
      </c>
      <c r="G4" s="34" t="s">
        <v>63</v>
      </c>
      <c r="H4" s="34" t="s">
        <v>5</v>
      </c>
      <c r="I4" s="34" t="s">
        <v>6</v>
      </c>
      <c r="J4" s="35" t="s">
        <v>64</v>
      </c>
      <c r="K4" s="35" t="s">
        <v>7</v>
      </c>
      <c r="L4" s="35" t="s">
        <v>8</v>
      </c>
      <c r="M4" s="35" t="s">
        <v>9</v>
      </c>
      <c r="N4" s="35" t="s">
        <v>38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23498629</v>
      </c>
      <c r="E5" s="27">
        <f t="shared" si="0"/>
        <v>449604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163088</v>
      </c>
      <c r="L5" s="27">
        <f t="shared" si="0"/>
        <v>0</v>
      </c>
      <c r="M5" s="27">
        <f t="shared" si="0"/>
        <v>0</v>
      </c>
      <c r="N5" s="28">
        <f>SUM(D5:M5)</f>
        <v>24111321</v>
      </c>
      <c r="O5" s="33">
        <f t="shared" ref="O5:O36" si="1">(N5/O$55)</f>
        <v>776.6821608040201</v>
      </c>
      <c r="P5" s="6"/>
    </row>
    <row r="6" spans="1:133">
      <c r="A6" s="12"/>
      <c r="B6" s="25">
        <v>311</v>
      </c>
      <c r="C6" s="20" t="s">
        <v>2</v>
      </c>
      <c r="D6" s="46">
        <v>15942020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15942020</v>
      </c>
      <c r="O6" s="47">
        <f t="shared" si="1"/>
        <v>513.52982863033117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125282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125282</v>
      </c>
      <c r="O7" s="47">
        <f t="shared" si="1"/>
        <v>4.0356268522097665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324322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324322</v>
      </c>
      <c r="O8" s="47">
        <f t="shared" si="1"/>
        <v>10.447171756216981</v>
      </c>
      <c r="P8" s="9"/>
    </row>
    <row r="9" spans="1:133">
      <c r="A9" s="12"/>
      <c r="B9" s="25">
        <v>312.52</v>
      </c>
      <c r="C9" s="20" t="s">
        <v>67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163088</v>
      </c>
      <c r="L9" s="46">
        <v>0</v>
      </c>
      <c r="M9" s="46">
        <v>0</v>
      </c>
      <c r="N9" s="46">
        <f>SUM(D9:M9)</f>
        <v>163088</v>
      </c>
      <c r="O9" s="47">
        <f t="shared" si="1"/>
        <v>5.2534467207834039</v>
      </c>
      <c r="P9" s="9"/>
    </row>
    <row r="10" spans="1:133">
      <c r="A10" s="12"/>
      <c r="B10" s="25">
        <v>314.10000000000002</v>
      </c>
      <c r="C10" s="20" t="s">
        <v>12</v>
      </c>
      <c r="D10" s="46">
        <v>3635065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3635065</v>
      </c>
      <c r="O10" s="47">
        <f t="shared" si="1"/>
        <v>117.09396340677748</v>
      </c>
      <c r="P10" s="9"/>
    </row>
    <row r="11" spans="1:133">
      <c r="A11" s="12"/>
      <c r="B11" s="25">
        <v>314.3</v>
      </c>
      <c r="C11" s="20" t="s">
        <v>13</v>
      </c>
      <c r="D11" s="46">
        <v>619650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619650</v>
      </c>
      <c r="O11" s="47">
        <f t="shared" si="1"/>
        <v>19.960378817162738</v>
      </c>
      <c r="P11" s="9"/>
    </row>
    <row r="12" spans="1:133">
      <c r="A12" s="12"/>
      <c r="B12" s="25">
        <v>314.39999999999998</v>
      </c>
      <c r="C12" s="20" t="s">
        <v>14</v>
      </c>
      <c r="D12" s="46">
        <v>44417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44417</v>
      </c>
      <c r="O12" s="47">
        <f t="shared" si="1"/>
        <v>1.4307756732379848</v>
      </c>
      <c r="P12" s="9"/>
    </row>
    <row r="13" spans="1:133">
      <c r="A13" s="12"/>
      <c r="B13" s="25">
        <v>315</v>
      </c>
      <c r="C13" s="20" t="s">
        <v>15</v>
      </c>
      <c r="D13" s="46">
        <v>2442771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2442771</v>
      </c>
      <c r="O13" s="47">
        <f t="shared" si="1"/>
        <v>78.687379203710861</v>
      </c>
      <c r="P13" s="9"/>
    </row>
    <row r="14" spans="1:133">
      <c r="A14" s="12"/>
      <c r="B14" s="25">
        <v>316</v>
      </c>
      <c r="C14" s="20" t="s">
        <v>16</v>
      </c>
      <c r="D14" s="46">
        <v>814706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814706</v>
      </c>
      <c r="O14" s="47">
        <f t="shared" si="1"/>
        <v>26.243589743589745</v>
      </c>
      <c r="P14" s="9"/>
    </row>
    <row r="15" spans="1:133" ht="15.75">
      <c r="A15" s="29" t="s">
        <v>79</v>
      </c>
      <c r="B15" s="30"/>
      <c r="C15" s="31"/>
      <c r="D15" s="32">
        <f t="shared" ref="D15:M15" si="3">SUM(D16:D21)</f>
        <v>6264736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3" si="4">SUM(D15:M15)</f>
        <v>6264736</v>
      </c>
      <c r="O15" s="45">
        <f t="shared" si="1"/>
        <v>201.80182966112613</v>
      </c>
      <c r="P15" s="10"/>
    </row>
    <row r="16" spans="1:133">
      <c r="A16" s="12"/>
      <c r="B16" s="25">
        <v>322</v>
      </c>
      <c r="C16" s="20" t="s">
        <v>0</v>
      </c>
      <c r="D16" s="46">
        <v>1616286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1616286</v>
      </c>
      <c r="O16" s="47">
        <f t="shared" si="1"/>
        <v>52.064360262852723</v>
      </c>
      <c r="P16" s="9"/>
    </row>
    <row r="17" spans="1:16">
      <c r="A17" s="12"/>
      <c r="B17" s="25">
        <v>323.10000000000002</v>
      </c>
      <c r="C17" s="20" t="s">
        <v>18</v>
      </c>
      <c r="D17" s="46">
        <v>3762159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3762159</v>
      </c>
      <c r="O17" s="47">
        <f t="shared" si="1"/>
        <v>121.18795902589872</v>
      </c>
      <c r="P17" s="9"/>
    </row>
    <row r="18" spans="1:16">
      <c r="A18" s="12"/>
      <c r="B18" s="25">
        <v>323.39999999999998</v>
      </c>
      <c r="C18" s="20" t="s">
        <v>19</v>
      </c>
      <c r="D18" s="46">
        <v>51539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51539</v>
      </c>
      <c r="O18" s="47">
        <f t="shared" si="1"/>
        <v>1.66019198556887</v>
      </c>
      <c r="P18" s="9"/>
    </row>
    <row r="19" spans="1:16">
      <c r="A19" s="12"/>
      <c r="B19" s="25">
        <v>323.7</v>
      </c>
      <c r="C19" s="20" t="s">
        <v>20</v>
      </c>
      <c r="D19" s="46">
        <v>426880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426880</v>
      </c>
      <c r="O19" s="47">
        <f t="shared" si="1"/>
        <v>13.750805308594254</v>
      </c>
      <c r="P19" s="9"/>
    </row>
    <row r="20" spans="1:16">
      <c r="A20" s="12"/>
      <c r="B20" s="25">
        <v>323.89999999999998</v>
      </c>
      <c r="C20" s="20" t="s">
        <v>21</v>
      </c>
      <c r="D20" s="46">
        <v>30093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30093</v>
      </c>
      <c r="O20" s="47">
        <f t="shared" si="1"/>
        <v>0.96936606107460377</v>
      </c>
      <c r="P20" s="9"/>
    </row>
    <row r="21" spans="1:16">
      <c r="A21" s="12"/>
      <c r="B21" s="25">
        <v>329</v>
      </c>
      <c r="C21" s="20" t="s">
        <v>80</v>
      </c>
      <c r="D21" s="46">
        <v>377779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377779</v>
      </c>
      <c r="O21" s="47">
        <f t="shared" si="1"/>
        <v>12.169147017136966</v>
      </c>
      <c r="P21" s="9"/>
    </row>
    <row r="22" spans="1:16" ht="15.75">
      <c r="A22" s="29" t="s">
        <v>26</v>
      </c>
      <c r="B22" s="30"/>
      <c r="C22" s="31"/>
      <c r="D22" s="32">
        <f t="shared" ref="D22:M22" si="5">SUM(D23:D33)</f>
        <v>2418245</v>
      </c>
      <c r="E22" s="32">
        <f t="shared" si="5"/>
        <v>8607172</v>
      </c>
      <c r="F22" s="32">
        <f t="shared" si="5"/>
        <v>0</v>
      </c>
      <c r="G22" s="32">
        <f t="shared" si="5"/>
        <v>300462</v>
      </c>
      <c r="H22" s="32">
        <f t="shared" si="5"/>
        <v>0</v>
      </c>
      <c r="I22" s="32">
        <f t="shared" si="5"/>
        <v>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44">
        <f t="shared" si="4"/>
        <v>11325879</v>
      </c>
      <c r="O22" s="45">
        <f t="shared" si="1"/>
        <v>364.83310784692696</v>
      </c>
      <c r="P22" s="10"/>
    </row>
    <row r="23" spans="1:16">
      <c r="A23" s="12"/>
      <c r="B23" s="25">
        <v>331.1</v>
      </c>
      <c r="C23" s="20" t="s">
        <v>24</v>
      </c>
      <c r="D23" s="46">
        <v>62462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62462</v>
      </c>
      <c r="O23" s="47">
        <f t="shared" si="1"/>
        <v>2.0120474165700295</v>
      </c>
      <c r="P23" s="9"/>
    </row>
    <row r="24" spans="1:16">
      <c r="A24" s="12"/>
      <c r="B24" s="25">
        <v>331.2</v>
      </c>
      <c r="C24" s="20" t="s">
        <v>25</v>
      </c>
      <c r="D24" s="46">
        <v>10300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1" si="6">SUM(D24:M24)</f>
        <v>10300</v>
      </c>
      <c r="O24" s="47">
        <f t="shared" si="1"/>
        <v>0.33178714083236699</v>
      </c>
      <c r="P24" s="9"/>
    </row>
    <row r="25" spans="1:16">
      <c r="A25" s="12"/>
      <c r="B25" s="25">
        <v>334.2</v>
      </c>
      <c r="C25" s="20" t="s">
        <v>27</v>
      </c>
      <c r="D25" s="46">
        <v>0</v>
      </c>
      <c r="E25" s="46">
        <v>371864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371864</v>
      </c>
      <c r="O25" s="47">
        <f t="shared" si="1"/>
        <v>11.978611003736631</v>
      </c>
      <c r="P25" s="9"/>
    </row>
    <row r="26" spans="1:16">
      <c r="A26" s="12"/>
      <c r="B26" s="25">
        <v>334.49</v>
      </c>
      <c r="C26" s="20" t="s">
        <v>28</v>
      </c>
      <c r="D26" s="46">
        <v>8677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8677</v>
      </c>
      <c r="O26" s="47">
        <f t="shared" si="1"/>
        <v>0.27950650689344159</v>
      </c>
      <c r="P26" s="9"/>
    </row>
    <row r="27" spans="1:16">
      <c r="A27" s="12"/>
      <c r="B27" s="25">
        <v>335.12</v>
      </c>
      <c r="C27" s="20" t="s">
        <v>29</v>
      </c>
      <c r="D27" s="46">
        <v>390923</v>
      </c>
      <c r="E27" s="46">
        <v>160449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551372</v>
      </c>
      <c r="O27" s="47">
        <f t="shared" si="1"/>
        <v>17.760984409225614</v>
      </c>
      <c r="P27" s="9"/>
    </row>
    <row r="28" spans="1:16">
      <c r="A28" s="12"/>
      <c r="B28" s="25">
        <v>335.15</v>
      </c>
      <c r="C28" s="20" t="s">
        <v>30</v>
      </c>
      <c r="D28" s="46">
        <v>14867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14867</v>
      </c>
      <c r="O28" s="47">
        <f t="shared" si="1"/>
        <v>0.47890091483056307</v>
      </c>
      <c r="P28" s="9"/>
    </row>
    <row r="29" spans="1:16">
      <c r="A29" s="12"/>
      <c r="B29" s="25">
        <v>335.18</v>
      </c>
      <c r="C29" s="20" t="s">
        <v>31</v>
      </c>
      <c r="D29" s="46">
        <v>1875399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1875399</v>
      </c>
      <c r="O29" s="47">
        <f t="shared" si="1"/>
        <v>60.410997294163124</v>
      </c>
      <c r="P29" s="9"/>
    </row>
    <row r="30" spans="1:16">
      <c r="A30" s="12"/>
      <c r="B30" s="25">
        <v>335.49</v>
      </c>
      <c r="C30" s="20" t="s">
        <v>32</v>
      </c>
      <c r="D30" s="46">
        <v>12724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12724</v>
      </c>
      <c r="O30" s="47">
        <f t="shared" si="1"/>
        <v>0.40986986213116866</v>
      </c>
      <c r="P30" s="9"/>
    </row>
    <row r="31" spans="1:16">
      <c r="A31" s="12"/>
      <c r="B31" s="25">
        <v>335.9</v>
      </c>
      <c r="C31" s="20" t="s">
        <v>33</v>
      </c>
      <c r="D31" s="46">
        <v>0</v>
      </c>
      <c r="E31" s="46">
        <v>6944003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6944003</v>
      </c>
      <c r="O31" s="47">
        <f t="shared" si="1"/>
        <v>223.68261177683289</v>
      </c>
      <c r="P31" s="9"/>
    </row>
    <row r="32" spans="1:16">
      <c r="A32" s="12"/>
      <c r="B32" s="25">
        <v>337.3</v>
      </c>
      <c r="C32" s="20" t="s">
        <v>34</v>
      </c>
      <c r="D32" s="46">
        <v>0</v>
      </c>
      <c r="E32" s="46">
        <v>183459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183459</v>
      </c>
      <c r="O32" s="47">
        <f t="shared" si="1"/>
        <v>5.9096443757247776</v>
      </c>
      <c r="P32" s="9"/>
    </row>
    <row r="33" spans="1:16">
      <c r="A33" s="12"/>
      <c r="B33" s="25">
        <v>338</v>
      </c>
      <c r="C33" s="20" t="s">
        <v>35</v>
      </c>
      <c r="D33" s="46">
        <v>42893</v>
      </c>
      <c r="E33" s="46">
        <v>947397</v>
      </c>
      <c r="F33" s="46">
        <v>0</v>
      </c>
      <c r="G33" s="46">
        <v>300462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1290752</v>
      </c>
      <c r="O33" s="47">
        <f t="shared" si="1"/>
        <v>41.578147145986343</v>
      </c>
      <c r="P33" s="9"/>
    </row>
    <row r="34" spans="1:16" ht="15.75">
      <c r="A34" s="29" t="s">
        <v>40</v>
      </c>
      <c r="B34" s="30"/>
      <c r="C34" s="31"/>
      <c r="D34" s="32">
        <f t="shared" ref="D34:M34" si="7">SUM(D35:D39)</f>
        <v>1821608</v>
      </c>
      <c r="E34" s="32">
        <f t="shared" si="7"/>
        <v>499983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882429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>SUM(D34:M34)</f>
        <v>3204020</v>
      </c>
      <c r="O34" s="45">
        <f t="shared" si="1"/>
        <v>103.20899368638062</v>
      </c>
      <c r="P34" s="10"/>
    </row>
    <row r="35" spans="1:16">
      <c r="A35" s="12"/>
      <c r="B35" s="25">
        <v>342.1</v>
      </c>
      <c r="C35" s="20" t="s">
        <v>43</v>
      </c>
      <c r="D35" s="46">
        <v>774938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1" si="8">SUM(D35:M35)</f>
        <v>774938</v>
      </c>
      <c r="O35" s="47">
        <f t="shared" si="1"/>
        <v>24.962569256539105</v>
      </c>
      <c r="P35" s="9"/>
    </row>
    <row r="36" spans="1:16">
      <c r="A36" s="12"/>
      <c r="B36" s="25">
        <v>342.5</v>
      </c>
      <c r="C36" s="20" t="s">
        <v>44</v>
      </c>
      <c r="D36" s="46">
        <v>197197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197197</v>
      </c>
      <c r="O36" s="47">
        <f t="shared" si="1"/>
        <v>6.3521775544388612</v>
      </c>
      <c r="P36" s="9"/>
    </row>
    <row r="37" spans="1:16">
      <c r="A37" s="12"/>
      <c r="B37" s="25">
        <v>343.7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882429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882429</v>
      </c>
      <c r="O37" s="47">
        <f t="shared" ref="O37:O53" si="9">(N37/O$55)</f>
        <v>28.425106300734441</v>
      </c>
      <c r="P37" s="9"/>
    </row>
    <row r="38" spans="1:16">
      <c r="A38" s="12"/>
      <c r="B38" s="25">
        <v>347.2</v>
      </c>
      <c r="C38" s="20" t="s">
        <v>46</v>
      </c>
      <c r="D38" s="46">
        <v>806472</v>
      </c>
      <c r="E38" s="46">
        <v>491497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1297969</v>
      </c>
      <c r="O38" s="47">
        <f t="shared" si="9"/>
        <v>41.810623630975392</v>
      </c>
      <c r="P38" s="9"/>
    </row>
    <row r="39" spans="1:16">
      <c r="A39" s="12"/>
      <c r="B39" s="25">
        <v>347.9</v>
      </c>
      <c r="C39" s="20" t="s">
        <v>47</v>
      </c>
      <c r="D39" s="46">
        <v>43001</v>
      </c>
      <c r="E39" s="46">
        <v>8486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51487</v>
      </c>
      <c r="O39" s="47">
        <f t="shared" si="9"/>
        <v>1.6585169436928231</v>
      </c>
      <c r="P39" s="9"/>
    </row>
    <row r="40" spans="1:16" ht="15.75">
      <c r="A40" s="29" t="s">
        <v>41</v>
      </c>
      <c r="B40" s="30"/>
      <c r="C40" s="31"/>
      <c r="D40" s="32">
        <f t="shared" ref="D40:M40" si="10">SUM(D41:D43)</f>
        <v>424016</v>
      </c>
      <c r="E40" s="32">
        <f t="shared" si="10"/>
        <v>220245</v>
      </c>
      <c r="F40" s="32">
        <f t="shared" si="10"/>
        <v>36064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8"/>
        <v>680325</v>
      </c>
      <c r="O40" s="45">
        <f t="shared" si="9"/>
        <v>21.914862775415539</v>
      </c>
      <c r="P40" s="10"/>
    </row>
    <row r="41" spans="1:16">
      <c r="A41" s="13"/>
      <c r="B41" s="39">
        <v>351.5</v>
      </c>
      <c r="C41" s="21" t="s">
        <v>50</v>
      </c>
      <c r="D41" s="46">
        <v>404653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404653</v>
      </c>
      <c r="O41" s="47">
        <f t="shared" si="9"/>
        <v>13.034821543615513</v>
      </c>
      <c r="P41" s="9"/>
    </row>
    <row r="42" spans="1:16">
      <c r="A42" s="13"/>
      <c r="B42" s="39">
        <v>354</v>
      </c>
      <c r="C42" s="21" t="s">
        <v>51</v>
      </c>
      <c r="D42" s="46">
        <v>19363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3" si="11">SUM(D42:M42)</f>
        <v>19363</v>
      </c>
      <c r="O42" s="47">
        <f t="shared" si="9"/>
        <v>0.62372761242107977</v>
      </c>
      <c r="P42" s="9"/>
    </row>
    <row r="43" spans="1:16">
      <c r="A43" s="13"/>
      <c r="B43" s="39">
        <v>359</v>
      </c>
      <c r="C43" s="21" t="s">
        <v>52</v>
      </c>
      <c r="D43" s="46">
        <v>0</v>
      </c>
      <c r="E43" s="46">
        <v>220245</v>
      </c>
      <c r="F43" s="46">
        <v>36064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256309</v>
      </c>
      <c r="O43" s="47">
        <f t="shared" si="9"/>
        <v>8.2563136193789468</v>
      </c>
      <c r="P43" s="9"/>
    </row>
    <row r="44" spans="1:16" ht="15.75">
      <c r="A44" s="29" t="s">
        <v>3</v>
      </c>
      <c r="B44" s="30"/>
      <c r="C44" s="31"/>
      <c r="D44" s="32">
        <f t="shared" ref="D44:M44" si="12">SUM(D45:D50)</f>
        <v>928499</v>
      </c>
      <c r="E44" s="32">
        <f t="shared" si="12"/>
        <v>783770</v>
      </c>
      <c r="F44" s="32">
        <f t="shared" si="12"/>
        <v>0</v>
      </c>
      <c r="G44" s="32">
        <f t="shared" si="12"/>
        <v>22578</v>
      </c>
      <c r="H44" s="32">
        <f t="shared" si="12"/>
        <v>0</v>
      </c>
      <c r="I44" s="32">
        <f t="shared" si="12"/>
        <v>17528</v>
      </c>
      <c r="J44" s="32">
        <f t="shared" si="12"/>
        <v>0</v>
      </c>
      <c r="K44" s="32">
        <f t="shared" si="12"/>
        <v>104313</v>
      </c>
      <c r="L44" s="32">
        <f t="shared" si="12"/>
        <v>0</v>
      </c>
      <c r="M44" s="32">
        <f t="shared" si="12"/>
        <v>0</v>
      </c>
      <c r="N44" s="32">
        <f t="shared" si="11"/>
        <v>1856688</v>
      </c>
      <c r="O44" s="45">
        <f t="shared" si="9"/>
        <v>59.808272129880173</v>
      </c>
      <c r="P44" s="10"/>
    </row>
    <row r="45" spans="1:16">
      <c r="A45" s="12"/>
      <c r="B45" s="25">
        <v>361.1</v>
      </c>
      <c r="C45" s="20" t="s">
        <v>53</v>
      </c>
      <c r="D45" s="46">
        <v>860077</v>
      </c>
      <c r="E45" s="46">
        <v>116739</v>
      </c>
      <c r="F45" s="46">
        <v>0</v>
      </c>
      <c r="G45" s="46">
        <v>22578</v>
      </c>
      <c r="H45" s="46">
        <v>0</v>
      </c>
      <c r="I45" s="46">
        <v>17528</v>
      </c>
      <c r="J45" s="46">
        <v>0</v>
      </c>
      <c r="K45" s="46">
        <v>231451</v>
      </c>
      <c r="L45" s="46">
        <v>0</v>
      </c>
      <c r="M45" s="46">
        <v>0</v>
      </c>
      <c r="N45" s="46">
        <f t="shared" si="11"/>
        <v>1248373</v>
      </c>
      <c r="O45" s="47">
        <f t="shared" si="9"/>
        <v>40.213020229351891</v>
      </c>
      <c r="P45" s="9"/>
    </row>
    <row r="46" spans="1:16">
      <c r="A46" s="12"/>
      <c r="B46" s="25">
        <v>361.3</v>
      </c>
      <c r="C46" s="20" t="s">
        <v>54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-1480843</v>
      </c>
      <c r="L46" s="46">
        <v>0</v>
      </c>
      <c r="M46" s="46">
        <v>0</v>
      </c>
      <c r="N46" s="46">
        <f t="shared" si="11"/>
        <v>-1480843</v>
      </c>
      <c r="O46" s="47">
        <f t="shared" si="9"/>
        <v>-47.701423785594642</v>
      </c>
      <c r="P46" s="9"/>
    </row>
    <row r="47" spans="1:16">
      <c r="A47" s="12"/>
      <c r="B47" s="25">
        <v>364</v>
      </c>
      <c r="C47" s="20" t="s">
        <v>55</v>
      </c>
      <c r="D47" s="46">
        <v>40359</v>
      </c>
      <c r="E47" s="46">
        <v>4800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45159</v>
      </c>
      <c r="O47" s="47">
        <f t="shared" si="9"/>
        <v>1.4546772323154233</v>
      </c>
      <c r="P47" s="9"/>
    </row>
    <row r="48" spans="1:16">
      <c r="A48" s="12"/>
      <c r="B48" s="25">
        <v>366</v>
      </c>
      <c r="C48" s="20" t="s">
        <v>56</v>
      </c>
      <c r="D48" s="46">
        <v>0</v>
      </c>
      <c r="E48" s="46">
        <v>627994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627994</v>
      </c>
      <c r="O48" s="47">
        <f t="shared" si="9"/>
        <v>20.229158613580726</v>
      </c>
      <c r="P48" s="9"/>
    </row>
    <row r="49" spans="1:119">
      <c r="A49" s="12"/>
      <c r="B49" s="25">
        <v>368</v>
      </c>
      <c r="C49" s="20" t="s">
        <v>57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1353705</v>
      </c>
      <c r="L49" s="46">
        <v>0</v>
      </c>
      <c r="M49" s="46">
        <v>0</v>
      </c>
      <c r="N49" s="46">
        <f t="shared" si="11"/>
        <v>1353705</v>
      </c>
      <c r="O49" s="47">
        <f t="shared" si="9"/>
        <v>43.606010823347503</v>
      </c>
      <c r="P49" s="9"/>
    </row>
    <row r="50" spans="1:119">
      <c r="A50" s="12"/>
      <c r="B50" s="25">
        <v>369.9</v>
      </c>
      <c r="C50" s="20" t="s">
        <v>58</v>
      </c>
      <c r="D50" s="46">
        <v>28063</v>
      </c>
      <c r="E50" s="46">
        <v>34237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62300</v>
      </c>
      <c r="O50" s="47">
        <f t="shared" si="9"/>
        <v>2.006829016879268</v>
      </c>
      <c r="P50" s="9"/>
    </row>
    <row r="51" spans="1:119" ht="15.75">
      <c r="A51" s="29" t="s">
        <v>42</v>
      </c>
      <c r="B51" s="30"/>
      <c r="C51" s="31"/>
      <c r="D51" s="32">
        <f t="shared" ref="D51:M51" si="13">SUM(D52:D52)</f>
        <v>81000</v>
      </c>
      <c r="E51" s="32">
        <f t="shared" si="13"/>
        <v>155526</v>
      </c>
      <c r="F51" s="32">
        <f t="shared" si="13"/>
        <v>2670585</v>
      </c>
      <c r="G51" s="32">
        <f t="shared" si="13"/>
        <v>0</v>
      </c>
      <c r="H51" s="32">
        <f t="shared" si="13"/>
        <v>0</v>
      </c>
      <c r="I51" s="32">
        <f t="shared" si="13"/>
        <v>0</v>
      </c>
      <c r="J51" s="32">
        <f t="shared" si="13"/>
        <v>0</v>
      </c>
      <c r="K51" s="32">
        <f t="shared" si="13"/>
        <v>0</v>
      </c>
      <c r="L51" s="32">
        <f t="shared" si="13"/>
        <v>0</v>
      </c>
      <c r="M51" s="32">
        <f t="shared" si="13"/>
        <v>0</v>
      </c>
      <c r="N51" s="32">
        <f t="shared" si="11"/>
        <v>2907111</v>
      </c>
      <c r="O51" s="45">
        <f t="shared" si="9"/>
        <v>93.644858909934285</v>
      </c>
      <c r="P51" s="9"/>
    </row>
    <row r="52" spans="1:119" ht="15.75" thickBot="1">
      <c r="A52" s="12"/>
      <c r="B52" s="25">
        <v>381</v>
      </c>
      <c r="C52" s="20" t="s">
        <v>59</v>
      </c>
      <c r="D52" s="46">
        <v>81000</v>
      </c>
      <c r="E52" s="46">
        <v>155526</v>
      </c>
      <c r="F52" s="46">
        <v>2670585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2907111</v>
      </c>
      <c r="O52" s="47">
        <f t="shared" si="9"/>
        <v>93.644858909934285</v>
      </c>
      <c r="P52" s="9"/>
    </row>
    <row r="53" spans="1:119" ht="16.5" thickBot="1">
      <c r="A53" s="14" t="s">
        <v>48</v>
      </c>
      <c r="B53" s="23"/>
      <c r="C53" s="22"/>
      <c r="D53" s="15">
        <f t="shared" ref="D53:M53" si="14">SUM(D5,D15,D22,D34,D40,D44,D51)</f>
        <v>35436733</v>
      </c>
      <c r="E53" s="15">
        <f t="shared" si="14"/>
        <v>10716300</v>
      </c>
      <c r="F53" s="15">
        <f t="shared" si="14"/>
        <v>2706649</v>
      </c>
      <c r="G53" s="15">
        <f t="shared" si="14"/>
        <v>323040</v>
      </c>
      <c r="H53" s="15">
        <f t="shared" si="14"/>
        <v>0</v>
      </c>
      <c r="I53" s="15">
        <f t="shared" si="14"/>
        <v>899957</v>
      </c>
      <c r="J53" s="15">
        <f t="shared" si="14"/>
        <v>0</v>
      </c>
      <c r="K53" s="15">
        <f t="shared" si="14"/>
        <v>267401</v>
      </c>
      <c r="L53" s="15">
        <f t="shared" si="14"/>
        <v>0</v>
      </c>
      <c r="M53" s="15">
        <f t="shared" si="14"/>
        <v>0</v>
      </c>
      <c r="N53" s="15">
        <f t="shared" si="11"/>
        <v>50350080</v>
      </c>
      <c r="O53" s="38">
        <f t="shared" si="9"/>
        <v>1621.8940858136839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48" t="s">
        <v>81</v>
      </c>
      <c r="M55" s="48"/>
      <c r="N55" s="48"/>
      <c r="O55" s="43">
        <v>31044</v>
      </c>
    </row>
    <row r="56" spans="1:119">
      <c r="A56" s="49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</row>
    <row r="57" spans="1:119" ht="15.75" customHeight="1" thickBot="1">
      <c r="A57" s="52" t="s">
        <v>72</v>
      </c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4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2024-07-11T16:10:58Z</cp:lastPrinted>
  <dcterms:created xsi:type="dcterms:W3CDTF">2000-08-31T21:26:31Z</dcterms:created>
  <dcterms:modified xsi:type="dcterms:W3CDTF">2024-07-18T19:02:57Z</dcterms:modified>
</cp:coreProperties>
</file>