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'2008'!$A$1:$O$31</definedName>
    <definedName name="_xlnm.Print_Area" localSheetId="14">'2009'!$A$1:$O$32</definedName>
    <definedName name="_xlnm.Print_Area" localSheetId="13">'2010'!$A$1:$O$32</definedName>
    <definedName name="_xlnm.Print_Area" localSheetId="12">'2011'!$A$1:$O$32</definedName>
    <definedName name="_xlnm.Print_Area" localSheetId="11">'2012'!$A$1:$O$34</definedName>
    <definedName name="_xlnm.Print_Area" localSheetId="10">'2013'!$A$1:$O$34</definedName>
    <definedName name="_xlnm.Print_Area" localSheetId="9">'2014'!$A$1:$O$34</definedName>
    <definedName name="_xlnm.Print_Area" localSheetId="8">'2015'!$A$1:$O$32</definedName>
    <definedName name="_xlnm.Print_Area" localSheetId="7">'2016'!$A$1:$O$34</definedName>
    <definedName name="_xlnm.Print_Area" localSheetId="6">'2017'!$A$1:$O$31</definedName>
    <definedName name="_xlnm.Print_Area" localSheetId="5">'2018'!$A$1:$O$31</definedName>
    <definedName name="_xlnm.Print_Area" localSheetId="4">'2019'!$A$1:$O$31</definedName>
    <definedName name="_xlnm.Print_Area" localSheetId="3">'2020'!$A$1:$O$31</definedName>
    <definedName name="_xlnm.Print_Area" localSheetId="2">'2021'!$A$1:$P$31</definedName>
    <definedName name="_xlnm.Print_Area" localSheetId="1">'2022'!$A$1:$P$30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 l="1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0" i="49"/>
  <c r="P20" i="49" s="1"/>
  <c r="O18" i="49"/>
  <c r="P18" i="49" s="1"/>
  <c r="O16" i="49"/>
  <c r="P16" i="49" s="1"/>
  <c r="O13" i="49"/>
  <c r="P13" i="49" s="1"/>
  <c r="O5" i="49"/>
  <c r="P5" i="49" s="1"/>
  <c r="E26" i="48"/>
  <c r="F26" i="48"/>
  <c r="G26" i="48"/>
  <c r="H26" i="48"/>
  <c r="I26" i="48"/>
  <c r="J26" i="48"/>
  <c r="K26" i="48"/>
  <c r="L26" i="48"/>
  <c r="M26" i="48"/>
  <c r="N26" i="48"/>
  <c r="D26" i="48"/>
  <c r="O26" i="49" l="1"/>
  <c r="P26" i="49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4" i="48" l="1"/>
  <c r="P24" i="48" s="1"/>
  <c r="O20" i="48"/>
  <c r="P20" i="48" s="1"/>
  <c r="O18" i="48"/>
  <c r="P18" i="48" s="1"/>
  <c r="O16" i="48"/>
  <c r="P16" i="48" s="1"/>
  <c r="O13" i="48"/>
  <c r="P13" i="48" s="1"/>
  <c r="O5" i="48"/>
  <c r="P5" i="48" s="1"/>
  <c r="F27" i="47"/>
  <c r="O26" i="47"/>
  <c r="P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E27" i="47" s="1"/>
  <c r="D24" i="47"/>
  <c r="O23" i="47"/>
  <c r="P23" i="47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G27" i="47" s="1"/>
  <c r="F20" i="47"/>
  <c r="E20" i="47"/>
  <c r="D20" i="47"/>
  <c r="O19" i="47"/>
  <c r="P19" i="47" s="1"/>
  <c r="N18" i="47"/>
  <c r="M18" i="47"/>
  <c r="L18" i="47"/>
  <c r="K18" i="47"/>
  <c r="J18" i="47"/>
  <c r="I18" i="47"/>
  <c r="H18" i="47"/>
  <c r="H27" i="47" s="1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I27" i="47" s="1"/>
  <c r="H16" i="47"/>
  <c r="G16" i="47"/>
  <c r="F16" i="47"/>
  <c r="E16" i="47"/>
  <c r="D16" i="47"/>
  <c r="O15" i="47"/>
  <c r="P15" i="47" s="1"/>
  <c r="O14" i="47"/>
  <c r="P14" i="47"/>
  <c r="N13" i="47"/>
  <c r="M13" i="47"/>
  <c r="L13" i="47"/>
  <c r="O13" i="47" s="1"/>
  <c r="P13" i="47" s="1"/>
  <c r="K13" i="47"/>
  <c r="J13" i="47"/>
  <c r="I13" i="47"/>
  <c r="H13" i="47"/>
  <c r="G13" i="47"/>
  <c r="F13" i="47"/>
  <c r="E13" i="47"/>
  <c r="D13" i="47"/>
  <c r="O12" i="47"/>
  <c r="P12" i="47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/>
  <c r="N5" i="47"/>
  <c r="N27" i="47" s="1"/>
  <c r="M5" i="47"/>
  <c r="O5" i="47" s="1"/>
  <c r="P5" i="47" s="1"/>
  <c r="L5" i="47"/>
  <c r="L27" i="47" s="1"/>
  <c r="K5" i="47"/>
  <c r="K27" i="47" s="1"/>
  <c r="J5" i="47"/>
  <c r="J27" i="47" s="1"/>
  <c r="I5" i="47"/>
  <c r="H5" i="47"/>
  <c r="G5" i="47"/>
  <c r="F5" i="47"/>
  <c r="E5" i="47"/>
  <c r="D5" i="47"/>
  <c r="D27" i="47" s="1"/>
  <c r="N26" i="46"/>
  <c r="O26" i="46"/>
  <c r="N25" i="46"/>
  <c r="O25" i="46" s="1"/>
  <c r="M24" i="46"/>
  <c r="N24" i="46" s="1"/>
  <c r="O24" i="46" s="1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/>
  <c r="M20" i="46"/>
  <c r="L20" i="46"/>
  <c r="K20" i="46"/>
  <c r="J20" i="46"/>
  <c r="I20" i="46"/>
  <c r="H20" i="46"/>
  <c r="G20" i="46"/>
  <c r="F20" i="46"/>
  <c r="E20" i="46"/>
  <c r="N20" i="46" s="1"/>
  <c r="O20" i="46" s="1"/>
  <c r="D20" i="46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M16" i="46"/>
  <c r="L16" i="46"/>
  <c r="K16" i="46"/>
  <c r="J16" i="46"/>
  <c r="I16" i="46"/>
  <c r="H16" i="46"/>
  <c r="G16" i="46"/>
  <c r="F16" i="46"/>
  <c r="F27" i="46" s="1"/>
  <c r="E16" i="46"/>
  <c r="N16" i="46" s="1"/>
  <c r="O16" i="46" s="1"/>
  <c r="D16" i="46"/>
  <c r="N15" i="46"/>
  <c r="O15" i="46"/>
  <c r="N14" i="46"/>
  <c r="O14" i="46" s="1"/>
  <c r="M13" i="46"/>
  <c r="L13" i="46"/>
  <c r="K13" i="46"/>
  <c r="J13" i="46"/>
  <c r="I13" i="46"/>
  <c r="H13" i="46"/>
  <c r="G13" i="46"/>
  <c r="N13" i="46" s="1"/>
  <c r="O13" i="46" s="1"/>
  <c r="F13" i="46"/>
  <c r="E13" i="46"/>
  <c r="D13" i="46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/>
  <c r="N6" i="46"/>
  <c r="O6" i="46" s="1"/>
  <c r="M5" i="46"/>
  <c r="M27" i="46" s="1"/>
  <c r="L5" i="46"/>
  <c r="L27" i="46" s="1"/>
  <c r="K5" i="46"/>
  <c r="K27" i="46" s="1"/>
  <c r="J5" i="46"/>
  <c r="J27" i="46" s="1"/>
  <c r="I5" i="46"/>
  <c r="I27" i="46" s="1"/>
  <c r="H5" i="46"/>
  <c r="H27" i="46" s="1"/>
  <c r="G5" i="46"/>
  <c r="G27" i="46" s="1"/>
  <c r="F5" i="46"/>
  <c r="E5" i="46"/>
  <c r="D5" i="46"/>
  <c r="D27" i="46" s="1"/>
  <c r="N26" i="45"/>
  <c r="O26" i="45"/>
  <c r="N25" i="45"/>
  <c r="O25" i="45" s="1"/>
  <c r="M24" i="45"/>
  <c r="L24" i="45"/>
  <c r="K24" i="45"/>
  <c r="J24" i="45"/>
  <c r="J27" i="45" s="1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M20" i="45"/>
  <c r="L20" i="45"/>
  <c r="K20" i="45"/>
  <c r="N20" i="45" s="1"/>
  <c r="O20" i="45" s="1"/>
  <c r="J20" i="45"/>
  <c r="I20" i="45"/>
  <c r="H20" i="45"/>
  <c r="G20" i="45"/>
  <c r="F20" i="45"/>
  <c r="E20" i="45"/>
  <c r="D20" i="45"/>
  <c r="N19" i="45"/>
  <c r="O19" i="45"/>
  <c r="M18" i="45"/>
  <c r="L18" i="45"/>
  <c r="K18" i="45"/>
  <c r="N18" i="45" s="1"/>
  <c r="O18" i="45" s="1"/>
  <c r="J18" i="45"/>
  <c r="I18" i="45"/>
  <c r="H18" i="45"/>
  <c r="G18" i="45"/>
  <c r="F18" i="45"/>
  <c r="E18" i="45"/>
  <c r="D18" i="45"/>
  <c r="N17" i="45"/>
  <c r="O17" i="45"/>
  <c r="M16" i="45"/>
  <c r="L16" i="45"/>
  <c r="L27" i="45" s="1"/>
  <c r="K16" i="45"/>
  <c r="K27" i="45" s="1"/>
  <c r="J16" i="45"/>
  <c r="I16" i="45"/>
  <c r="H16" i="45"/>
  <c r="G16" i="45"/>
  <c r="F16" i="45"/>
  <c r="E16" i="45"/>
  <c r="D16" i="45"/>
  <c r="N15" i="45"/>
  <c r="O15" i="45"/>
  <c r="N14" i="45"/>
  <c r="O14" i="45" s="1"/>
  <c r="M13" i="45"/>
  <c r="N13" i="45" s="1"/>
  <c r="O13" i="45" s="1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M27" i="45" s="1"/>
  <c r="L5" i="45"/>
  <c r="K5" i="45"/>
  <c r="J5" i="45"/>
  <c r="I5" i="45"/>
  <c r="I27" i="45" s="1"/>
  <c r="H5" i="45"/>
  <c r="H27" i="45" s="1"/>
  <c r="G5" i="45"/>
  <c r="G27" i="45" s="1"/>
  <c r="F5" i="45"/>
  <c r="F27" i="45" s="1"/>
  <c r="E5" i="45"/>
  <c r="E27" i="45" s="1"/>
  <c r="D5" i="45"/>
  <c r="D27" i="45" s="1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N20" i="44" s="1"/>
  <c r="O20" i="44" s="1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M16" i="44"/>
  <c r="L16" i="44"/>
  <c r="K16" i="44"/>
  <c r="J16" i="44"/>
  <c r="I16" i="44"/>
  <c r="H16" i="44"/>
  <c r="G16" i="44"/>
  <c r="F16" i="44"/>
  <c r="F27" i="44" s="1"/>
  <c r="E16" i="44"/>
  <c r="E27" i="44" s="1"/>
  <c r="D16" i="44"/>
  <c r="N15" i="44"/>
  <c r="O15" i="44"/>
  <c r="N14" i="44"/>
  <c r="O14" i="44" s="1"/>
  <c r="M13" i="44"/>
  <c r="L13" i="44"/>
  <c r="K13" i="44"/>
  <c r="J13" i="44"/>
  <c r="I13" i="44"/>
  <c r="H13" i="44"/>
  <c r="G13" i="44"/>
  <c r="N13" i="44" s="1"/>
  <c r="O13" i="44" s="1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M27" i="44" s="1"/>
  <c r="L5" i="44"/>
  <c r="L27" i="44" s="1"/>
  <c r="K5" i="44"/>
  <c r="K27" i="44" s="1"/>
  <c r="J5" i="44"/>
  <c r="J27" i="44" s="1"/>
  <c r="I5" i="44"/>
  <c r="I27" i="44" s="1"/>
  <c r="H5" i="44"/>
  <c r="H27" i="44" s="1"/>
  <c r="G5" i="44"/>
  <c r="G27" i="44" s="1"/>
  <c r="F5" i="44"/>
  <c r="E5" i="44"/>
  <c r="D5" i="44"/>
  <c r="D27" i="44" s="1"/>
  <c r="N27" i="44" s="1"/>
  <c r="O27" i="44" s="1"/>
  <c r="N26" i="43"/>
  <c r="O26" i="43"/>
  <c r="N25" i="43"/>
  <c r="O25" i="43" s="1"/>
  <c r="M24" i="43"/>
  <c r="L24" i="43"/>
  <c r="K24" i="43"/>
  <c r="J24" i="43"/>
  <c r="J27" i="43" s="1"/>
  <c r="I24" i="43"/>
  <c r="H24" i="43"/>
  <c r="G24" i="43"/>
  <c r="F24" i="43"/>
  <c r="E24" i="43"/>
  <c r="D24" i="43"/>
  <c r="N23" i="43"/>
  <c r="O23" i="43" s="1"/>
  <c r="N22" i="43"/>
  <c r="O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M18" i="43"/>
  <c r="L18" i="43"/>
  <c r="K18" i="43"/>
  <c r="N18" i="43" s="1"/>
  <c r="O18" i="43" s="1"/>
  <c r="J18" i="43"/>
  <c r="I18" i="43"/>
  <c r="H18" i="43"/>
  <c r="G18" i="43"/>
  <c r="F18" i="43"/>
  <c r="E18" i="43"/>
  <c r="D18" i="43"/>
  <c r="N17" i="43"/>
  <c r="O17" i="43"/>
  <c r="M16" i="43"/>
  <c r="L16" i="43"/>
  <c r="L27" i="43" s="1"/>
  <c r="K16" i="43"/>
  <c r="K27" i="43" s="1"/>
  <c r="J16" i="43"/>
  <c r="I16" i="43"/>
  <c r="H16" i="43"/>
  <c r="G16" i="43"/>
  <c r="F16" i="43"/>
  <c r="E16" i="43"/>
  <c r="D16" i="43"/>
  <c r="N15" i="43"/>
  <c r="O15" i="43"/>
  <c r="N14" i="43"/>
  <c r="O14" i="43" s="1"/>
  <c r="M13" i="43"/>
  <c r="N13" i="43" s="1"/>
  <c r="O13" i="43" s="1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/>
  <c r="N7" i="43"/>
  <c r="O7" i="43"/>
  <c r="N6" i="43"/>
  <c r="O6" i="43" s="1"/>
  <c r="M5" i="43"/>
  <c r="M27" i="43" s="1"/>
  <c r="L5" i="43"/>
  <c r="K5" i="43"/>
  <c r="J5" i="43"/>
  <c r="I5" i="43"/>
  <c r="I27" i="43" s="1"/>
  <c r="H5" i="43"/>
  <c r="H27" i="43" s="1"/>
  <c r="G5" i="43"/>
  <c r="G27" i="43" s="1"/>
  <c r="F5" i="43"/>
  <c r="F27" i="43" s="1"/>
  <c r="E5" i="43"/>
  <c r="E27" i="43" s="1"/>
  <c r="D5" i="43"/>
  <c r="D27" i="43" s="1"/>
  <c r="N29" i="42"/>
  <c r="O29" i="42"/>
  <c r="N28" i="42"/>
  <c r="O28" i="42" s="1"/>
  <c r="M27" i="42"/>
  <c r="N27" i="42" s="1"/>
  <c r="O27" i="42" s="1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E23" i="42"/>
  <c r="N23" i="42" s="1"/>
  <c r="O23" i="42" s="1"/>
  <c r="D23" i="42"/>
  <c r="N22" i="42"/>
  <c r="O22" i="42"/>
  <c r="M21" i="42"/>
  <c r="L21" i="42"/>
  <c r="K21" i="42"/>
  <c r="J21" i="42"/>
  <c r="I21" i="42"/>
  <c r="H21" i="42"/>
  <c r="G21" i="42"/>
  <c r="F21" i="42"/>
  <c r="F30" i="42" s="1"/>
  <c r="E21" i="42"/>
  <c r="N21" i="42" s="1"/>
  <c r="O21" i="42" s="1"/>
  <c r="D21" i="42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G30" i="42" s="1"/>
  <c r="F16" i="42"/>
  <c r="E16" i="42"/>
  <c r="D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M30" i="42" s="1"/>
  <c r="L5" i="42"/>
  <c r="L30" i="42" s="1"/>
  <c r="K5" i="42"/>
  <c r="K30" i="42" s="1"/>
  <c r="J5" i="42"/>
  <c r="J30" i="42" s="1"/>
  <c r="I5" i="42"/>
  <c r="I30" i="42" s="1"/>
  <c r="H5" i="42"/>
  <c r="H30" i="42" s="1"/>
  <c r="G5" i="42"/>
  <c r="F5" i="42"/>
  <c r="E5" i="42"/>
  <c r="D5" i="42"/>
  <c r="D30" i="42" s="1"/>
  <c r="K28" i="41"/>
  <c r="N27" i="41"/>
  <c r="O27" i="41" s="1"/>
  <c r="N26" i="41"/>
  <c r="O26" i="41" s="1"/>
  <c r="M25" i="41"/>
  <c r="L25" i="41"/>
  <c r="K25" i="41"/>
  <c r="J25" i="41"/>
  <c r="I25" i="41"/>
  <c r="I28" i="41" s="1"/>
  <c r="H25" i="41"/>
  <c r="G25" i="41"/>
  <c r="F25" i="41"/>
  <c r="E25" i="41"/>
  <c r="D25" i="4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N18" i="41" s="1"/>
  <c r="O18" i="41" s="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N16" i="41" s="1"/>
  <c r="O16" i="41" s="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M28" i="41" s="1"/>
  <c r="L5" i="41"/>
  <c r="L28" i="41" s="1"/>
  <c r="K5" i="41"/>
  <c r="J5" i="41"/>
  <c r="J28" i="41" s="1"/>
  <c r="I5" i="41"/>
  <c r="H5" i="41"/>
  <c r="H28" i="41" s="1"/>
  <c r="G5" i="41"/>
  <c r="G28" i="41" s="1"/>
  <c r="F5" i="41"/>
  <c r="F28" i="41" s="1"/>
  <c r="E5" i="41"/>
  <c r="N5" i="41" s="1"/>
  <c r="O5" i="41" s="1"/>
  <c r="D5" i="41"/>
  <c r="D28" i="41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M22" i="40"/>
  <c r="L22" i="40"/>
  <c r="K22" i="40"/>
  <c r="J22" i="40"/>
  <c r="I22" i="40"/>
  <c r="N22" i="40" s="1"/>
  <c r="O22" i="40" s="1"/>
  <c r="H22" i="40"/>
  <c r="G22" i="40"/>
  <c r="F22" i="40"/>
  <c r="E22" i="40"/>
  <c r="D22" i="40"/>
  <c r="N21" i="40"/>
  <c r="O21" i="40"/>
  <c r="M20" i="40"/>
  <c r="L20" i="40"/>
  <c r="K20" i="40"/>
  <c r="J20" i="40"/>
  <c r="I20" i="40"/>
  <c r="N20" i="40" s="1"/>
  <c r="O20" i="40" s="1"/>
  <c r="H20" i="40"/>
  <c r="G20" i="40"/>
  <c r="F20" i="40"/>
  <c r="E20" i="40"/>
  <c r="D20" i="40"/>
  <c r="N19" i="40"/>
  <c r="O19" i="40" s="1"/>
  <c r="N18" i="40"/>
  <c r="O18" i="40"/>
  <c r="M17" i="40"/>
  <c r="L17" i="40"/>
  <c r="N17" i="40" s="1"/>
  <c r="O17" i="40" s="1"/>
  <c r="K17" i="40"/>
  <c r="J17" i="40"/>
  <c r="I17" i="40"/>
  <c r="H17" i="40"/>
  <c r="G17" i="40"/>
  <c r="F17" i="40"/>
  <c r="E17" i="40"/>
  <c r="D17" i="40"/>
  <c r="N16" i="40"/>
  <c r="O16" i="40"/>
  <c r="M15" i="40"/>
  <c r="L15" i="40"/>
  <c r="L28" i="40" s="1"/>
  <c r="K15" i="40"/>
  <c r="J15" i="40"/>
  <c r="I15" i="40"/>
  <c r="H15" i="40"/>
  <c r="G15" i="40"/>
  <c r="F15" i="40"/>
  <c r="E15" i="40"/>
  <c r="D15" i="40"/>
  <c r="N14" i="40"/>
  <c r="O14" i="40"/>
  <c r="N13" i="40"/>
  <c r="O13" i="40"/>
  <c r="M12" i="40"/>
  <c r="L12" i="40"/>
  <c r="K12" i="40"/>
  <c r="J12" i="40"/>
  <c r="I12" i="40"/>
  <c r="H12" i="40"/>
  <c r="G12" i="40"/>
  <c r="F12" i="40"/>
  <c r="E12" i="40"/>
  <c r="N12" i="40" s="1"/>
  <c r="O12" i="40" s="1"/>
  <c r="D12" i="40"/>
  <c r="N11" i="40"/>
  <c r="O11" i="40" s="1"/>
  <c r="N10" i="40"/>
  <c r="O10" i="40"/>
  <c r="N9" i="40"/>
  <c r="O9" i="40" s="1"/>
  <c r="N8" i="40"/>
  <c r="O8" i="40"/>
  <c r="N7" i="40"/>
  <c r="O7" i="40"/>
  <c r="N6" i="40"/>
  <c r="O6" i="40" s="1"/>
  <c r="M5" i="40"/>
  <c r="M28" i="40" s="1"/>
  <c r="L5" i="40"/>
  <c r="K5" i="40"/>
  <c r="K28" i="40" s="1"/>
  <c r="J5" i="40"/>
  <c r="J28" i="40"/>
  <c r="I5" i="40"/>
  <c r="I28" i="40" s="1"/>
  <c r="H5" i="40"/>
  <c r="H28" i="40"/>
  <c r="G5" i="40"/>
  <c r="G28" i="40" s="1"/>
  <c r="F5" i="40"/>
  <c r="F28" i="40" s="1"/>
  <c r="E5" i="40"/>
  <c r="E28" i="40" s="1"/>
  <c r="D5" i="40"/>
  <c r="D28" i="40" s="1"/>
  <c r="N29" i="39"/>
  <c r="O29" i="39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N23" i="39" s="1"/>
  <c r="O23" i="39" s="1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F30" i="39" s="1"/>
  <c r="E21" i="39"/>
  <c r="D21" i="39"/>
  <c r="N20" i="39"/>
  <c r="O20" i="39" s="1"/>
  <c r="N19" i="39"/>
  <c r="O19" i="39"/>
  <c r="M18" i="39"/>
  <c r="L18" i="39"/>
  <c r="K18" i="39"/>
  <c r="J18" i="39"/>
  <c r="I18" i="39"/>
  <c r="H18" i="39"/>
  <c r="N18" i="39" s="1"/>
  <c r="O18" i="39" s="1"/>
  <c r="G18" i="39"/>
  <c r="F18" i="39"/>
  <c r="E18" i="39"/>
  <c r="D18" i="39"/>
  <c r="N17" i="39"/>
  <c r="O17" i="39"/>
  <c r="M16" i="39"/>
  <c r="L16" i="39"/>
  <c r="K16" i="39"/>
  <c r="J16" i="39"/>
  <c r="I16" i="39"/>
  <c r="I30" i="39"/>
  <c r="H16" i="39"/>
  <c r="G16" i="39"/>
  <c r="F16" i="39"/>
  <c r="E16" i="39"/>
  <c r="D16" i="39"/>
  <c r="N15" i="39"/>
  <c r="O15" i="39" s="1"/>
  <c r="N14" i="39"/>
  <c r="O14" i="39"/>
  <c r="M13" i="39"/>
  <c r="L13" i="39"/>
  <c r="N13" i="39" s="1"/>
  <c r="O13" i="39" s="1"/>
  <c r="K13" i="39"/>
  <c r="J13" i="39"/>
  <c r="I13" i="39"/>
  <c r="H13" i="39"/>
  <c r="G13" i="39"/>
  <c r="F13" i="39"/>
  <c r="E13" i="39"/>
  <c r="D13" i="39"/>
  <c r="N12" i="39"/>
  <c r="O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M30" i="39" s="1"/>
  <c r="L5" i="39"/>
  <c r="L30" i="39" s="1"/>
  <c r="K5" i="39"/>
  <c r="J5" i="39"/>
  <c r="J30" i="39" s="1"/>
  <c r="I5" i="39"/>
  <c r="H5" i="39"/>
  <c r="H30" i="39" s="1"/>
  <c r="G5" i="39"/>
  <c r="F5" i="39"/>
  <c r="E5" i="39"/>
  <c r="E30" i="39" s="1"/>
  <c r="D5" i="39"/>
  <c r="D30" i="39" s="1"/>
  <c r="N29" i="38"/>
  <c r="O29" i="38" s="1"/>
  <c r="N28" i="38"/>
  <c r="O28" i="38"/>
  <c r="M27" i="38"/>
  <c r="L27" i="38"/>
  <c r="K27" i="38"/>
  <c r="J27" i="38"/>
  <c r="I27" i="38"/>
  <c r="H27" i="38"/>
  <c r="G27" i="38"/>
  <c r="G30" i="38" s="1"/>
  <c r="F27" i="38"/>
  <c r="E27" i="38"/>
  <c r="N27" i="38" s="1"/>
  <c r="O27" i="38" s="1"/>
  <c r="D27" i="38"/>
  <c r="N26" i="38"/>
  <c r="O26" i="38" s="1"/>
  <c r="N25" i="38"/>
  <c r="O25" i="38" s="1"/>
  <c r="N24" i="38"/>
  <c r="O24" i="38"/>
  <c r="M23" i="38"/>
  <c r="L23" i="38"/>
  <c r="L30" i="38" s="1"/>
  <c r="K23" i="38"/>
  <c r="J23" i="38"/>
  <c r="I23" i="38"/>
  <c r="H23" i="38"/>
  <c r="G23" i="38"/>
  <c r="F23" i="38"/>
  <c r="E23" i="38"/>
  <c r="D23" i="38"/>
  <c r="N23" i="38" s="1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N21" i="38" s="1"/>
  <c r="O21" i="38" s="1"/>
  <c r="D21" i="38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N18" i="38" s="1"/>
  <c r="O18" i="38" s="1"/>
  <c r="E18" i="38"/>
  <c r="D18" i="38"/>
  <c r="N17" i="38"/>
  <c r="O17" i="38" s="1"/>
  <c r="M16" i="38"/>
  <c r="L16" i="38"/>
  <c r="K16" i="38"/>
  <c r="J16" i="38"/>
  <c r="J30" i="38" s="1"/>
  <c r="I16" i="38"/>
  <c r="H16" i="38"/>
  <c r="H30" i="38" s="1"/>
  <c r="G16" i="38"/>
  <c r="F16" i="38"/>
  <c r="E16" i="38"/>
  <c r="D16" i="38"/>
  <c r="N16" i="38" s="1"/>
  <c r="O16" i="38" s="1"/>
  <c r="N15" i="38"/>
  <c r="O15" i="38"/>
  <c r="N14" i="38"/>
  <c r="O14" i="38"/>
  <c r="M13" i="38"/>
  <c r="M30" i="38" s="1"/>
  <c r="L13" i="38"/>
  <c r="K13" i="38"/>
  <c r="K30" i="38" s="1"/>
  <c r="J13" i="38"/>
  <c r="I13" i="38"/>
  <c r="H13" i="38"/>
  <c r="G13" i="38"/>
  <c r="F13" i="38"/>
  <c r="E13" i="38"/>
  <c r="D13" i="38"/>
  <c r="N13" i="38" s="1"/>
  <c r="O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/>
  <c r="M5" i="38"/>
  <c r="L5" i="38"/>
  <c r="K5" i="38"/>
  <c r="J5" i="38"/>
  <c r="I5" i="38"/>
  <c r="I30" i="38" s="1"/>
  <c r="H5" i="38"/>
  <c r="G5" i="38"/>
  <c r="F5" i="38"/>
  <c r="E5" i="38"/>
  <c r="E30" i="38" s="1"/>
  <c r="D5" i="38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/>
  <c r="N19" i="37"/>
  <c r="O19" i="37"/>
  <c r="M18" i="37"/>
  <c r="L18" i="37"/>
  <c r="K18" i="37"/>
  <c r="J18" i="37"/>
  <c r="I18" i="37"/>
  <c r="H18" i="37"/>
  <c r="G18" i="37"/>
  <c r="F18" i="37"/>
  <c r="F27" i="37" s="1"/>
  <c r="E18" i="37"/>
  <c r="D18" i="37"/>
  <c r="D27" i="37" s="1"/>
  <c r="N17" i="37"/>
  <c r="O17" i="37" s="1"/>
  <c r="M16" i="37"/>
  <c r="L16" i="37"/>
  <c r="K16" i="37"/>
  <c r="J16" i="37"/>
  <c r="I16" i="37"/>
  <c r="H16" i="37"/>
  <c r="H27" i="37"/>
  <c r="G16" i="37"/>
  <c r="F16" i="37"/>
  <c r="E16" i="37"/>
  <c r="N16" i="37" s="1"/>
  <c r="O16" i="37" s="1"/>
  <c r="D16" i="37"/>
  <c r="N15" i="37"/>
  <c r="O15" i="37"/>
  <c r="N14" i="37"/>
  <c r="O14" i="37"/>
  <c r="M13" i="37"/>
  <c r="L13" i="37"/>
  <c r="K13" i="37"/>
  <c r="J13" i="37"/>
  <c r="I13" i="37"/>
  <c r="H13" i="37"/>
  <c r="G13" i="37"/>
  <c r="G27" i="37" s="1"/>
  <c r="F13" i="37"/>
  <c r="E13" i="37"/>
  <c r="D13" i="37"/>
  <c r="N12" i="37"/>
  <c r="O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/>
  <c r="M5" i="37"/>
  <c r="M27" i="37" s="1"/>
  <c r="L5" i="37"/>
  <c r="L27" i="37"/>
  <c r="K5" i="37"/>
  <c r="K27" i="37" s="1"/>
  <c r="J5" i="37"/>
  <c r="J27" i="37" s="1"/>
  <c r="I5" i="37"/>
  <c r="I27" i="37" s="1"/>
  <c r="H5" i="37"/>
  <c r="G5" i="37"/>
  <c r="F5" i="37"/>
  <c r="E5" i="37"/>
  <c r="D5" i="37"/>
  <c r="N29" i="36"/>
  <c r="O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N23" i="36" s="1"/>
  <c r="O23" i="36" s="1"/>
  <c r="E23" i="36"/>
  <c r="D23" i="36"/>
  <c r="N22" i="36"/>
  <c r="O22" i="36"/>
  <c r="M21" i="36"/>
  <c r="L21" i="36"/>
  <c r="K21" i="36"/>
  <c r="J21" i="36"/>
  <c r="I21" i="36"/>
  <c r="H21" i="36"/>
  <c r="N21" i="36" s="1"/>
  <c r="O21" i="36" s="1"/>
  <c r="G21" i="36"/>
  <c r="F21" i="36"/>
  <c r="E21" i="36"/>
  <c r="D21" i="36"/>
  <c r="N20" i="36"/>
  <c r="O20" i="36"/>
  <c r="N19" i="36"/>
  <c r="O19" i="36" s="1"/>
  <c r="M18" i="36"/>
  <c r="M30" i="36" s="1"/>
  <c r="L18" i="36"/>
  <c r="K18" i="36"/>
  <c r="J18" i="36"/>
  <c r="I18" i="36"/>
  <c r="H18" i="36"/>
  <c r="G18" i="36"/>
  <c r="F18" i="36"/>
  <c r="F30" i="36" s="1"/>
  <c r="E18" i="36"/>
  <c r="D18" i="36"/>
  <c r="D30" i="36" s="1"/>
  <c r="N17" i="36"/>
  <c r="O17" i="36" s="1"/>
  <c r="M16" i="36"/>
  <c r="L16" i="36"/>
  <c r="K16" i="36"/>
  <c r="J16" i="36"/>
  <c r="I16" i="36"/>
  <c r="H16" i="36"/>
  <c r="G16" i="36"/>
  <c r="F16" i="36"/>
  <c r="E16" i="36"/>
  <c r="E30" i="36" s="1"/>
  <c r="D16" i="36"/>
  <c r="N16" i="36" s="1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30" i="36" s="1"/>
  <c r="K5" i="36"/>
  <c r="N5" i="36" s="1"/>
  <c r="O5" i="36" s="1"/>
  <c r="J5" i="36"/>
  <c r="J30" i="36" s="1"/>
  <c r="I5" i="36"/>
  <c r="I30" i="36" s="1"/>
  <c r="H5" i="36"/>
  <c r="H30" i="36" s="1"/>
  <c r="G5" i="36"/>
  <c r="F5" i="36"/>
  <c r="E5" i="36"/>
  <c r="D5" i="36"/>
  <c r="N27" i="35"/>
  <c r="O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 s="1"/>
  <c r="N22" i="35"/>
  <c r="O22" i="35"/>
  <c r="M21" i="35"/>
  <c r="L21" i="35"/>
  <c r="K21" i="35"/>
  <c r="J21" i="35"/>
  <c r="I21" i="35"/>
  <c r="I28" i="35" s="1"/>
  <c r="H21" i="35"/>
  <c r="G21" i="35"/>
  <c r="F21" i="35"/>
  <c r="E21" i="35"/>
  <c r="D21" i="35"/>
  <c r="N20" i="35"/>
  <c r="O20" i="35" s="1"/>
  <c r="N19" i="35"/>
  <c r="O19" i="35"/>
  <c r="M18" i="35"/>
  <c r="L18" i="35"/>
  <c r="K18" i="35"/>
  <c r="N18" i="35" s="1"/>
  <c r="O18" i="35" s="1"/>
  <c r="J18" i="35"/>
  <c r="I18" i="35"/>
  <c r="H18" i="35"/>
  <c r="G18" i="35"/>
  <c r="F18" i="35"/>
  <c r="E18" i="35"/>
  <c r="D18" i="35"/>
  <c r="N17" i="35"/>
  <c r="O17" i="35" s="1"/>
  <c r="M16" i="35"/>
  <c r="N16" i="35" s="1"/>
  <c r="O16" i="35" s="1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N13" i="35" s="1"/>
  <c r="O13" i="35" s="1"/>
  <c r="D13" i="35"/>
  <c r="N12" i="35"/>
  <c r="O12" i="35"/>
  <c r="N11" i="35"/>
  <c r="O11" i="35" s="1"/>
  <c r="N10" i="35"/>
  <c r="O10" i="35"/>
  <c r="N9" i="35"/>
  <c r="O9" i="35"/>
  <c r="N8" i="35"/>
  <c r="O8" i="35" s="1"/>
  <c r="N7" i="35"/>
  <c r="O7" i="35" s="1"/>
  <c r="N6" i="35"/>
  <c r="O6" i="35"/>
  <c r="M5" i="35"/>
  <c r="M28" i="35" s="1"/>
  <c r="L5" i="35"/>
  <c r="L28" i="35"/>
  <c r="K5" i="35"/>
  <c r="J5" i="35"/>
  <c r="J28" i="35" s="1"/>
  <c r="I5" i="35"/>
  <c r="H5" i="35"/>
  <c r="H28" i="35" s="1"/>
  <c r="G5" i="35"/>
  <c r="F5" i="35"/>
  <c r="F28" i="35" s="1"/>
  <c r="E5" i="35"/>
  <c r="E28" i="35"/>
  <c r="D5" i="35"/>
  <c r="D28" i="35" s="1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N22" i="34"/>
  <c r="O22" i="34"/>
  <c r="M21" i="34"/>
  <c r="L21" i="34"/>
  <c r="K21" i="34"/>
  <c r="N21" i="34" s="1"/>
  <c r="O21" i="34" s="1"/>
  <c r="J21" i="34"/>
  <c r="I21" i="34"/>
  <c r="H21" i="34"/>
  <c r="G21" i="34"/>
  <c r="F21" i="34"/>
  <c r="E21" i="34"/>
  <c r="D21" i="34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/>
  <c r="O18" i="34" s="1"/>
  <c r="N17" i="34"/>
  <c r="O17" i="34"/>
  <c r="M16" i="34"/>
  <c r="L16" i="34"/>
  <c r="K16" i="34"/>
  <c r="J16" i="34"/>
  <c r="I16" i="34"/>
  <c r="H16" i="34"/>
  <c r="G16" i="34"/>
  <c r="G28" i="34" s="1"/>
  <c r="F16" i="34"/>
  <c r="E16" i="34"/>
  <c r="E28" i="34" s="1"/>
  <c r="D16" i="34"/>
  <c r="N16" i="34" s="1"/>
  <c r="O16" i="34" s="1"/>
  <c r="N15" i="34"/>
  <c r="O15" i="34" s="1"/>
  <c r="N14" i="34"/>
  <c r="O14" i="34" s="1"/>
  <c r="M13" i="34"/>
  <c r="L13" i="34"/>
  <c r="K13" i="34"/>
  <c r="K28" i="34" s="1"/>
  <c r="J13" i="34"/>
  <c r="I13" i="34"/>
  <c r="H13" i="34"/>
  <c r="G13" i="34"/>
  <c r="N13" i="34" s="1"/>
  <c r="O13" i="34" s="1"/>
  <c r="F13" i="34"/>
  <c r="E13" i="34"/>
  <c r="D13" i="34"/>
  <c r="N12" i="34"/>
  <c r="O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L28" i="34" s="1"/>
  <c r="K5" i="34"/>
  <c r="J5" i="34"/>
  <c r="J28" i="34" s="1"/>
  <c r="I5" i="34"/>
  <c r="I28" i="34" s="1"/>
  <c r="H5" i="34"/>
  <c r="H28" i="34" s="1"/>
  <c r="G5" i="34"/>
  <c r="F5" i="34"/>
  <c r="F28" i="34"/>
  <c r="E5" i="34"/>
  <c r="D5" i="34"/>
  <c r="D28" i="34" s="1"/>
  <c r="E25" i="33"/>
  <c r="F25" i="33"/>
  <c r="G25" i="33"/>
  <c r="H25" i="33"/>
  <c r="I25" i="33"/>
  <c r="J25" i="33"/>
  <c r="K25" i="33"/>
  <c r="L25" i="33"/>
  <c r="M25" i="33"/>
  <c r="N25" i="33" s="1"/>
  <c r="O25" i="33" s="1"/>
  <c r="D25" i="33"/>
  <c r="E21" i="33"/>
  <c r="N21" i="33" s="1"/>
  <c r="O21" i="33" s="1"/>
  <c r="F21" i="33"/>
  <c r="G21" i="33"/>
  <c r="H21" i="33"/>
  <c r="I21" i="33"/>
  <c r="J21" i="33"/>
  <c r="K21" i="33"/>
  <c r="L21" i="33"/>
  <c r="M21" i="33"/>
  <c r="E18" i="33"/>
  <c r="N18" i="33" s="1"/>
  <c r="O18" i="33" s="1"/>
  <c r="F18" i="33"/>
  <c r="G18" i="33"/>
  <c r="H18" i="33"/>
  <c r="I18" i="33"/>
  <c r="J18" i="33"/>
  <c r="K18" i="33"/>
  <c r="L18" i="33"/>
  <c r="M18" i="33"/>
  <c r="E16" i="33"/>
  <c r="F16" i="33"/>
  <c r="G16" i="33"/>
  <c r="G28" i="33" s="1"/>
  <c r="H16" i="33"/>
  <c r="I16" i="33"/>
  <c r="J16" i="33"/>
  <c r="K16" i="33"/>
  <c r="L16" i="33"/>
  <c r="M16" i="33"/>
  <c r="E13" i="33"/>
  <c r="F13" i="33"/>
  <c r="G13" i="33"/>
  <c r="H13" i="33"/>
  <c r="I13" i="33"/>
  <c r="J13" i="33"/>
  <c r="K13" i="33"/>
  <c r="K28" i="33" s="1"/>
  <c r="L13" i="33"/>
  <c r="M13" i="33"/>
  <c r="E5" i="33"/>
  <c r="E28" i="33" s="1"/>
  <c r="F5" i="33"/>
  <c r="G5" i="33"/>
  <c r="H5" i="33"/>
  <c r="H28" i="33" s="1"/>
  <c r="I5" i="33"/>
  <c r="I28" i="33" s="1"/>
  <c r="J5" i="33"/>
  <c r="N5" i="33" s="1"/>
  <c r="O5" i="33" s="1"/>
  <c r="K5" i="33"/>
  <c r="L5" i="33"/>
  <c r="L28" i="33" s="1"/>
  <c r="M5" i="33"/>
  <c r="D21" i="33"/>
  <c r="D18" i="33"/>
  <c r="D16" i="33"/>
  <c r="D13" i="33"/>
  <c r="D5" i="33"/>
  <c r="N27" i="33"/>
  <c r="O27" i="33" s="1"/>
  <c r="N26" i="33"/>
  <c r="O26" i="33" s="1"/>
  <c r="N22" i="33"/>
  <c r="O22" i="33"/>
  <c r="N23" i="33"/>
  <c r="O23" i="33"/>
  <c r="N24" i="33"/>
  <c r="O24" i="33"/>
  <c r="N20" i="33"/>
  <c r="O20" i="33"/>
  <c r="N19" i="33"/>
  <c r="O19" i="33" s="1"/>
  <c r="N15" i="33"/>
  <c r="O15" i="33" s="1"/>
  <c r="N7" i="33"/>
  <c r="O7" i="33"/>
  <c r="N8" i="33"/>
  <c r="O8" i="33"/>
  <c r="N9" i="33"/>
  <c r="O9" i="33"/>
  <c r="N10" i="33"/>
  <c r="O10" i="33"/>
  <c r="N11" i="33"/>
  <c r="O11" i="33" s="1"/>
  <c r="N12" i="33"/>
  <c r="O12" i="33" s="1"/>
  <c r="N6" i="33"/>
  <c r="O6" i="33"/>
  <c r="N17" i="33"/>
  <c r="O17" i="33"/>
  <c r="N14" i="33"/>
  <c r="O14" i="33"/>
  <c r="N16" i="39"/>
  <c r="O16" i="39" s="1"/>
  <c r="N27" i="39"/>
  <c r="O27" i="39" s="1"/>
  <c r="N25" i="40"/>
  <c r="O25" i="40" s="1"/>
  <c r="N13" i="36"/>
  <c r="O13" i="36" s="1"/>
  <c r="G30" i="36"/>
  <c r="D28" i="33"/>
  <c r="N13" i="33"/>
  <c r="O13" i="33" s="1"/>
  <c r="M28" i="33"/>
  <c r="F28" i="33"/>
  <c r="M28" i="34"/>
  <c r="G28" i="35"/>
  <c r="D30" i="38"/>
  <c r="G30" i="39"/>
  <c r="K30" i="39"/>
  <c r="N21" i="41"/>
  <c r="O21" i="41" s="1"/>
  <c r="N18" i="42"/>
  <c r="O18" i="42" s="1"/>
  <c r="N13" i="42"/>
  <c r="O13" i="42" s="1"/>
  <c r="N24" i="43"/>
  <c r="O24" i="43" s="1"/>
  <c r="N20" i="43"/>
  <c r="O20" i="43" s="1"/>
  <c r="N18" i="44"/>
  <c r="O18" i="44" s="1"/>
  <c r="N24" i="44"/>
  <c r="O24" i="44" s="1"/>
  <c r="N16" i="45"/>
  <c r="O16" i="45" s="1"/>
  <c r="N24" i="45"/>
  <c r="O24" i="45" s="1"/>
  <c r="N18" i="46"/>
  <c r="O18" i="46" s="1"/>
  <c r="N5" i="46"/>
  <c r="O5" i="46" s="1"/>
  <c r="O20" i="47"/>
  <c r="P20" i="47" s="1"/>
  <c r="O24" i="47"/>
  <c r="P24" i="47" s="1"/>
  <c r="O26" i="48" l="1"/>
  <c r="P26" i="48" s="1"/>
  <c r="N28" i="34"/>
  <c r="O28" i="34" s="1"/>
  <c r="N27" i="37"/>
  <c r="O27" i="37" s="1"/>
  <c r="O27" i="47"/>
  <c r="P27" i="47" s="1"/>
  <c r="N30" i="39"/>
  <c r="O30" i="39" s="1"/>
  <c r="N30" i="42"/>
  <c r="O30" i="42" s="1"/>
  <c r="N27" i="43"/>
  <c r="O27" i="43" s="1"/>
  <c r="N27" i="45"/>
  <c r="O27" i="45" s="1"/>
  <c r="N28" i="40"/>
  <c r="O28" i="40" s="1"/>
  <c r="N5" i="45"/>
  <c r="O5" i="45" s="1"/>
  <c r="N16" i="44"/>
  <c r="O16" i="44" s="1"/>
  <c r="N16" i="43"/>
  <c r="O16" i="43" s="1"/>
  <c r="N13" i="37"/>
  <c r="O13" i="37" s="1"/>
  <c r="N16" i="33"/>
  <c r="O16" i="33" s="1"/>
  <c r="N5" i="40"/>
  <c r="O5" i="40" s="1"/>
  <c r="N15" i="40"/>
  <c r="O15" i="40" s="1"/>
  <c r="N18" i="36"/>
  <c r="O18" i="36" s="1"/>
  <c r="N18" i="37"/>
  <c r="O18" i="37" s="1"/>
  <c r="E27" i="46"/>
  <c r="N27" i="46" s="1"/>
  <c r="O27" i="46" s="1"/>
  <c r="O18" i="47"/>
  <c r="P18" i="47" s="1"/>
  <c r="O16" i="47"/>
  <c r="P16" i="47" s="1"/>
  <c r="N5" i="44"/>
  <c r="O5" i="44" s="1"/>
  <c r="E27" i="37"/>
  <c r="N5" i="35"/>
  <c r="O5" i="35" s="1"/>
  <c r="N5" i="37"/>
  <c r="O5" i="37" s="1"/>
  <c r="N5" i="39"/>
  <c r="O5" i="39" s="1"/>
  <c r="N21" i="39"/>
  <c r="O21" i="39" s="1"/>
  <c r="E28" i="41"/>
  <c r="N28" i="41" s="1"/>
  <c r="O28" i="41" s="1"/>
  <c r="E30" i="42"/>
  <c r="K30" i="36"/>
  <c r="N30" i="36" s="1"/>
  <c r="O30" i="36" s="1"/>
  <c r="N5" i="38"/>
  <c r="O5" i="38" s="1"/>
  <c r="M27" i="47"/>
  <c r="K28" i="35"/>
  <c r="N28" i="35" s="1"/>
  <c r="O28" i="35" s="1"/>
  <c r="N5" i="43"/>
  <c r="O5" i="43" s="1"/>
  <c r="N25" i="41"/>
  <c r="O25" i="41" s="1"/>
  <c r="F30" i="38"/>
  <c r="N30" i="38" s="1"/>
  <c r="O30" i="38" s="1"/>
  <c r="N5" i="34"/>
  <c r="O5" i="34" s="1"/>
  <c r="N5" i="42"/>
  <c r="O5" i="42" s="1"/>
  <c r="N16" i="42"/>
  <c r="O16" i="42" s="1"/>
  <c r="J28" i="33"/>
  <c r="N28" i="33" s="1"/>
  <c r="O28" i="33" s="1"/>
  <c r="N21" i="35"/>
  <c r="O21" i="35" s="1"/>
</calcChain>
</file>

<file path=xl/sharedStrings.xml><?xml version="1.0" encoding="utf-8"?>
<sst xmlns="http://schemas.openxmlformats.org/spreadsheetml/2006/main" count="749" uniqueCount="92">
  <si>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</si>
  <si>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</si>
  <si>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</si>
  <si>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</si>
  <si>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</si>
  <si>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</si>
  <si>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</si>
  <si>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</si>
  <si>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</si>
  <si>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</si>
  <si>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</si>
  <si>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</si>
  <si>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</si>
  <si>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</si>
  <si>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</si>
  <si>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</si>
  <si>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</si>
  <si>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</si>
  <si>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</si>
  <si>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</si>
  <si>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</si>
  <si>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</si>
  <si>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</si>
  <si>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</si>
  <si>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</si>
  <si>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</si>
  <si>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</si>
  <si>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</si>
  <si>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Protective Inspections</t>
  </si>
  <si>
    <t>Physical Environment</t>
  </si>
  <si>
    <t>Flood Control / Stormwater Management</t>
  </si>
  <si>
    <t>Transportation</t>
  </si>
  <si>
    <t>Road and Street Facilities</t>
  </si>
  <si>
    <t>Mass Transit Systems</t>
  </si>
  <si>
    <t>Culture / Recreation</t>
  </si>
  <si>
    <t>Parks and Recreation</t>
  </si>
  <si>
    <t>Special Recreation Facilities</t>
  </si>
  <si>
    <t>Charter Schools</t>
  </si>
  <si>
    <t>Inter-Fund Group Transfers Out</t>
  </si>
  <si>
    <t>Proprietary - Other Non-Operating Disbursements</t>
  </si>
  <si>
    <t>Other Uses and Non-Operating</t>
  </si>
  <si>
    <t>2009 Municipal Population:</t>
  </si>
  <si>
    <t>Aventura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</si>
  <si>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</si>
  <si>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</si>
  <si>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</si>
  <si>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</si>
  <si>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</si>
  <si>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</si>
  <si>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Human Services</t>
  </si>
  <si>
    <t>Other Human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</si>
  <si>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</si>
  <si>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</si>
  <si>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</si>
  <si>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</si>
  <si>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</si>
  <si>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</si>
  <si>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</si>
  <si>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</si>
  <si>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</si>
  <si>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Mass Transit</t>
  </si>
  <si>
    <t>Parks / Recreation</t>
  </si>
  <si>
    <t>Special Facilities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</si>
  <si>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</si>
  <si>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</si>
  <si>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</si>
  <si>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</si>
  <si>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</si>
  <si>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</si>
  <si>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</si>
  <si>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</si>
  <si>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</si>
  <si>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</si>
  <si>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</si>
  <si>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</si>
  <si>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</si>
  <si>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</si>
  <si>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</si>
  <si>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</si>
  <si>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</si>
  <si>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</si>
  <si>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</si>
  <si>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</si>
  <si>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</si>
  <si>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</si>
  <si>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</si>
  <si>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</si>
  <si>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</si>
  <si>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Cultural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</si>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</sst>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7309844</v>
      </c>
      <c r="E5" s="24">
        <f>SUM(E6:E12)</f>
        <v>6496417</v>
      </c>
      <c r="F5" s="24">
        <f>SUM(F6:F12)</f>
        <v>2452310</v>
      </c>
      <c r="G5" s="24">
        <f>SUM(G6:G12)</f>
        <v>0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3522933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19781504</v>
      </c>
      <c r="P5" s="30">
        <f>(O5/P$28)</f>
        <v>491.50257162024496</v>
      </c>
      <c r="Q5" s="6"/>
    </row>
    <row r="6" spans="1:134">
      <c r="A6" s="12"/>
      <c r="B6" s="42">
        <v>511</v>
      </c>
      <c r="C6" s="19" t="s">
        <v>19</v>
      </c>
      <c r="D6" s="43">
        <v>218382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218382</v>
      </c>
      <c r="P6" s="44">
        <f>(O6/P$28)</f>
        <v>5.4260441772057542</v>
      </c>
      <c r="Q6" s="9"/>
    </row>
    <row r="7" spans="1:134">
      <c r="A7" s="12"/>
      <c r="B7" s="42">
        <v>512</v>
      </c>
      <c r="C7" s="19" t="s">
        <v>20</v>
      </c>
      <c r="D7" s="43">
        <v>1808991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1808991</v>
      </c>
      <c r="P7" s="44">
        <f>(O7/P$28)</f>
        <v>44.947225880189826</v>
      </c>
      <c r="Q7" s="9"/>
    </row>
    <row r="8" spans="1:134">
      <c r="A8" s="12"/>
      <c r="B8" s="42">
        <v>513</v>
      </c>
      <c r="C8" s="19" t="s">
        <v>21</v>
      </c>
      <c r="D8" s="43">
        <v>2824011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481922</v>
      </c>
      <c r="L8" s="43">
        <v>0</v>
      </c>
      <c r="M8" s="43">
        <v>0</v>
      </c>
      <c r="N8" s="43">
        <v>0</v>
      </c>
      <c r="O8" s="43">
        <f t="shared" si="0"/>
        <v>3305933</v>
      </c>
      <c r="P8" s="44">
        <f>(O8/P$28)</f>
        <v>82.141103684746696</v>
      </c>
      <c r="Q8" s="9"/>
    </row>
    <row r="9" spans="1:134">
      <c r="A9" s="12"/>
      <c r="B9" s="42">
        <v>514</v>
      </c>
      <c r="C9" s="19" t="s">
        <v>22</v>
      </c>
      <c r="D9" s="43">
        <v>385484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385484</v>
      </c>
      <c r="P9" s="44">
        <f>(O9/P$28)</f>
        <v>9.5779561209531145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2452310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2452310</v>
      </c>
      <c r="P10" s="44">
        <f>(O10/P$28)</f>
        <v>60.931497999850919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3041011</v>
      </c>
      <c r="L11" s="43">
        <v>0</v>
      </c>
      <c r="M11" s="43">
        <v>0</v>
      </c>
      <c r="N11" s="43">
        <v>0</v>
      </c>
      <c r="O11" s="43">
        <f t="shared" si="0"/>
        <v>3041011</v>
      </c>
      <c r="P11" s="44">
        <f>(O11/P$28)</f>
        <v>75.558700027331227</v>
      </c>
      <c r="Q11" s="9"/>
    </row>
    <row r="12" spans="1:134">
      <c r="A12" s="12"/>
      <c r="B12" s="42">
        <v>519</v>
      </c>
      <c r="C12" s="19" t="s">
        <v>25</v>
      </c>
      <c r="D12" s="43">
        <v>2072976</v>
      </c>
      <c r="E12" s="43">
        <v>6496417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8569393</v>
      </c>
      <c r="P12" s="44">
        <f>(O12/P$28)</f>
        <v>212.92004372996746</v>
      </c>
      <c r="Q12" s="9"/>
    </row>
    <row r="13" spans="1:134" ht="15.75">
      <c r="A13" s="26" t="s">
        <v>26</v>
      </c>
      <c r="B13" s="27"/>
      <c r="C13" s="28"/>
      <c r="D13" s="29">
        <f>SUM(D14:D15)</f>
        <v>24528755</v>
      </c>
      <c r="E13" s="29">
        <f>SUM(E14:E15)</f>
        <v>4459063</v>
      </c>
      <c r="F13" s="29">
        <f>SUM(F14:F15)</f>
        <v>0</v>
      </c>
      <c r="G13" s="29">
        <f>SUM(G14:G15)</f>
        <v>0</v>
      </c>
      <c r="H13" s="29">
        <f>SUM(H14:H15)</f>
        <v>0</v>
      </c>
      <c r="I13" s="29">
        <f>SUM(I14:I15)</f>
        <v>0</v>
      </c>
      <c r="J13" s="29">
        <f>SUM(J14:J15)</f>
        <v>0</v>
      </c>
      <c r="K13" s="29">
        <f>SUM(K14:K15)</f>
        <v>0</v>
      </c>
      <c r="L13" s="29">
        <f>SUM(L14:L15)</f>
        <v>0</v>
      </c>
      <c r="M13" s="29">
        <f>SUM(M14:M15)</f>
        <v>0</v>
      </c>
      <c r="N13" s="29">
        <f>SUM(N14:N15)</f>
        <v>0</v>
      </c>
      <c r="O13" s="40">
        <f>SUM(D13:N13)</f>
        <v>28987818</v>
      </c>
      <c r="P13" s="41">
        <f>(O13/P$28)</f>
        <v>720.24791909956025</v>
      </c>
      <c r="Q13" s="10"/>
    </row>
    <row r="14" spans="1:134">
      <c r="A14" s="12"/>
      <c r="B14" s="42">
        <v>521</v>
      </c>
      <c r="C14" s="19" t="s">
        <v>27</v>
      </c>
      <c r="D14" s="43">
        <v>23978364</v>
      </c>
      <c r="E14" s="43">
        <v>162850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24141214</v>
      </c>
      <c r="P14" s="44">
        <f>(O14/P$28)</f>
        <v>599.82642184510644</v>
      </c>
      <c r="Q14" s="9"/>
    </row>
    <row r="15" spans="1:134">
      <c r="A15" s="12"/>
      <c r="B15" s="42">
        <v>524</v>
      </c>
      <c r="C15" s="19" t="s">
        <v>28</v>
      </c>
      <c r="D15" s="43">
        <v>550391</v>
      </c>
      <c r="E15" s="43">
        <v>4296213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1">SUM(D15:N15)</f>
        <v>4846604</v>
      </c>
      <c r="P15" s="44">
        <f>(O15/P$28)</f>
        <v>120.42149725445375</v>
      </c>
      <c r="Q15" s="9"/>
    </row>
    <row r="16" spans="1:134" ht="15.75">
      <c r="A16" s="26" t="s">
        <v>29</v>
      </c>
      <c r="B16" s="27"/>
      <c r="C16" s="28"/>
      <c r="D16" s="29">
        <f>SUM(D17:D17)</f>
        <v>0</v>
      </c>
      <c r="E16" s="29">
        <f>SUM(E17:E17)</f>
        <v>0</v>
      </c>
      <c r="F16" s="29">
        <f>SUM(F17:F17)</f>
        <v>0</v>
      </c>
      <c r="G16" s="29">
        <f>SUM(G17:G17)</f>
        <v>0</v>
      </c>
      <c r="H16" s="29">
        <f>SUM(H17:H17)</f>
        <v>0</v>
      </c>
      <c r="I16" s="29">
        <f>SUM(I17:I17)</f>
        <v>1131279</v>
      </c>
      <c r="J16" s="29">
        <f>SUM(J17:J17)</f>
        <v>0</v>
      </c>
      <c r="K16" s="29">
        <f>SUM(K17:K17)</f>
        <v>0</v>
      </c>
      <c r="L16" s="29">
        <f>SUM(L17:L17)</f>
        <v>0</v>
      </c>
      <c r="M16" s="29">
        <f>SUM(M17:M17)</f>
        <v>0</v>
      </c>
      <c r="N16" s="29">
        <f>SUM(N17:N17)</f>
        <v>0</v>
      </c>
      <c r="O16" s="40">
        <f>SUM(D16:N16)</f>
        <v>1131279</v>
      </c>
      <c r="P16" s="41">
        <f>(O16/P$28)</f>
        <v>28.108405595448108</v>
      </c>
      <c r="Q16" s="10"/>
    </row>
    <row r="17" spans="1:120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1131279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2">SUM(D17:N17)</f>
        <v>1131279</v>
      </c>
      <c r="P17" s="44">
        <f>(O17/P$28)</f>
        <v>28.108405595448108</v>
      </c>
      <c r="Q17" s="9"/>
    </row>
    <row r="18" spans="1:120" ht="15.75">
      <c r="A18" s="26" t="s">
        <v>31</v>
      </c>
      <c r="B18" s="27"/>
      <c r="C18" s="28"/>
      <c r="D18" s="29">
        <f>SUM(D19:D19)</f>
        <v>3637193</v>
      </c>
      <c r="E18" s="29">
        <f>SUM(E19:E19)</f>
        <v>3059065</v>
      </c>
      <c r="F18" s="29">
        <f>SUM(F19:F19)</f>
        <v>0</v>
      </c>
      <c r="G18" s="29">
        <f>SUM(G19:G19)</f>
        <v>0</v>
      </c>
      <c r="H18" s="29">
        <f>SUM(H19:H19)</f>
        <v>0</v>
      </c>
      <c r="I18" s="29">
        <f>SUM(I19:I19)</f>
        <v>0</v>
      </c>
      <c r="J18" s="29">
        <f>SUM(J19:J19)</f>
        <v>0</v>
      </c>
      <c r="K18" s="29">
        <f>SUM(K19:K19)</f>
        <v>0</v>
      </c>
      <c r="L18" s="29">
        <f>SUM(L19:L19)</f>
        <v>0</v>
      </c>
      <c r="M18" s="29">
        <f>SUM(M19:M19)</f>
        <v>0</v>
      </c>
      <c r="N18" s="29">
        <f>SUM(N19:N19)</f>
        <v>0</v>
      </c>
      <c r="O18" s="29">
        <f t="shared" si="2"/>
        <v>6696258</v>
      </c>
      <c r="P18" s="41">
        <f>(O18/P$28)</f>
        <v>166.37905930876835</v>
      </c>
      <c r="Q18" s="10"/>
    </row>
    <row r="19" spans="1:120">
      <c r="A19" s="12"/>
      <c r="B19" s="42">
        <v>541</v>
      </c>
      <c r="C19" s="19" t="s">
        <v>32</v>
      </c>
      <c r="D19" s="43">
        <v>3637193</v>
      </c>
      <c r="E19" s="43">
        <v>3059065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6696258</v>
      </c>
      <c r="P19" s="44">
        <f>(O19/P$28)</f>
        <v>166.37905930876835</v>
      </c>
      <c r="Q19" s="9"/>
    </row>
    <row r="20" spans="1:120" ht="15.75">
      <c r="A20" s="26" t="s">
        <v>34</v>
      </c>
      <c r="B20" s="27"/>
      <c r="C20" s="28"/>
      <c r="D20" s="29">
        <f>SUM(D21:D23)</f>
        <v>5742079</v>
      </c>
      <c r="E20" s="29">
        <f>SUM(E21:E23)</f>
        <v>23843802</v>
      </c>
      <c r="F20" s="29">
        <f>SUM(F21:F23)</f>
        <v>0</v>
      </c>
      <c r="G20" s="29">
        <f>SUM(G21:G23)</f>
        <v>132322</v>
      </c>
      <c r="H20" s="29">
        <f>SUM(H21:H23)</f>
        <v>0</v>
      </c>
      <c r="I20" s="29">
        <f>SUM(I21:I23)</f>
        <v>0</v>
      </c>
      <c r="J20" s="29">
        <f>SUM(J21:J23)</f>
        <v>0</v>
      </c>
      <c r="K20" s="29">
        <f>SUM(K21:K23)</f>
        <v>0</v>
      </c>
      <c r="L20" s="29">
        <f>SUM(L21:L23)</f>
        <v>0</v>
      </c>
      <c r="M20" s="29">
        <f>SUM(M21:M23)</f>
        <v>0</v>
      </c>
      <c r="N20" s="29">
        <f>SUM(N21:N23)</f>
        <v>0</v>
      </c>
      <c r="O20" s="29">
        <f>SUM(D20:N20)</f>
        <v>29718203</v>
      </c>
      <c r="P20" s="41">
        <f>(O20/P$28)</f>
        <v>738.39548289313484</v>
      </c>
      <c r="Q20" s="9"/>
    </row>
    <row r="21" spans="1:120">
      <c r="A21" s="12"/>
      <c r="B21" s="42">
        <v>572</v>
      </c>
      <c r="C21" s="19" t="s">
        <v>35</v>
      </c>
      <c r="D21" s="43">
        <v>4453791</v>
      </c>
      <c r="E21" s="43">
        <v>0</v>
      </c>
      <c r="F21" s="43">
        <v>0</v>
      </c>
      <c r="G21" s="43">
        <v>72221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4526012</v>
      </c>
      <c r="P21" s="44">
        <f>(O21/P$28)</f>
        <v>112.45588491067657</v>
      </c>
      <c r="Q21" s="9"/>
    </row>
    <row r="22" spans="1:120">
      <c r="A22" s="12"/>
      <c r="B22" s="42">
        <v>573</v>
      </c>
      <c r="C22" s="19" t="s">
        <v>88</v>
      </c>
      <c r="D22" s="43">
        <v>1288288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1288288</v>
      </c>
      <c r="P22" s="44">
        <f>(O22/P$28)</f>
        <v>32.009541083807491</v>
      </c>
      <c r="Q22" s="9"/>
    </row>
    <row r="23" spans="1:120">
      <c r="A23" s="12"/>
      <c r="B23" s="42">
        <v>578</v>
      </c>
      <c r="C23" s="19" t="s">
        <v>37</v>
      </c>
      <c r="D23" s="43">
        <v>0</v>
      </c>
      <c r="E23" s="43">
        <v>23843802</v>
      </c>
      <c r="F23" s="43">
        <v>0</v>
      </c>
      <c r="G23" s="43">
        <v>60101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23903903</v>
      </c>
      <c r="P23" s="44">
        <f>(O23/P$28)</f>
        <v>593.93005689865083</v>
      </c>
      <c r="Q23" s="9"/>
    </row>
    <row r="24" spans="1:120" ht="15.75">
      <c r="A24" s="26" t="s">
        <v>40</v>
      </c>
      <c r="B24" s="27"/>
      <c r="C24" s="28"/>
      <c r="D24" s="29">
        <f>SUM(D25:D25)</f>
        <v>2391100</v>
      </c>
      <c r="E24" s="29">
        <f>SUM(E25:E25)</f>
        <v>979449</v>
      </c>
      <c r="F24" s="29">
        <f>SUM(F25:F25)</f>
        <v>0</v>
      </c>
      <c r="G24" s="29">
        <f>SUM(G25:G25)</f>
        <v>0</v>
      </c>
      <c r="H24" s="29">
        <f>SUM(H25:H25)</f>
        <v>0</v>
      </c>
      <c r="I24" s="29">
        <f>SUM(I25:I25)</f>
        <v>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0</v>
      </c>
      <c r="O24" s="29">
        <f>SUM(D24:N24)</f>
        <v>3370549</v>
      </c>
      <c r="P24" s="41">
        <f>(O24/P$28)</f>
        <v>83.74658980793599</v>
      </c>
      <c r="Q24" s="9"/>
    </row>
    <row r="25" spans="1:120" ht="15.75" thickBot="1">
      <c r="A25" s="12"/>
      <c r="B25" s="42">
        <v>581</v>
      </c>
      <c r="C25" s="19" t="s">
        <v>85</v>
      </c>
      <c r="D25" s="43">
        <v>2391100</v>
      </c>
      <c r="E25" s="43">
        <v>979449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3370549</v>
      </c>
      <c r="P25" s="44">
        <f>(O25/P$28)</f>
        <v>83.74658980793599</v>
      </c>
      <c r="Q25" s="9"/>
    </row>
    <row r="26" spans="1:120" ht="16.5" thickBot="1">
      <c r="A26" s="13" t="s">
        <v>10</v>
      </c>
      <c r="B26" s="21"/>
      <c r="C26" s="20"/>
      <c r="D26" s="14">
        <f>SUM(D5,D13,D16,D18,D20,D24)</f>
        <v>43608971</v>
      </c>
      <c r="E26" s="14">
        <f t="shared" ref="E26:N26" si="3">SUM(E5,E13,E16,E18,E20,E24)</f>
        <v>38837796</v>
      </c>
      <c r="F26" s="14">
        <f t="shared" si="3"/>
        <v>2452310</v>
      </c>
      <c r="G26" s="14">
        <f t="shared" si="3"/>
        <v>132322</v>
      </c>
      <c r="H26" s="14">
        <f t="shared" si="3"/>
        <v>0</v>
      </c>
      <c r="I26" s="14">
        <f t="shared" si="3"/>
        <v>1131279</v>
      </c>
      <c r="J26" s="14">
        <f t="shared" si="3"/>
        <v>0</v>
      </c>
      <c r="K26" s="14">
        <f t="shared" si="3"/>
        <v>3522933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>SUM(D26:N26)</f>
        <v>89685611</v>
      </c>
      <c r="P26" s="35">
        <f>(O26/P$28)</f>
        <v>2228.3800283250926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91</v>
      </c>
      <c r="N28" s="90"/>
      <c r="O28" s="90"/>
      <c r="P28" s="39">
        <v>40247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3271503</v>
      </c>
      <c r="E5" s="56">
        <f t="shared" si="0"/>
        <v>0</v>
      </c>
      <c r="F5" s="56">
        <f t="shared" si="0"/>
        <v>2542979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409085</v>
      </c>
      <c r="L5" s="56">
        <f t="shared" si="0"/>
        <v>0</v>
      </c>
      <c r="M5" s="56">
        <f t="shared" si="0"/>
        <v>0</v>
      </c>
      <c r="N5" s="57">
        <f>SUM(D5:M5)</f>
        <v>6223567</v>
      </c>
      <c r="O5" s="58">
        <f t="shared" ref="O5:O30" si="1">(N5/O$32)</f>
        <v>167.02181847458536</v>
      </c>
      <c r="P5" s="59"/>
    </row>
    <row r="6" spans="1:133">
      <c r="A6" s="61"/>
      <c r="B6" s="62">
        <v>511</v>
      </c>
      <c r="C6" s="63" t="s">
        <v>19</v>
      </c>
      <c r="D6" s="64">
        <v>117419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117419</v>
      </c>
      <c r="O6" s="65">
        <f t="shared" si="1"/>
        <v>3.1511727765552036</v>
      </c>
      <c r="P6" s="66"/>
    </row>
    <row r="7" spans="1:133">
      <c r="A7" s="61"/>
      <c r="B7" s="62">
        <v>512</v>
      </c>
      <c r="C7" s="63" t="s">
        <v>20</v>
      </c>
      <c r="D7" s="64">
        <v>772820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772820</v>
      </c>
      <c r="O7" s="65">
        <f t="shared" si="1"/>
        <v>20.740164242391714</v>
      </c>
      <c r="P7" s="66"/>
    </row>
    <row r="8" spans="1:133">
      <c r="A8" s="61"/>
      <c r="B8" s="62">
        <v>513</v>
      </c>
      <c r="C8" s="63" t="s">
        <v>21</v>
      </c>
      <c r="D8" s="64">
        <v>1795455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1795455</v>
      </c>
      <c r="O8" s="65">
        <f t="shared" si="1"/>
        <v>48.184611668724166</v>
      </c>
      <c r="P8" s="66"/>
    </row>
    <row r="9" spans="1:133">
      <c r="A9" s="61"/>
      <c r="B9" s="62">
        <v>514</v>
      </c>
      <c r="C9" s="63" t="s">
        <v>22</v>
      </c>
      <c r="D9" s="64">
        <v>293094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293094</v>
      </c>
      <c r="O9" s="65">
        <f t="shared" si="1"/>
        <v>7.8657613654661587</v>
      </c>
      <c r="P9" s="66"/>
    </row>
    <row r="10" spans="1:133">
      <c r="A10" s="61"/>
      <c r="B10" s="62">
        <v>517</v>
      </c>
      <c r="C10" s="63" t="s">
        <v>23</v>
      </c>
      <c r="D10" s="64">
        <v>0</v>
      </c>
      <c r="E10" s="64">
        <v>0</v>
      </c>
      <c r="F10" s="64">
        <v>2542979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2542979</v>
      </c>
      <c r="O10" s="65">
        <f t="shared" si="1"/>
        <v>68.245907358703235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409085</v>
      </c>
      <c r="L11" s="64">
        <v>0</v>
      </c>
      <c r="M11" s="64">
        <v>0</v>
      </c>
      <c r="N11" s="64">
        <f t="shared" si="2"/>
        <v>409085</v>
      </c>
      <c r="O11" s="65">
        <f t="shared" si="1"/>
        <v>10.978610917288391</v>
      </c>
      <c r="P11" s="66"/>
    </row>
    <row r="12" spans="1:133">
      <c r="A12" s="61"/>
      <c r="B12" s="62">
        <v>519</v>
      </c>
      <c r="C12" s="63" t="s">
        <v>57</v>
      </c>
      <c r="D12" s="64">
        <v>292715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292715</v>
      </c>
      <c r="O12" s="65">
        <f t="shared" si="1"/>
        <v>7.8555901454564969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SUM(D14:D15)</f>
        <v>20938998</v>
      </c>
      <c r="E13" s="70">
        <f t="shared" si="3"/>
        <v>531132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0" si="4">SUM(D13:M13)</f>
        <v>21470130</v>
      </c>
      <c r="O13" s="72">
        <f t="shared" si="1"/>
        <v>576.19370940904946</v>
      </c>
      <c r="P13" s="73"/>
    </row>
    <row r="14" spans="1:133">
      <c r="A14" s="61"/>
      <c r="B14" s="62">
        <v>521</v>
      </c>
      <c r="C14" s="63" t="s">
        <v>27</v>
      </c>
      <c r="D14" s="64">
        <v>18473084</v>
      </c>
      <c r="E14" s="64">
        <v>531132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19004216</v>
      </c>
      <c r="O14" s="65">
        <f t="shared" si="1"/>
        <v>510.01599484729752</v>
      </c>
      <c r="P14" s="66"/>
    </row>
    <row r="15" spans="1:133">
      <c r="A15" s="61"/>
      <c r="B15" s="62">
        <v>524</v>
      </c>
      <c r="C15" s="63" t="s">
        <v>28</v>
      </c>
      <c r="D15" s="64">
        <v>2465914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2465914</v>
      </c>
      <c r="O15" s="65">
        <f t="shared" si="1"/>
        <v>66.177714561751912</v>
      </c>
      <c r="P15" s="66"/>
    </row>
    <row r="16" spans="1:133" ht="15.75">
      <c r="A16" s="67" t="s">
        <v>29</v>
      </c>
      <c r="B16" s="68"/>
      <c r="C16" s="69"/>
      <c r="D16" s="70">
        <f t="shared" ref="D16:M16" si="5">SUM(D17:D17)</f>
        <v>374063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805636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1">
        <f t="shared" si="4"/>
        <v>1179699</v>
      </c>
      <c r="O16" s="72">
        <f t="shared" si="1"/>
        <v>31.659572755085609</v>
      </c>
      <c r="P16" s="73"/>
    </row>
    <row r="17" spans="1:119">
      <c r="A17" s="61"/>
      <c r="B17" s="62">
        <v>538</v>
      </c>
      <c r="C17" s="63" t="s">
        <v>58</v>
      </c>
      <c r="D17" s="64">
        <v>374063</v>
      </c>
      <c r="E17" s="64">
        <v>0</v>
      </c>
      <c r="F17" s="64">
        <v>0</v>
      </c>
      <c r="G17" s="64">
        <v>0</v>
      </c>
      <c r="H17" s="64">
        <v>0</v>
      </c>
      <c r="I17" s="64">
        <v>805636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1179699</v>
      </c>
      <c r="O17" s="65">
        <f t="shared" si="1"/>
        <v>31.659572755085609</v>
      </c>
      <c r="P17" s="66"/>
    </row>
    <row r="18" spans="1:119" ht="15.75">
      <c r="A18" s="67" t="s">
        <v>31</v>
      </c>
      <c r="B18" s="68"/>
      <c r="C18" s="69"/>
      <c r="D18" s="70">
        <f t="shared" ref="D18:M18" si="6">SUM(D19:D20)</f>
        <v>3638213</v>
      </c>
      <c r="E18" s="70">
        <f t="shared" si="6"/>
        <v>1578947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4"/>
        <v>5217160</v>
      </c>
      <c r="O18" s="72">
        <f t="shared" si="1"/>
        <v>140.01288175621278</v>
      </c>
      <c r="P18" s="73"/>
    </row>
    <row r="19" spans="1:119">
      <c r="A19" s="61"/>
      <c r="B19" s="62">
        <v>541</v>
      </c>
      <c r="C19" s="63" t="s">
        <v>59</v>
      </c>
      <c r="D19" s="64">
        <v>3303203</v>
      </c>
      <c r="E19" s="64">
        <v>1578947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4882150</v>
      </c>
      <c r="O19" s="65">
        <f t="shared" si="1"/>
        <v>131.022221029467</v>
      </c>
      <c r="P19" s="66"/>
    </row>
    <row r="20" spans="1:119">
      <c r="A20" s="61"/>
      <c r="B20" s="62">
        <v>544</v>
      </c>
      <c r="C20" s="63" t="s">
        <v>60</v>
      </c>
      <c r="D20" s="64">
        <v>335010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335010</v>
      </c>
      <c r="O20" s="65">
        <f t="shared" si="1"/>
        <v>8.9906607267457463</v>
      </c>
      <c r="P20" s="66"/>
    </row>
    <row r="21" spans="1:119" ht="15.75">
      <c r="A21" s="67" t="s">
        <v>49</v>
      </c>
      <c r="B21" s="68"/>
      <c r="C21" s="69"/>
      <c r="D21" s="70">
        <f t="shared" ref="D21:M21" si="7">SUM(D22:D22)</f>
        <v>90639</v>
      </c>
      <c r="E21" s="70">
        <f t="shared" si="7"/>
        <v>0</v>
      </c>
      <c r="F21" s="70">
        <f t="shared" si="7"/>
        <v>0</v>
      </c>
      <c r="G21" s="70">
        <f t="shared" si="7"/>
        <v>0</v>
      </c>
      <c r="H21" s="70">
        <f t="shared" si="7"/>
        <v>0</v>
      </c>
      <c r="I21" s="70">
        <f t="shared" si="7"/>
        <v>0</v>
      </c>
      <c r="J21" s="70">
        <f t="shared" si="7"/>
        <v>0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si="4"/>
        <v>90639</v>
      </c>
      <c r="O21" s="72">
        <f t="shared" si="1"/>
        <v>2.4324781278514305</v>
      </c>
      <c r="P21" s="73"/>
    </row>
    <row r="22" spans="1:119">
      <c r="A22" s="61"/>
      <c r="B22" s="62">
        <v>569</v>
      </c>
      <c r="C22" s="63" t="s">
        <v>50</v>
      </c>
      <c r="D22" s="64">
        <v>90639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90639</v>
      </c>
      <c r="O22" s="65">
        <f t="shared" si="1"/>
        <v>2.4324781278514305</v>
      </c>
      <c r="P22" s="66"/>
    </row>
    <row r="23" spans="1:119" ht="15.75">
      <c r="A23" s="67" t="s">
        <v>34</v>
      </c>
      <c r="B23" s="68"/>
      <c r="C23" s="69"/>
      <c r="D23" s="70">
        <f t="shared" ref="D23:M23" si="8">SUM(D24:D26)</f>
        <v>2770899</v>
      </c>
      <c r="E23" s="70">
        <f t="shared" si="8"/>
        <v>7983199</v>
      </c>
      <c r="F23" s="70">
        <f t="shared" si="8"/>
        <v>0</v>
      </c>
      <c r="G23" s="70">
        <f t="shared" si="8"/>
        <v>232195</v>
      </c>
      <c r="H23" s="70">
        <f t="shared" si="8"/>
        <v>0</v>
      </c>
      <c r="I23" s="70">
        <f t="shared" si="8"/>
        <v>0</v>
      </c>
      <c r="J23" s="70">
        <f t="shared" si="8"/>
        <v>0</v>
      </c>
      <c r="K23" s="70">
        <f t="shared" si="8"/>
        <v>0</v>
      </c>
      <c r="L23" s="70">
        <f t="shared" si="8"/>
        <v>0</v>
      </c>
      <c r="M23" s="70">
        <f t="shared" si="8"/>
        <v>0</v>
      </c>
      <c r="N23" s="70">
        <f t="shared" si="4"/>
        <v>10986293</v>
      </c>
      <c r="O23" s="72">
        <f t="shared" si="1"/>
        <v>294.83905855831676</v>
      </c>
      <c r="P23" s="66"/>
    </row>
    <row r="24" spans="1:119">
      <c r="A24" s="61"/>
      <c r="B24" s="62">
        <v>572</v>
      </c>
      <c r="C24" s="63" t="s">
        <v>61</v>
      </c>
      <c r="D24" s="64">
        <v>2055906</v>
      </c>
      <c r="E24" s="64">
        <v>0</v>
      </c>
      <c r="F24" s="64">
        <v>0</v>
      </c>
      <c r="G24" s="64">
        <v>232195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2288101</v>
      </c>
      <c r="O24" s="65">
        <f t="shared" si="1"/>
        <v>61.405748483709942</v>
      </c>
      <c r="P24" s="66"/>
    </row>
    <row r="25" spans="1:119">
      <c r="A25" s="61"/>
      <c r="B25" s="62">
        <v>575</v>
      </c>
      <c r="C25" s="63" t="s">
        <v>62</v>
      </c>
      <c r="D25" s="64">
        <v>714993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714993</v>
      </c>
      <c r="O25" s="65">
        <f t="shared" si="1"/>
        <v>19.188261499651119</v>
      </c>
      <c r="P25" s="66"/>
    </row>
    <row r="26" spans="1:119">
      <c r="A26" s="61"/>
      <c r="B26" s="62">
        <v>578</v>
      </c>
      <c r="C26" s="63" t="s">
        <v>37</v>
      </c>
      <c r="D26" s="64">
        <v>0</v>
      </c>
      <c r="E26" s="64">
        <v>7983199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7983199</v>
      </c>
      <c r="O26" s="65">
        <f t="shared" si="1"/>
        <v>214.24504857495572</v>
      </c>
      <c r="P26" s="66"/>
    </row>
    <row r="27" spans="1:119" ht="15.75">
      <c r="A27" s="67" t="s">
        <v>63</v>
      </c>
      <c r="B27" s="68"/>
      <c r="C27" s="69"/>
      <c r="D27" s="70">
        <f t="shared" ref="D27:M27" si="9">SUM(D28:D29)</f>
        <v>3839547</v>
      </c>
      <c r="E27" s="70">
        <f t="shared" si="9"/>
        <v>474000</v>
      </c>
      <c r="F27" s="70">
        <f t="shared" si="9"/>
        <v>0</v>
      </c>
      <c r="G27" s="70">
        <f t="shared" si="9"/>
        <v>0</v>
      </c>
      <c r="H27" s="70">
        <f t="shared" si="9"/>
        <v>0</v>
      </c>
      <c r="I27" s="70">
        <f t="shared" si="9"/>
        <v>0</v>
      </c>
      <c r="J27" s="70">
        <f t="shared" si="9"/>
        <v>0</v>
      </c>
      <c r="K27" s="70">
        <f t="shared" si="9"/>
        <v>52664</v>
      </c>
      <c r="L27" s="70">
        <f t="shared" si="9"/>
        <v>0</v>
      </c>
      <c r="M27" s="70">
        <f t="shared" si="9"/>
        <v>0</v>
      </c>
      <c r="N27" s="70">
        <f t="shared" si="4"/>
        <v>4366211</v>
      </c>
      <c r="O27" s="72">
        <f t="shared" si="1"/>
        <v>117.17597015726477</v>
      </c>
      <c r="P27" s="66"/>
    </row>
    <row r="28" spans="1:119">
      <c r="A28" s="61"/>
      <c r="B28" s="62">
        <v>581</v>
      </c>
      <c r="C28" s="63" t="s">
        <v>64</v>
      </c>
      <c r="D28" s="64">
        <v>2299685</v>
      </c>
      <c r="E28" s="64">
        <v>474000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2773685</v>
      </c>
      <c r="O28" s="65">
        <f t="shared" si="1"/>
        <v>74.437362460415443</v>
      </c>
      <c r="P28" s="66"/>
    </row>
    <row r="29" spans="1:119" ht="15.75" thickBot="1">
      <c r="A29" s="61"/>
      <c r="B29" s="62">
        <v>590</v>
      </c>
      <c r="C29" s="63" t="s">
        <v>65</v>
      </c>
      <c r="D29" s="64">
        <v>1539862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52664</v>
      </c>
      <c r="L29" s="64">
        <v>0</v>
      </c>
      <c r="M29" s="64">
        <v>0</v>
      </c>
      <c r="N29" s="64">
        <f t="shared" si="4"/>
        <v>1592526</v>
      </c>
      <c r="O29" s="65">
        <f t="shared" si="1"/>
        <v>42.738607696849336</v>
      </c>
      <c r="P29" s="66"/>
    </row>
    <row r="30" spans="1:119" ht="16.5" thickBot="1">
      <c r="A30" s="74" t="s">
        <v>10</v>
      </c>
      <c r="B30" s="75"/>
      <c r="C30" s="76"/>
      <c r="D30" s="77">
        <f>SUM(D5,D13,D16,D18,D21,D23,D27)</f>
        <v>34923862</v>
      </c>
      <c r="E30" s="77">
        <f t="shared" ref="E30:M30" si="10">SUM(E5,E13,E16,E18,E21,E23,E27)</f>
        <v>10567278</v>
      </c>
      <c r="F30" s="77">
        <f t="shared" si="10"/>
        <v>2542979</v>
      </c>
      <c r="G30" s="77">
        <f t="shared" si="10"/>
        <v>232195</v>
      </c>
      <c r="H30" s="77">
        <f t="shared" si="10"/>
        <v>0</v>
      </c>
      <c r="I30" s="77">
        <f t="shared" si="10"/>
        <v>805636</v>
      </c>
      <c r="J30" s="77">
        <f t="shared" si="10"/>
        <v>0</v>
      </c>
      <c r="K30" s="77">
        <f t="shared" si="10"/>
        <v>461749</v>
      </c>
      <c r="L30" s="77">
        <f t="shared" si="10"/>
        <v>0</v>
      </c>
      <c r="M30" s="77">
        <f t="shared" si="10"/>
        <v>0</v>
      </c>
      <c r="N30" s="77">
        <f t="shared" si="4"/>
        <v>49533699</v>
      </c>
      <c r="O30" s="78">
        <f t="shared" si="1"/>
        <v>1329.3354892383661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14" t="s">
        <v>66</v>
      </c>
      <c r="M32" s="114"/>
      <c r="N32" s="114"/>
      <c r="O32" s="88">
        <v>37262</v>
      </c>
    </row>
    <row r="33" spans="1:15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</row>
    <row r="34" spans="1:15" ht="15.75" customHeight="1" thickBot="1">
      <c r="A34" s="118" t="s">
        <v>45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3356759</v>
      </c>
      <c r="E5" s="24">
        <f t="shared" si="0"/>
        <v>0</v>
      </c>
      <c r="F5" s="24">
        <f t="shared" si="0"/>
        <v>2538769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306071</v>
      </c>
      <c r="L5" s="24">
        <f t="shared" si="0"/>
        <v>0</v>
      </c>
      <c r="M5" s="24">
        <f t="shared" si="0"/>
        <v>0</v>
      </c>
      <c r="N5" s="25">
        <f>SUM(D5:M5)</f>
        <v>6201599</v>
      </c>
      <c r="O5" s="30">
        <f t="shared" ref="O5:O30" si="1">(N5/O$32)</f>
        <v>168.86586793737237</v>
      </c>
      <c r="P5" s="6"/>
    </row>
    <row r="6" spans="1:133">
      <c r="A6" s="12"/>
      <c r="B6" s="42">
        <v>511</v>
      </c>
      <c r="C6" s="19" t="s">
        <v>19</v>
      </c>
      <c r="D6" s="43">
        <v>120308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120308</v>
      </c>
      <c r="O6" s="44">
        <f t="shared" si="1"/>
        <v>3.275915588835943</v>
      </c>
      <c r="P6" s="9"/>
    </row>
    <row r="7" spans="1:133">
      <c r="A7" s="12"/>
      <c r="B7" s="42">
        <v>512</v>
      </c>
      <c r="C7" s="19" t="s">
        <v>20</v>
      </c>
      <c r="D7" s="43">
        <v>899045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899045</v>
      </c>
      <c r="O7" s="44">
        <f t="shared" si="1"/>
        <v>24.480462899931926</v>
      </c>
      <c r="P7" s="9"/>
    </row>
    <row r="8" spans="1:133">
      <c r="A8" s="12"/>
      <c r="B8" s="42">
        <v>513</v>
      </c>
      <c r="C8" s="19" t="s">
        <v>21</v>
      </c>
      <c r="D8" s="43">
        <v>1709712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1709712</v>
      </c>
      <c r="O8" s="44">
        <f t="shared" si="1"/>
        <v>46.554445200816879</v>
      </c>
      <c r="P8" s="9"/>
    </row>
    <row r="9" spans="1:133">
      <c r="A9" s="12"/>
      <c r="B9" s="42">
        <v>514</v>
      </c>
      <c r="C9" s="19" t="s">
        <v>22</v>
      </c>
      <c r="D9" s="43">
        <v>350422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350422</v>
      </c>
      <c r="O9" s="44">
        <f t="shared" si="1"/>
        <v>9.5417835262083042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2538769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2538769</v>
      </c>
      <c r="O10" s="44">
        <f t="shared" si="1"/>
        <v>69.129176310415247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306071</v>
      </c>
      <c r="L11" s="43">
        <v>0</v>
      </c>
      <c r="M11" s="43">
        <v>0</v>
      </c>
      <c r="N11" s="43">
        <f t="shared" si="2"/>
        <v>306071</v>
      </c>
      <c r="O11" s="44">
        <f t="shared" si="1"/>
        <v>8.3341320626276385</v>
      </c>
      <c r="P11" s="9"/>
    </row>
    <row r="12" spans="1:133">
      <c r="A12" s="12"/>
      <c r="B12" s="42">
        <v>519</v>
      </c>
      <c r="C12" s="19" t="s">
        <v>25</v>
      </c>
      <c r="D12" s="43">
        <v>277272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277272</v>
      </c>
      <c r="O12" s="44">
        <f t="shared" si="1"/>
        <v>7.5499523485364195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20750049</v>
      </c>
      <c r="E13" s="29">
        <f t="shared" si="3"/>
        <v>637447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21387496</v>
      </c>
      <c r="O13" s="41">
        <f t="shared" si="1"/>
        <v>582.36884955752214</v>
      </c>
      <c r="P13" s="10"/>
    </row>
    <row r="14" spans="1:133">
      <c r="A14" s="12"/>
      <c r="B14" s="42">
        <v>521</v>
      </c>
      <c r="C14" s="19" t="s">
        <v>27</v>
      </c>
      <c r="D14" s="43">
        <v>18823309</v>
      </c>
      <c r="E14" s="43">
        <v>637447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19460756</v>
      </c>
      <c r="O14" s="44">
        <f t="shared" si="1"/>
        <v>529.90486044928525</v>
      </c>
      <c r="P14" s="9"/>
    </row>
    <row r="15" spans="1:133">
      <c r="A15" s="12"/>
      <c r="B15" s="42">
        <v>524</v>
      </c>
      <c r="C15" s="19" t="s">
        <v>28</v>
      </c>
      <c r="D15" s="43">
        <v>1926740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1926740</v>
      </c>
      <c r="O15" s="44">
        <f t="shared" si="1"/>
        <v>52.463989108236895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346432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872010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1218442</v>
      </c>
      <c r="O16" s="41">
        <f t="shared" si="1"/>
        <v>33.177454050374408</v>
      </c>
      <c r="P16" s="10"/>
    </row>
    <row r="17" spans="1:119">
      <c r="A17" s="12"/>
      <c r="B17" s="42">
        <v>538</v>
      </c>
      <c r="C17" s="19" t="s">
        <v>30</v>
      </c>
      <c r="D17" s="43">
        <v>346432</v>
      </c>
      <c r="E17" s="43">
        <v>0</v>
      </c>
      <c r="F17" s="43">
        <v>0</v>
      </c>
      <c r="G17" s="43">
        <v>0</v>
      </c>
      <c r="H17" s="43">
        <v>0</v>
      </c>
      <c r="I17" s="43">
        <v>872010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1218442</v>
      </c>
      <c r="O17" s="44">
        <f t="shared" si="1"/>
        <v>33.177454050374408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2554874</v>
      </c>
      <c r="E18" s="29">
        <f t="shared" si="6"/>
        <v>1699847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4254721</v>
      </c>
      <c r="O18" s="41">
        <f t="shared" si="1"/>
        <v>115.85353301565691</v>
      </c>
      <c r="P18" s="10"/>
    </row>
    <row r="19" spans="1:119">
      <c r="A19" s="12"/>
      <c r="B19" s="42">
        <v>541</v>
      </c>
      <c r="C19" s="19" t="s">
        <v>32</v>
      </c>
      <c r="D19" s="43">
        <v>2215572</v>
      </c>
      <c r="E19" s="43">
        <v>1699847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3915419</v>
      </c>
      <c r="O19" s="44">
        <f t="shared" si="1"/>
        <v>106.61454050374404</v>
      </c>
      <c r="P19" s="9"/>
    </row>
    <row r="20" spans="1:119">
      <c r="A20" s="12"/>
      <c r="B20" s="42">
        <v>544</v>
      </c>
      <c r="C20" s="19" t="s">
        <v>33</v>
      </c>
      <c r="D20" s="43">
        <v>339302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339302</v>
      </c>
      <c r="O20" s="44">
        <f t="shared" si="1"/>
        <v>9.2389925119128655</v>
      </c>
      <c r="P20" s="9"/>
    </row>
    <row r="21" spans="1:119" ht="15.75">
      <c r="A21" s="26" t="s">
        <v>49</v>
      </c>
      <c r="B21" s="27"/>
      <c r="C21" s="28"/>
      <c r="D21" s="29">
        <f t="shared" ref="D21:M21" si="7">SUM(D22:D22)</f>
        <v>81514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81514</v>
      </c>
      <c r="O21" s="41">
        <f t="shared" si="1"/>
        <v>2.2195779441797141</v>
      </c>
      <c r="P21" s="10"/>
    </row>
    <row r="22" spans="1:119">
      <c r="A22" s="12"/>
      <c r="B22" s="42">
        <v>569</v>
      </c>
      <c r="C22" s="19" t="s">
        <v>50</v>
      </c>
      <c r="D22" s="43">
        <v>81514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81514</v>
      </c>
      <c r="O22" s="44">
        <f t="shared" si="1"/>
        <v>2.2195779441797141</v>
      </c>
      <c r="P22" s="9"/>
    </row>
    <row r="23" spans="1:119" ht="15.75">
      <c r="A23" s="26" t="s">
        <v>34</v>
      </c>
      <c r="B23" s="27"/>
      <c r="C23" s="28"/>
      <c r="D23" s="29">
        <f t="shared" ref="D23:M23" si="8">SUM(D24:D26)</f>
        <v>2577322</v>
      </c>
      <c r="E23" s="29">
        <f t="shared" si="8"/>
        <v>7271526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9848848</v>
      </c>
      <c r="O23" s="41">
        <f t="shared" si="1"/>
        <v>268.17829816201498</v>
      </c>
      <c r="P23" s="9"/>
    </row>
    <row r="24" spans="1:119">
      <c r="A24" s="12"/>
      <c r="B24" s="42">
        <v>572</v>
      </c>
      <c r="C24" s="19" t="s">
        <v>35</v>
      </c>
      <c r="D24" s="43">
        <v>1900174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1900174</v>
      </c>
      <c r="O24" s="44">
        <f t="shared" si="1"/>
        <v>51.740612661674611</v>
      </c>
      <c r="P24" s="9"/>
    </row>
    <row r="25" spans="1:119">
      <c r="A25" s="12"/>
      <c r="B25" s="42">
        <v>575</v>
      </c>
      <c r="C25" s="19" t="s">
        <v>36</v>
      </c>
      <c r="D25" s="43">
        <v>677148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677148</v>
      </c>
      <c r="O25" s="44">
        <f t="shared" si="1"/>
        <v>18.438339006126618</v>
      </c>
      <c r="P25" s="9"/>
    </row>
    <row r="26" spans="1:119">
      <c r="A26" s="12"/>
      <c r="B26" s="42">
        <v>578</v>
      </c>
      <c r="C26" s="19" t="s">
        <v>37</v>
      </c>
      <c r="D26" s="43">
        <v>0</v>
      </c>
      <c r="E26" s="43">
        <v>7271526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7271526</v>
      </c>
      <c r="O26" s="44">
        <f t="shared" si="1"/>
        <v>197.99934649421374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SUM(D28:D29)</f>
        <v>7073938</v>
      </c>
      <c r="E27" s="29">
        <f t="shared" si="9"/>
        <v>452000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62369</v>
      </c>
      <c r="L27" s="29">
        <f t="shared" si="9"/>
        <v>0</v>
      </c>
      <c r="M27" s="29">
        <f t="shared" si="9"/>
        <v>0</v>
      </c>
      <c r="N27" s="29">
        <f t="shared" si="4"/>
        <v>7588307</v>
      </c>
      <c r="O27" s="41">
        <f t="shared" si="1"/>
        <v>206.62510551395508</v>
      </c>
      <c r="P27" s="9"/>
    </row>
    <row r="28" spans="1:119">
      <c r="A28" s="12"/>
      <c r="B28" s="42">
        <v>581</v>
      </c>
      <c r="C28" s="19" t="s">
        <v>38</v>
      </c>
      <c r="D28" s="43">
        <v>2205882</v>
      </c>
      <c r="E28" s="43">
        <v>452000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2657882</v>
      </c>
      <c r="O28" s="44">
        <f t="shared" si="1"/>
        <v>72.372552756977541</v>
      </c>
      <c r="P28" s="9"/>
    </row>
    <row r="29" spans="1:119" ht="15.75" thickBot="1">
      <c r="A29" s="12"/>
      <c r="B29" s="42">
        <v>590</v>
      </c>
      <c r="C29" s="19" t="s">
        <v>39</v>
      </c>
      <c r="D29" s="43">
        <v>4868056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62369</v>
      </c>
      <c r="L29" s="43">
        <v>0</v>
      </c>
      <c r="M29" s="43">
        <v>0</v>
      </c>
      <c r="N29" s="43">
        <f t="shared" si="4"/>
        <v>4930425</v>
      </c>
      <c r="O29" s="44">
        <f t="shared" si="1"/>
        <v>134.25255275697754</v>
      </c>
      <c r="P29" s="9"/>
    </row>
    <row r="30" spans="1:119" ht="16.5" thickBot="1">
      <c r="A30" s="13" t="s">
        <v>10</v>
      </c>
      <c r="B30" s="21"/>
      <c r="C30" s="20"/>
      <c r="D30" s="14">
        <f>SUM(D5,D13,D16,D18,D21,D23,D27)</f>
        <v>36740888</v>
      </c>
      <c r="E30" s="14">
        <f t="shared" ref="E30:M30" si="10">SUM(E5,E13,E16,E18,E21,E23,E27)</f>
        <v>10060820</v>
      </c>
      <c r="F30" s="14">
        <f t="shared" si="10"/>
        <v>2538769</v>
      </c>
      <c r="G30" s="14">
        <f t="shared" si="10"/>
        <v>0</v>
      </c>
      <c r="H30" s="14">
        <f t="shared" si="10"/>
        <v>0</v>
      </c>
      <c r="I30" s="14">
        <f t="shared" si="10"/>
        <v>872010</v>
      </c>
      <c r="J30" s="14">
        <f t="shared" si="10"/>
        <v>0</v>
      </c>
      <c r="K30" s="14">
        <f t="shared" si="10"/>
        <v>368440</v>
      </c>
      <c r="L30" s="14">
        <f t="shared" si="10"/>
        <v>0</v>
      </c>
      <c r="M30" s="14">
        <f t="shared" si="10"/>
        <v>0</v>
      </c>
      <c r="N30" s="14">
        <f t="shared" si="4"/>
        <v>50580927</v>
      </c>
      <c r="O30" s="35">
        <f t="shared" si="1"/>
        <v>1377.2886861810755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55</v>
      </c>
      <c r="M32" s="90"/>
      <c r="N32" s="90"/>
      <c r="O32" s="39">
        <v>36725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3202239</v>
      </c>
      <c r="E5" s="24">
        <f t="shared" si="0"/>
        <v>0</v>
      </c>
      <c r="F5" s="24">
        <f t="shared" si="0"/>
        <v>12433068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203805</v>
      </c>
      <c r="L5" s="24">
        <f t="shared" si="0"/>
        <v>0</v>
      </c>
      <c r="M5" s="24">
        <f t="shared" si="0"/>
        <v>0</v>
      </c>
      <c r="N5" s="25">
        <f>SUM(D5:M5)</f>
        <v>15839112</v>
      </c>
      <c r="O5" s="30">
        <f t="shared" ref="O5:O30" si="1">(N5/O$32)</f>
        <v>425.33666317570288</v>
      </c>
      <c r="P5" s="6"/>
    </row>
    <row r="6" spans="1:133">
      <c r="A6" s="12"/>
      <c r="B6" s="42">
        <v>511</v>
      </c>
      <c r="C6" s="19" t="s">
        <v>19</v>
      </c>
      <c r="D6" s="43">
        <v>116800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116800</v>
      </c>
      <c r="O6" s="44">
        <f t="shared" si="1"/>
        <v>3.1364966835844141</v>
      </c>
      <c r="P6" s="9"/>
    </row>
    <row r="7" spans="1:133">
      <c r="A7" s="12"/>
      <c r="B7" s="42">
        <v>512</v>
      </c>
      <c r="C7" s="19" t="s">
        <v>20</v>
      </c>
      <c r="D7" s="43">
        <v>881160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881160</v>
      </c>
      <c r="O7" s="44">
        <f t="shared" si="1"/>
        <v>23.662289535164746</v>
      </c>
      <c r="P7" s="9"/>
    </row>
    <row r="8" spans="1:133">
      <c r="A8" s="12"/>
      <c r="B8" s="42">
        <v>513</v>
      </c>
      <c r="C8" s="19" t="s">
        <v>21</v>
      </c>
      <c r="D8" s="43">
        <v>1655439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1655439</v>
      </c>
      <c r="O8" s="44">
        <f t="shared" si="1"/>
        <v>44.454442922742288</v>
      </c>
      <c r="P8" s="9"/>
    </row>
    <row r="9" spans="1:133">
      <c r="A9" s="12"/>
      <c r="B9" s="42">
        <v>514</v>
      </c>
      <c r="C9" s="19" t="s">
        <v>22</v>
      </c>
      <c r="D9" s="43">
        <v>265791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265791</v>
      </c>
      <c r="O9" s="44">
        <f t="shared" si="1"/>
        <v>7.1374365584467894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12433068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12433068</v>
      </c>
      <c r="O10" s="44">
        <f t="shared" si="1"/>
        <v>333.87223072585192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203805</v>
      </c>
      <c r="L11" s="43">
        <v>0</v>
      </c>
      <c r="M11" s="43">
        <v>0</v>
      </c>
      <c r="N11" s="43">
        <f t="shared" si="2"/>
        <v>203805</v>
      </c>
      <c r="O11" s="44">
        <f t="shared" si="1"/>
        <v>5.472891323612342</v>
      </c>
      <c r="P11" s="9"/>
    </row>
    <row r="12" spans="1:133">
      <c r="A12" s="12"/>
      <c r="B12" s="42">
        <v>519</v>
      </c>
      <c r="C12" s="19" t="s">
        <v>25</v>
      </c>
      <c r="D12" s="43">
        <v>283049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283049</v>
      </c>
      <c r="O12" s="44">
        <f t="shared" si="1"/>
        <v>7.6008754263003837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18826830</v>
      </c>
      <c r="E13" s="29">
        <f t="shared" si="3"/>
        <v>668047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19494877</v>
      </c>
      <c r="O13" s="41">
        <f t="shared" si="1"/>
        <v>523.50699535433284</v>
      </c>
      <c r="P13" s="10"/>
    </row>
    <row r="14" spans="1:133">
      <c r="A14" s="12"/>
      <c r="B14" s="42">
        <v>521</v>
      </c>
      <c r="C14" s="19" t="s">
        <v>27</v>
      </c>
      <c r="D14" s="43">
        <v>16817171</v>
      </c>
      <c r="E14" s="43">
        <v>668047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17485218</v>
      </c>
      <c r="O14" s="44">
        <f t="shared" si="1"/>
        <v>469.5404817530009</v>
      </c>
      <c r="P14" s="9"/>
    </row>
    <row r="15" spans="1:133">
      <c r="A15" s="12"/>
      <c r="B15" s="42">
        <v>524</v>
      </c>
      <c r="C15" s="19" t="s">
        <v>28</v>
      </c>
      <c r="D15" s="43">
        <v>2009659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2009659</v>
      </c>
      <c r="O15" s="44">
        <f t="shared" si="1"/>
        <v>53.96651360133194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336144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758185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1094329</v>
      </c>
      <c r="O16" s="41">
        <f t="shared" si="1"/>
        <v>29.386637664813769</v>
      </c>
      <c r="P16" s="10"/>
    </row>
    <row r="17" spans="1:119">
      <c r="A17" s="12"/>
      <c r="B17" s="42">
        <v>538</v>
      </c>
      <c r="C17" s="19" t="s">
        <v>30</v>
      </c>
      <c r="D17" s="43">
        <v>336144</v>
      </c>
      <c r="E17" s="43">
        <v>0</v>
      </c>
      <c r="F17" s="43">
        <v>0</v>
      </c>
      <c r="G17" s="43">
        <v>0</v>
      </c>
      <c r="H17" s="43">
        <v>0</v>
      </c>
      <c r="I17" s="43">
        <v>758185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1094329</v>
      </c>
      <c r="O17" s="44">
        <f t="shared" si="1"/>
        <v>29.386637664813769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2449208</v>
      </c>
      <c r="E18" s="29">
        <f t="shared" si="6"/>
        <v>1528540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3977748</v>
      </c>
      <c r="O18" s="41">
        <f t="shared" si="1"/>
        <v>106.81672440183678</v>
      </c>
      <c r="P18" s="10"/>
    </row>
    <row r="19" spans="1:119">
      <c r="A19" s="12"/>
      <c r="B19" s="42">
        <v>541</v>
      </c>
      <c r="C19" s="19" t="s">
        <v>32</v>
      </c>
      <c r="D19" s="43">
        <v>2101928</v>
      </c>
      <c r="E19" s="43">
        <v>1528540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3630468</v>
      </c>
      <c r="O19" s="44">
        <f t="shared" si="1"/>
        <v>97.491017481672444</v>
      </c>
      <c r="P19" s="9"/>
    </row>
    <row r="20" spans="1:119">
      <c r="A20" s="12"/>
      <c r="B20" s="42">
        <v>544</v>
      </c>
      <c r="C20" s="19" t="s">
        <v>33</v>
      </c>
      <c r="D20" s="43">
        <v>347280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347280</v>
      </c>
      <c r="O20" s="44">
        <f t="shared" si="1"/>
        <v>9.3257069201643432</v>
      </c>
      <c r="P20" s="9"/>
    </row>
    <row r="21" spans="1:119" ht="15.75">
      <c r="A21" s="26" t="s">
        <v>49</v>
      </c>
      <c r="B21" s="27"/>
      <c r="C21" s="28"/>
      <c r="D21" s="29">
        <f t="shared" ref="D21:M21" si="7">SUM(D22:D22)</f>
        <v>82381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82381</v>
      </c>
      <c r="O21" s="41">
        <f t="shared" si="1"/>
        <v>2.2122237439243801</v>
      </c>
      <c r="P21" s="10"/>
    </row>
    <row r="22" spans="1:119">
      <c r="A22" s="12"/>
      <c r="B22" s="42">
        <v>569</v>
      </c>
      <c r="C22" s="19" t="s">
        <v>50</v>
      </c>
      <c r="D22" s="43">
        <v>82381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82381</v>
      </c>
      <c r="O22" s="44">
        <f t="shared" si="1"/>
        <v>2.2122237439243801</v>
      </c>
      <c r="P22" s="9"/>
    </row>
    <row r="23" spans="1:119" ht="15.75">
      <c r="A23" s="26" t="s">
        <v>34</v>
      </c>
      <c r="B23" s="27"/>
      <c r="C23" s="28"/>
      <c r="D23" s="29">
        <f t="shared" ref="D23:M23" si="8">SUM(D24:D26)</f>
        <v>2504649</v>
      </c>
      <c r="E23" s="29">
        <f t="shared" si="8"/>
        <v>6950937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9455586</v>
      </c>
      <c r="O23" s="41">
        <f t="shared" si="1"/>
        <v>253.9162168694111</v>
      </c>
      <c r="P23" s="9"/>
    </row>
    <row r="24" spans="1:119">
      <c r="A24" s="12"/>
      <c r="B24" s="42">
        <v>572</v>
      </c>
      <c r="C24" s="19" t="s">
        <v>35</v>
      </c>
      <c r="D24" s="43">
        <v>1877577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1877577</v>
      </c>
      <c r="O24" s="44">
        <f t="shared" si="1"/>
        <v>50.4196406992669</v>
      </c>
      <c r="P24" s="9"/>
    </row>
    <row r="25" spans="1:119">
      <c r="A25" s="12"/>
      <c r="B25" s="42">
        <v>575</v>
      </c>
      <c r="C25" s="19" t="s">
        <v>36</v>
      </c>
      <c r="D25" s="43">
        <v>627072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627072</v>
      </c>
      <c r="O25" s="44">
        <f t="shared" si="1"/>
        <v>16.839120277128817</v>
      </c>
      <c r="P25" s="9"/>
    </row>
    <row r="26" spans="1:119">
      <c r="A26" s="12"/>
      <c r="B26" s="42">
        <v>578</v>
      </c>
      <c r="C26" s="19" t="s">
        <v>37</v>
      </c>
      <c r="D26" s="43">
        <v>0</v>
      </c>
      <c r="E26" s="43">
        <v>6950937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6950937</v>
      </c>
      <c r="O26" s="44">
        <f t="shared" si="1"/>
        <v>186.6574558930154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SUM(D28:D29)</f>
        <v>3705929</v>
      </c>
      <c r="E27" s="29">
        <f t="shared" si="9"/>
        <v>529181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34609</v>
      </c>
      <c r="L27" s="29">
        <f t="shared" si="9"/>
        <v>0</v>
      </c>
      <c r="M27" s="29">
        <f t="shared" si="9"/>
        <v>0</v>
      </c>
      <c r="N27" s="29">
        <f t="shared" si="4"/>
        <v>4269719</v>
      </c>
      <c r="O27" s="41">
        <f t="shared" si="1"/>
        <v>114.65718735734042</v>
      </c>
      <c r="P27" s="9"/>
    </row>
    <row r="28" spans="1:119">
      <c r="A28" s="12"/>
      <c r="B28" s="42">
        <v>581</v>
      </c>
      <c r="C28" s="19" t="s">
        <v>38</v>
      </c>
      <c r="D28" s="43">
        <v>2218622</v>
      </c>
      <c r="E28" s="43">
        <v>529181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2747803</v>
      </c>
      <c r="O28" s="44">
        <f t="shared" si="1"/>
        <v>73.788313327425541</v>
      </c>
      <c r="P28" s="9"/>
    </row>
    <row r="29" spans="1:119" ht="15.75" thickBot="1">
      <c r="A29" s="12"/>
      <c r="B29" s="42">
        <v>590</v>
      </c>
      <c r="C29" s="19" t="s">
        <v>39</v>
      </c>
      <c r="D29" s="43">
        <v>1487307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34609</v>
      </c>
      <c r="L29" s="43">
        <v>0</v>
      </c>
      <c r="M29" s="43">
        <v>0</v>
      </c>
      <c r="N29" s="43">
        <f t="shared" si="4"/>
        <v>1521916</v>
      </c>
      <c r="O29" s="44">
        <f t="shared" si="1"/>
        <v>40.868874029914878</v>
      </c>
      <c r="P29" s="9"/>
    </row>
    <row r="30" spans="1:119" ht="16.5" thickBot="1">
      <c r="A30" s="13" t="s">
        <v>10</v>
      </c>
      <c r="B30" s="21"/>
      <c r="C30" s="20"/>
      <c r="D30" s="14">
        <f>SUM(D5,D13,D16,D18,D21,D23,D27)</f>
        <v>31107380</v>
      </c>
      <c r="E30" s="14">
        <f t="shared" ref="E30:M30" si="10">SUM(E5,E13,E16,E18,E21,E23,E27)</f>
        <v>9676705</v>
      </c>
      <c r="F30" s="14">
        <f t="shared" si="10"/>
        <v>12433068</v>
      </c>
      <c r="G30" s="14">
        <f t="shared" si="10"/>
        <v>0</v>
      </c>
      <c r="H30" s="14">
        <f t="shared" si="10"/>
        <v>0</v>
      </c>
      <c r="I30" s="14">
        <f t="shared" si="10"/>
        <v>758185</v>
      </c>
      <c r="J30" s="14">
        <f t="shared" si="10"/>
        <v>0</v>
      </c>
      <c r="K30" s="14">
        <f t="shared" si="10"/>
        <v>238414</v>
      </c>
      <c r="L30" s="14">
        <f t="shared" si="10"/>
        <v>0</v>
      </c>
      <c r="M30" s="14">
        <f t="shared" si="10"/>
        <v>0</v>
      </c>
      <c r="N30" s="14">
        <f t="shared" si="4"/>
        <v>54213752</v>
      </c>
      <c r="O30" s="35">
        <f t="shared" si="1"/>
        <v>1455.8326485673622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51</v>
      </c>
      <c r="M32" s="90"/>
      <c r="N32" s="90"/>
      <c r="O32" s="39">
        <v>37239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3120583</v>
      </c>
      <c r="E5" s="24">
        <f t="shared" ref="E5:M5" si="0">SUM(E6:E12)</f>
        <v>213979</v>
      </c>
      <c r="F5" s="24">
        <f t="shared" si="0"/>
        <v>7738312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155845</v>
      </c>
      <c r="L5" s="24">
        <f t="shared" si="0"/>
        <v>0</v>
      </c>
      <c r="M5" s="24">
        <f t="shared" si="0"/>
        <v>0</v>
      </c>
      <c r="N5" s="25">
        <f>SUM(D5:M5)</f>
        <v>11228719</v>
      </c>
      <c r="O5" s="30">
        <f t="shared" ref="O5:O28" si="1">(N5/O$30)</f>
        <v>314.32743610559021</v>
      </c>
      <c r="P5" s="6"/>
    </row>
    <row r="6" spans="1:133">
      <c r="A6" s="12"/>
      <c r="B6" s="42">
        <v>511</v>
      </c>
      <c r="C6" s="19" t="s">
        <v>19</v>
      </c>
      <c r="D6" s="43">
        <v>113050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113050</v>
      </c>
      <c r="O6" s="44">
        <f t="shared" si="1"/>
        <v>3.1646278308092826</v>
      </c>
      <c r="P6" s="9"/>
    </row>
    <row r="7" spans="1:133">
      <c r="A7" s="12"/>
      <c r="B7" s="42">
        <v>512</v>
      </c>
      <c r="C7" s="19" t="s">
        <v>20</v>
      </c>
      <c r="D7" s="43">
        <v>843473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843473</v>
      </c>
      <c r="O7" s="44">
        <f t="shared" si="1"/>
        <v>23.61148279819724</v>
      </c>
      <c r="P7" s="9"/>
    </row>
    <row r="8" spans="1:133">
      <c r="A8" s="12"/>
      <c r="B8" s="42">
        <v>513</v>
      </c>
      <c r="C8" s="19" t="s">
        <v>21</v>
      </c>
      <c r="D8" s="43">
        <v>1695405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1695405</v>
      </c>
      <c r="O8" s="44">
        <f t="shared" si="1"/>
        <v>47.459759818604262</v>
      </c>
      <c r="P8" s="9"/>
    </row>
    <row r="9" spans="1:133">
      <c r="A9" s="12"/>
      <c r="B9" s="42">
        <v>514</v>
      </c>
      <c r="C9" s="19" t="s">
        <v>22</v>
      </c>
      <c r="D9" s="43">
        <v>206789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206789</v>
      </c>
      <c r="O9" s="44">
        <f t="shared" si="1"/>
        <v>5.7886795621868261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7738312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7738312</v>
      </c>
      <c r="O10" s="44">
        <f t="shared" si="1"/>
        <v>216.61988074909723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155845</v>
      </c>
      <c r="L11" s="43">
        <v>0</v>
      </c>
      <c r="M11" s="43">
        <v>0</v>
      </c>
      <c r="N11" s="43">
        <f t="shared" si="2"/>
        <v>155845</v>
      </c>
      <c r="O11" s="44">
        <f t="shared" si="1"/>
        <v>4.3625955266914875</v>
      </c>
      <c r="P11" s="9"/>
    </row>
    <row r="12" spans="1:133">
      <c r="A12" s="12"/>
      <c r="B12" s="42">
        <v>519</v>
      </c>
      <c r="C12" s="19" t="s">
        <v>25</v>
      </c>
      <c r="D12" s="43">
        <v>261866</v>
      </c>
      <c r="E12" s="43">
        <v>213979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475845</v>
      </c>
      <c r="O12" s="44">
        <f t="shared" si="1"/>
        <v>13.320409820003919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18136149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18136149</v>
      </c>
      <c r="O13" s="41">
        <f t="shared" si="1"/>
        <v>507.68829605576241</v>
      </c>
      <c r="P13" s="10"/>
    </row>
    <row r="14" spans="1:133">
      <c r="A14" s="12"/>
      <c r="B14" s="42">
        <v>521</v>
      </c>
      <c r="C14" s="19" t="s">
        <v>27</v>
      </c>
      <c r="D14" s="43">
        <v>15876973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15876973</v>
      </c>
      <c r="O14" s="44">
        <f t="shared" si="1"/>
        <v>444.44679898104863</v>
      </c>
      <c r="P14" s="9"/>
    </row>
    <row r="15" spans="1:133">
      <c r="A15" s="12"/>
      <c r="B15" s="42">
        <v>524</v>
      </c>
      <c r="C15" s="19" t="s">
        <v>28</v>
      </c>
      <c r="D15" s="43">
        <v>2259176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2259176</v>
      </c>
      <c r="O15" s="44">
        <f t="shared" si="1"/>
        <v>63.24149707471377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340971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827090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1168061</v>
      </c>
      <c r="O16" s="41">
        <f t="shared" si="1"/>
        <v>32.697729753940038</v>
      </c>
      <c r="P16" s="10"/>
    </row>
    <row r="17" spans="1:119">
      <c r="A17" s="12"/>
      <c r="B17" s="42">
        <v>538</v>
      </c>
      <c r="C17" s="19" t="s">
        <v>30</v>
      </c>
      <c r="D17" s="43">
        <v>340971</v>
      </c>
      <c r="E17" s="43">
        <v>0</v>
      </c>
      <c r="F17" s="43">
        <v>0</v>
      </c>
      <c r="G17" s="43">
        <v>0</v>
      </c>
      <c r="H17" s="43">
        <v>0</v>
      </c>
      <c r="I17" s="43">
        <v>827090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1168061</v>
      </c>
      <c r="O17" s="44">
        <f t="shared" si="1"/>
        <v>32.697729753940038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2270769</v>
      </c>
      <c r="E18" s="29">
        <f t="shared" si="6"/>
        <v>1308555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3579324</v>
      </c>
      <c r="O18" s="41">
        <f t="shared" si="1"/>
        <v>100.19662402373821</v>
      </c>
      <c r="P18" s="10"/>
    </row>
    <row r="19" spans="1:119">
      <c r="A19" s="12"/>
      <c r="B19" s="42">
        <v>541</v>
      </c>
      <c r="C19" s="19" t="s">
        <v>32</v>
      </c>
      <c r="D19" s="43">
        <v>1915485</v>
      </c>
      <c r="E19" s="43">
        <v>1308555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3224040</v>
      </c>
      <c r="O19" s="44">
        <f t="shared" si="1"/>
        <v>90.251098731909408</v>
      </c>
      <c r="P19" s="9"/>
    </row>
    <row r="20" spans="1:119">
      <c r="A20" s="12"/>
      <c r="B20" s="42">
        <v>544</v>
      </c>
      <c r="C20" s="19" t="s">
        <v>33</v>
      </c>
      <c r="D20" s="43">
        <v>355284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355284</v>
      </c>
      <c r="O20" s="44">
        <f t="shared" si="1"/>
        <v>9.945525291828794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2928767</v>
      </c>
      <c r="E21" s="29">
        <f t="shared" si="7"/>
        <v>6822267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9751034</v>
      </c>
      <c r="O21" s="41">
        <f t="shared" si="1"/>
        <v>272.96234918679841</v>
      </c>
      <c r="P21" s="9"/>
    </row>
    <row r="22" spans="1:119">
      <c r="A22" s="12"/>
      <c r="B22" s="42">
        <v>572</v>
      </c>
      <c r="C22" s="19" t="s">
        <v>35</v>
      </c>
      <c r="D22" s="43">
        <v>2270002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2270002</v>
      </c>
      <c r="O22" s="44">
        <f t="shared" si="1"/>
        <v>63.544551129524393</v>
      </c>
      <c r="P22" s="9"/>
    </row>
    <row r="23" spans="1:119">
      <c r="A23" s="12"/>
      <c r="B23" s="42">
        <v>575</v>
      </c>
      <c r="C23" s="19" t="s">
        <v>36</v>
      </c>
      <c r="D23" s="43">
        <v>658765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658765</v>
      </c>
      <c r="O23" s="44">
        <f t="shared" si="1"/>
        <v>18.440920415418638</v>
      </c>
      <c r="P23" s="9"/>
    </row>
    <row r="24" spans="1:119">
      <c r="A24" s="12"/>
      <c r="B24" s="42">
        <v>578</v>
      </c>
      <c r="C24" s="19" t="s">
        <v>37</v>
      </c>
      <c r="D24" s="43">
        <v>0</v>
      </c>
      <c r="E24" s="43">
        <v>6822267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6822267</v>
      </c>
      <c r="O24" s="44">
        <f t="shared" si="1"/>
        <v>190.9768776418554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3202800</v>
      </c>
      <c r="E25" s="29">
        <f t="shared" si="8"/>
        <v>562611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190482</v>
      </c>
      <c r="L25" s="29">
        <f t="shared" si="8"/>
        <v>0</v>
      </c>
      <c r="M25" s="29">
        <f t="shared" si="8"/>
        <v>0</v>
      </c>
      <c r="N25" s="29">
        <f t="shared" si="4"/>
        <v>3955893</v>
      </c>
      <c r="O25" s="41">
        <f t="shared" si="1"/>
        <v>110.73798393192061</v>
      </c>
      <c r="P25" s="9"/>
    </row>
    <row r="26" spans="1:119">
      <c r="A26" s="12"/>
      <c r="B26" s="42">
        <v>581</v>
      </c>
      <c r="C26" s="19" t="s">
        <v>38</v>
      </c>
      <c r="D26" s="43">
        <v>1753899</v>
      </c>
      <c r="E26" s="43">
        <v>562611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2316510</v>
      </c>
      <c r="O26" s="44">
        <f t="shared" si="1"/>
        <v>64.846457464378688</v>
      </c>
      <c r="P26" s="9"/>
    </row>
    <row r="27" spans="1:119" ht="15.75" thickBot="1">
      <c r="A27" s="12"/>
      <c r="B27" s="42">
        <v>590</v>
      </c>
      <c r="C27" s="19" t="s">
        <v>39</v>
      </c>
      <c r="D27" s="43">
        <v>1448901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190482</v>
      </c>
      <c r="L27" s="43">
        <v>0</v>
      </c>
      <c r="M27" s="43">
        <v>0</v>
      </c>
      <c r="N27" s="43">
        <f t="shared" si="4"/>
        <v>1639383</v>
      </c>
      <c r="O27" s="44">
        <f t="shared" si="1"/>
        <v>45.891526467541922</v>
      </c>
      <c r="P27" s="9"/>
    </row>
    <row r="28" spans="1:119" ht="16.5" thickBot="1">
      <c r="A28" s="13" t="s">
        <v>10</v>
      </c>
      <c r="B28" s="21"/>
      <c r="C28" s="20"/>
      <c r="D28" s="14">
        <f>SUM(D5,D13,D16,D18,D21,D25)</f>
        <v>30000039</v>
      </c>
      <c r="E28" s="14">
        <f t="shared" ref="E28:M28" si="9">SUM(E5,E13,E16,E18,E21,E25)</f>
        <v>8907412</v>
      </c>
      <c r="F28" s="14">
        <f t="shared" si="9"/>
        <v>7738312</v>
      </c>
      <c r="G28" s="14">
        <f t="shared" si="9"/>
        <v>0</v>
      </c>
      <c r="H28" s="14">
        <f t="shared" si="9"/>
        <v>0</v>
      </c>
      <c r="I28" s="14">
        <f t="shared" si="9"/>
        <v>827090</v>
      </c>
      <c r="J28" s="14">
        <f t="shared" si="9"/>
        <v>0</v>
      </c>
      <c r="K28" s="14">
        <f t="shared" si="9"/>
        <v>346327</v>
      </c>
      <c r="L28" s="14">
        <f t="shared" si="9"/>
        <v>0</v>
      </c>
      <c r="M28" s="14">
        <f t="shared" si="9"/>
        <v>0</v>
      </c>
      <c r="N28" s="14">
        <f t="shared" si="4"/>
        <v>47819180</v>
      </c>
      <c r="O28" s="35">
        <f t="shared" si="1"/>
        <v>1338.6104190577498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47</v>
      </c>
      <c r="M30" s="90"/>
      <c r="N30" s="90"/>
      <c r="O30" s="39">
        <v>35723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3323219</v>
      </c>
      <c r="E5" s="24">
        <f t="shared" ref="E5:M5" si="0">SUM(E6:E12)</f>
        <v>0</v>
      </c>
      <c r="F5" s="24">
        <f t="shared" si="0"/>
        <v>13615306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101996</v>
      </c>
      <c r="L5" s="24">
        <f t="shared" si="0"/>
        <v>0</v>
      </c>
      <c r="M5" s="24">
        <f t="shared" si="0"/>
        <v>0</v>
      </c>
      <c r="N5" s="25">
        <f>SUM(D5:M5)</f>
        <v>17040521</v>
      </c>
      <c r="O5" s="30">
        <f t="shared" ref="O5:O28" si="1">(N5/O$30)</f>
        <v>476.49798668978246</v>
      </c>
      <c r="P5" s="6"/>
    </row>
    <row r="6" spans="1:133">
      <c r="A6" s="12"/>
      <c r="B6" s="42">
        <v>511</v>
      </c>
      <c r="C6" s="19" t="s">
        <v>19</v>
      </c>
      <c r="D6" s="43">
        <v>112385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112385</v>
      </c>
      <c r="O6" s="44">
        <f t="shared" si="1"/>
        <v>3.1425815111011688</v>
      </c>
      <c r="P6" s="9"/>
    </row>
    <row r="7" spans="1:133">
      <c r="A7" s="12"/>
      <c r="B7" s="42">
        <v>512</v>
      </c>
      <c r="C7" s="19" t="s">
        <v>20</v>
      </c>
      <c r="D7" s="43">
        <v>862052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862052</v>
      </c>
      <c r="O7" s="44">
        <f t="shared" si="1"/>
        <v>24.105251384150776</v>
      </c>
      <c r="P7" s="9"/>
    </row>
    <row r="8" spans="1:133">
      <c r="A8" s="12"/>
      <c r="B8" s="42">
        <v>513</v>
      </c>
      <c r="C8" s="19" t="s">
        <v>21</v>
      </c>
      <c r="D8" s="43">
        <v>1850112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1850112</v>
      </c>
      <c r="O8" s="44">
        <f t="shared" si="1"/>
        <v>51.734019350148202</v>
      </c>
      <c r="P8" s="9"/>
    </row>
    <row r="9" spans="1:133">
      <c r="A9" s="12"/>
      <c r="B9" s="42">
        <v>514</v>
      </c>
      <c r="C9" s="19" t="s">
        <v>22</v>
      </c>
      <c r="D9" s="43">
        <v>249160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249160</v>
      </c>
      <c r="O9" s="44">
        <f t="shared" si="1"/>
        <v>6.9671718583971813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13615306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13615306</v>
      </c>
      <c r="O10" s="44">
        <f t="shared" si="1"/>
        <v>380.71992617862537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101996</v>
      </c>
      <c r="L11" s="43">
        <v>0</v>
      </c>
      <c r="M11" s="43">
        <v>0</v>
      </c>
      <c r="N11" s="43">
        <f t="shared" si="2"/>
        <v>101996</v>
      </c>
      <c r="O11" s="44">
        <f t="shared" si="1"/>
        <v>2.8520776242939432</v>
      </c>
      <c r="P11" s="9"/>
    </row>
    <row r="12" spans="1:133">
      <c r="A12" s="12"/>
      <c r="B12" s="42">
        <v>519</v>
      </c>
      <c r="C12" s="19" t="s">
        <v>25</v>
      </c>
      <c r="D12" s="43">
        <v>249510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249510</v>
      </c>
      <c r="O12" s="44">
        <f t="shared" si="1"/>
        <v>6.9769587830658244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17618869</v>
      </c>
      <c r="E13" s="29">
        <f t="shared" si="3"/>
        <v>355951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17974820</v>
      </c>
      <c r="O13" s="41">
        <f t="shared" si="1"/>
        <v>502.62345506403443</v>
      </c>
      <c r="P13" s="10"/>
    </row>
    <row r="14" spans="1:133">
      <c r="A14" s="12"/>
      <c r="B14" s="42">
        <v>521</v>
      </c>
      <c r="C14" s="19" t="s">
        <v>27</v>
      </c>
      <c r="D14" s="43">
        <v>15334131</v>
      </c>
      <c r="E14" s="43">
        <v>355951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15690082</v>
      </c>
      <c r="O14" s="44">
        <f t="shared" si="1"/>
        <v>438.7361445109334</v>
      </c>
      <c r="P14" s="9"/>
    </row>
    <row r="15" spans="1:133">
      <c r="A15" s="12"/>
      <c r="B15" s="42">
        <v>524</v>
      </c>
      <c r="C15" s="19" t="s">
        <v>28</v>
      </c>
      <c r="D15" s="43">
        <v>2284738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2284738</v>
      </c>
      <c r="O15" s="44">
        <f t="shared" si="1"/>
        <v>63.887310553101059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409107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843251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1252358</v>
      </c>
      <c r="O16" s="41">
        <f t="shared" si="1"/>
        <v>35.019238297634359</v>
      </c>
      <c r="P16" s="10"/>
    </row>
    <row r="17" spans="1:119">
      <c r="A17" s="12"/>
      <c r="B17" s="42">
        <v>538</v>
      </c>
      <c r="C17" s="19" t="s">
        <v>30</v>
      </c>
      <c r="D17" s="43">
        <v>409107</v>
      </c>
      <c r="E17" s="43">
        <v>0</v>
      </c>
      <c r="F17" s="43">
        <v>0</v>
      </c>
      <c r="G17" s="43">
        <v>0</v>
      </c>
      <c r="H17" s="43">
        <v>0</v>
      </c>
      <c r="I17" s="43">
        <v>843251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1252358</v>
      </c>
      <c r="O17" s="44">
        <f t="shared" si="1"/>
        <v>35.019238297634359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3044940</v>
      </c>
      <c r="E18" s="29">
        <f t="shared" si="6"/>
        <v>1531625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4576565</v>
      </c>
      <c r="O18" s="41">
        <f t="shared" si="1"/>
        <v>127.972848274705</v>
      </c>
      <c r="P18" s="10"/>
    </row>
    <row r="19" spans="1:119">
      <c r="A19" s="12"/>
      <c r="B19" s="42">
        <v>541</v>
      </c>
      <c r="C19" s="19" t="s">
        <v>32</v>
      </c>
      <c r="D19" s="43">
        <v>2701786</v>
      </c>
      <c r="E19" s="43">
        <v>1531625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4233411</v>
      </c>
      <c r="O19" s="44">
        <f t="shared" si="1"/>
        <v>118.37735585258095</v>
      </c>
      <c r="P19" s="9"/>
    </row>
    <row r="20" spans="1:119">
      <c r="A20" s="12"/>
      <c r="B20" s="42">
        <v>544</v>
      </c>
      <c r="C20" s="19" t="s">
        <v>33</v>
      </c>
      <c r="D20" s="43">
        <v>343154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343154</v>
      </c>
      <c r="O20" s="44">
        <f t="shared" si="1"/>
        <v>9.5954924221240425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2305972</v>
      </c>
      <c r="E21" s="29">
        <f t="shared" si="7"/>
        <v>6751183</v>
      </c>
      <c r="F21" s="29">
        <f t="shared" si="7"/>
        <v>0</v>
      </c>
      <c r="G21" s="29">
        <f t="shared" si="7"/>
        <v>4684418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13741573</v>
      </c>
      <c r="O21" s="41">
        <f t="shared" si="1"/>
        <v>384.2506850847268</v>
      </c>
      <c r="P21" s="9"/>
    </row>
    <row r="22" spans="1:119">
      <c r="A22" s="12"/>
      <c r="B22" s="42">
        <v>572</v>
      </c>
      <c r="C22" s="19" t="s">
        <v>35</v>
      </c>
      <c r="D22" s="43">
        <v>1916984</v>
      </c>
      <c r="E22" s="43">
        <v>192720</v>
      </c>
      <c r="F22" s="43">
        <v>0</v>
      </c>
      <c r="G22" s="43">
        <v>4684418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6794122</v>
      </c>
      <c r="O22" s="44">
        <f t="shared" si="1"/>
        <v>189.98160058162296</v>
      </c>
      <c r="P22" s="9"/>
    </row>
    <row r="23" spans="1:119">
      <c r="A23" s="12"/>
      <c r="B23" s="42">
        <v>575</v>
      </c>
      <c r="C23" s="19" t="s">
        <v>36</v>
      </c>
      <c r="D23" s="43">
        <v>388988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388988</v>
      </c>
      <c r="O23" s="44">
        <f t="shared" si="1"/>
        <v>10.877132151445668</v>
      </c>
      <c r="P23" s="9"/>
    </row>
    <row r="24" spans="1:119">
      <c r="A24" s="12"/>
      <c r="B24" s="42">
        <v>578</v>
      </c>
      <c r="C24" s="19" t="s">
        <v>37</v>
      </c>
      <c r="D24" s="43">
        <v>0</v>
      </c>
      <c r="E24" s="43">
        <v>6558463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6558463</v>
      </c>
      <c r="O24" s="44">
        <f t="shared" si="1"/>
        <v>183.39195235165818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5484562</v>
      </c>
      <c r="E25" s="29">
        <f t="shared" si="8"/>
        <v>869978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157263</v>
      </c>
      <c r="L25" s="29">
        <f t="shared" si="8"/>
        <v>0</v>
      </c>
      <c r="M25" s="29">
        <f t="shared" si="8"/>
        <v>0</v>
      </c>
      <c r="N25" s="29">
        <f t="shared" si="4"/>
        <v>6511803</v>
      </c>
      <c r="O25" s="41">
        <f t="shared" si="1"/>
        <v>182.08721548011857</v>
      </c>
      <c r="P25" s="9"/>
    </row>
    <row r="26" spans="1:119">
      <c r="A26" s="12"/>
      <c r="B26" s="42">
        <v>581</v>
      </c>
      <c r="C26" s="19" t="s">
        <v>38</v>
      </c>
      <c r="D26" s="43">
        <v>3656469</v>
      </c>
      <c r="E26" s="43">
        <v>869978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4526447</v>
      </c>
      <c r="O26" s="44">
        <f t="shared" si="1"/>
        <v>126.57141658743919</v>
      </c>
      <c r="P26" s="9"/>
    </row>
    <row r="27" spans="1:119" ht="15.75" thickBot="1">
      <c r="A27" s="12"/>
      <c r="B27" s="42">
        <v>590</v>
      </c>
      <c r="C27" s="19" t="s">
        <v>39</v>
      </c>
      <c r="D27" s="43">
        <v>1828093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157263</v>
      </c>
      <c r="L27" s="43">
        <v>0</v>
      </c>
      <c r="M27" s="43">
        <v>0</v>
      </c>
      <c r="N27" s="43">
        <f t="shared" si="4"/>
        <v>1985356</v>
      </c>
      <c r="O27" s="44">
        <f t="shared" si="1"/>
        <v>55.515798892679378</v>
      </c>
      <c r="P27" s="9"/>
    </row>
    <row r="28" spans="1:119" ht="16.5" thickBot="1">
      <c r="A28" s="13" t="s">
        <v>10</v>
      </c>
      <c r="B28" s="21"/>
      <c r="C28" s="20"/>
      <c r="D28" s="14">
        <f>SUM(D5,D13,D16,D18,D21,D25)</f>
        <v>32186669</v>
      </c>
      <c r="E28" s="14">
        <f t="shared" ref="E28:M28" si="9">SUM(E5,E13,E16,E18,E21,E25)</f>
        <v>9508737</v>
      </c>
      <c r="F28" s="14">
        <f t="shared" si="9"/>
        <v>13615306</v>
      </c>
      <c r="G28" s="14">
        <f t="shared" si="9"/>
        <v>4684418</v>
      </c>
      <c r="H28" s="14">
        <f t="shared" si="9"/>
        <v>0</v>
      </c>
      <c r="I28" s="14">
        <f t="shared" si="9"/>
        <v>843251</v>
      </c>
      <c r="J28" s="14">
        <f t="shared" si="9"/>
        <v>0</v>
      </c>
      <c r="K28" s="14">
        <f t="shared" si="9"/>
        <v>259259</v>
      </c>
      <c r="L28" s="14">
        <f t="shared" si="9"/>
        <v>0</v>
      </c>
      <c r="M28" s="14">
        <f t="shared" si="9"/>
        <v>0</v>
      </c>
      <c r="N28" s="14">
        <f t="shared" si="4"/>
        <v>61097640</v>
      </c>
      <c r="O28" s="35">
        <f t="shared" si="1"/>
        <v>1708.4514288910016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44</v>
      </c>
      <c r="M30" s="90"/>
      <c r="N30" s="90"/>
      <c r="O30" s="39">
        <v>35762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3110267</v>
      </c>
      <c r="E5" s="24">
        <f t="shared" ref="E5:M5" si="0">SUM(E6:E12)</f>
        <v>0</v>
      </c>
      <c r="F5" s="24">
        <f t="shared" si="0"/>
        <v>2706178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100875</v>
      </c>
      <c r="L5" s="24">
        <f t="shared" si="0"/>
        <v>0</v>
      </c>
      <c r="M5" s="24">
        <f t="shared" si="0"/>
        <v>0</v>
      </c>
      <c r="N5" s="25">
        <f>SUM(D5:M5)</f>
        <v>5917320</v>
      </c>
      <c r="O5" s="30">
        <f t="shared" ref="O5:O28" si="1">(N5/O$30)</f>
        <v>190.10859088864615</v>
      </c>
      <c r="P5" s="6"/>
    </row>
    <row r="6" spans="1:133">
      <c r="A6" s="12"/>
      <c r="B6" s="42">
        <v>511</v>
      </c>
      <c r="C6" s="19" t="s">
        <v>19</v>
      </c>
      <c r="D6" s="43">
        <v>111249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111249</v>
      </c>
      <c r="O6" s="44">
        <f t="shared" si="1"/>
        <v>3.574150228105121</v>
      </c>
      <c r="P6" s="9"/>
    </row>
    <row r="7" spans="1:133">
      <c r="A7" s="12"/>
      <c r="B7" s="42">
        <v>512</v>
      </c>
      <c r="C7" s="19" t="s">
        <v>20</v>
      </c>
      <c r="D7" s="43">
        <v>861223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861223</v>
      </c>
      <c r="O7" s="44">
        <f t="shared" si="1"/>
        <v>27.668926299556642</v>
      </c>
      <c r="P7" s="9"/>
    </row>
    <row r="8" spans="1:133">
      <c r="A8" s="12"/>
      <c r="B8" s="42">
        <v>513</v>
      </c>
      <c r="C8" s="19" t="s">
        <v>21</v>
      </c>
      <c r="D8" s="43">
        <v>1558300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1558300</v>
      </c>
      <c r="O8" s="44">
        <f t="shared" si="1"/>
        <v>50.064254963695944</v>
      </c>
      <c r="P8" s="9"/>
    </row>
    <row r="9" spans="1:133">
      <c r="A9" s="12"/>
      <c r="B9" s="42">
        <v>514</v>
      </c>
      <c r="C9" s="19" t="s">
        <v>22</v>
      </c>
      <c r="D9" s="43">
        <v>308658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308658</v>
      </c>
      <c r="O9" s="44">
        <f t="shared" si="1"/>
        <v>9.916404292231574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2706178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2706178</v>
      </c>
      <c r="O10" s="44">
        <f t="shared" si="1"/>
        <v>86.942684572383214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100875</v>
      </c>
      <c r="L11" s="43">
        <v>0</v>
      </c>
      <c r="M11" s="43">
        <v>0</v>
      </c>
      <c r="N11" s="43">
        <f t="shared" si="2"/>
        <v>100875</v>
      </c>
      <c r="O11" s="44">
        <f t="shared" si="1"/>
        <v>3.2408597314142518</v>
      </c>
      <c r="P11" s="9"/>
    </row>
    <row r="12" spans="1:133">
      <c r="A12" s="12"/>
      <c r="B12" s="42">
        <v>519</v>
      </c>
      <c r="C12" s="19" t="s">
        <v>25</v>
      </c>
      <c r="D12" s="43">
        <v>270837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270837</v>
      </c>
      <c r="O12" s="44">
        <f t="shared" si="1"/>
        <v>8.7013108012593978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16163581</v>
      </c>
      <c r="E13" s="29">
        <f t="shared" si="3"/>
        <v>265213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16428794</v>
      </c>
      <c r="O13" s="41">
        <f t="shared" si="1"/>
        <v>527.81578101908372</v>
      </c>
      <c r="P13" s="10"/>
    </row>
    <row r="14" spans="1:133">
      <c r="A14" s="12"/>
      <c r="B14" s="42">
        <v>521</v>
      </c>
      <c r="C14" s="19" t="s">
        <v>27</v>
      </c>
      <c r="D14" s="43">
        <v>14214887</v>
      </c>
      <c r="E14" s="43">
        <v>265213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14480100</v>
      </c>
      <c r="O14" s="44">
        <f t="shared" si="1"/>
        <v>465.20914990683031</v>
      </c>
      <c r="P14" s="9"/>
    </row>
    <row r="15" spans="1:133">
      <c r="A15" s="12"/>
      <c r="B15" s="42">
        <v>524</v>
      </c>
      <c r="C15" s="19" t="s">
        <v>28</v>
      </c>
      <c r="D15" s="43">
        <v>1948694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1948694</v>
      </c>
      <c r="O15" s="44">
        <f t="shared" si="1"/>
        <v>62.606631112253424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340401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651175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991576</v>
      </c>
      <c r="O16" s="41">
        <f t="shared" si="1"/>
        <v>31.856839940885433</v>
      </c>
      <c r="P16" s="10"/>
    </row>
    <row r="17" spans="1:119">
      <c r="A17" s="12"/>
      <c r="B17" s="42">
        <v>538</v>
      </c>
      <c r="C17" s="19" t="s">
        <v>30</v>
      </c>
      <c r="D17" s="43">
        <v>340401</v>
      </c>
      <c r="E17" s="43">
        <v>0</v>
      </c>
      <c r="F17" s="43">
        <v>0</v>
      </c>
      <c r="G17" s="43">
        <v>0</v>
      </c>
      <c r="H17" s="43">
        <v>0</v>
      </c>
      <c r="I17" s="43">
        <v>651175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991576</v>
      </c>
      <c r="O17" s="44">
        <f t="shared" si="1"/>
        <v>31.856839940885433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2455046</v>
      </c>
      <c r="E18" s="29">
        <f t="shared" si="6"/>
        <v>1337126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3792172</v>
      </c>
      <c r="O18" s="41">
        <f t="shared" si="1"/>
        <v>121.83293709439054</v>
      </c>
      <c r="P18" s="10"/>
    </row>
    <row r="19" spans="1:119">
      <c r="A19" s="12"/>
      <c r="B19" s="42">
        <v>541</v>
      </c>
      <c r="C19" s="19" t="s">
        <v>32</v>
      </c>
      <c r="D19" s="43">
        <v>2120376</v>
      </c>
      <c r="E19" s="43">
        <v>1337126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3457502</v>
      </c>
      <c r="O19" s="44">
        <f t="shared" si="1"/>
        <v>111.0808327443295</v>
      </c>
      <c r="P19" s="9"/>
    </row>
    <row r="20" spans="1:119">
      <c r="A20" s="12"/>
      <c r="B20" s="42">
        <v>544</v>
      </c>
      <c r="C20" s="19" t="s">
        <v>33</v>
      </c>
      <c r="D20" s="43">
        <v>334670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334670</v>
      </c>
      <c r="O20" s="44">
        <f t="shared" si="1"/>
        <v>10.752104350061042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1980786</v>
      </c>
      <c r="E21" s="29">
        <f t="shared" si="7"/>
        <v>8404621</v>
      </c>
      <c r="F21" s="29">
        <f t="shared" si="7"/>
        <v>0</v>
      </c>
      <c r="G21" s="29">
        <f t="shared" si="7"/>
        <v>2932852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13318259</v>
      </c>
      <c r="O21" s="41">
        <f t="shared" si="1"/>
        <v>427.88212426909979</v>
      </c>
      <c r="P21" s="9"/>
    </row>
    <row r="22" spans="1:119">
      <c r="A22" s="12"/>
      <c r="B22" s="42">
        <v>572</v>
      </c>
      <c r="C22" s="19" t="s">
        <v>35</v>
      </c>
      <c r="D22" s="43">
        <v>1826307</v>
      </c>
      <c r="E22" s="43">
        <v>31928</v>
      </c>
      <c r="F22" s="43">
        <v>0</v>
      </c>
      <c r="G22" s="43">
        <v>2932852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4791087</v>
      </c>
      <c r="O22" s="44">
        <f t="shared" si="1"/>
        <v>153.92556062455824</v>
      </c>
      <c r="P22" s="9"/>
    </row>
    <row r="23" spans="1:119">
      <c r="A23" s="12"/>
      <c r="B23" s="42">
        <v>575</v>
      </c>
      <c r="C23" s="19" t="s">
        <v>36</v>
      </c>
      <c r="D23" s="43">
        <v>154479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154479</v>
      </c>
      <c r="O23" s="44">
        <f t="shared" si="1"/>
        <v>4.9630212683929837</v>
      </c>
      <c r="P23" s="9"/>
    </row>
    <row r="24" spans="1:119">
      <c r="A24" s="12"/>
      <c r="B24" s="42">
        <v>578</v>
      </c>
      <c r="C24" s="19" t="s">
        <v>37</v>
      </c>
      <c r="D24" s="43">
        <v>0</v>
      </c>
      <c r="E24" s="43">
        <v>8372693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8372693</v>
      </c>
      <c r="O24" s="44">
        <f t="shared" si="1"/>
        <v>268.99354237614858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5947382</v>
      </c>
      <c r="E25" s="29">
        <f t="shared" si="8"/>
        <v>818000</v>
      </c>
      <c r="F25" s="29">
        <f t="shared" si="8"/>
        <v>0</v>
      </c>
      <c r="G25" s="29">
        <f t="shared" si="8"/>
        <v>99664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103699</v>
      </c>
      <c r="L25" s="29">
        <f t="shared" si="8"/>
        <v>0</v>
      </c>
      <c r="M25" s="29">
        <f t="shared" si="8"/>
        <v>0</v>
      </c>
      <c r="N25" s="29">
        <f t="shared" si="4"/>
        <v>6968745</v>
      </c>
      <c r="O25" s="41">
        <f t="shared" si="1"/>
        <v>223.8882284906509</v>
      </c>
      <c r="P25" s="9"/>
    </row>
    <row r="26" spans="1:119">
      <c r="A26" s="12"/>
      <c r="B26" s="42">
        <v>581</v>
      </c>
      <c r="C26" s="19" t="s">
        <v>38</v>
      </c>
      <c r="D26" s="43">
        <v>4336587</v>
      </c>
      <c r="E26" s="43">
        <v>818000</v>
      </c>
      <c r="F26" s="43">
        <v>0</v>
      </c>
      <c r="G26" s="43">
        <v>99664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5254251</v>
      </c>
      <c r="O26" s="44">
        <f t="shared" si="1"/>
        <v>168.8058536271927</v>
      </c>
      <c r="P26" s="9"/>
    </row>
    <row r="27" spans="1:119" ht="15.75" thickBot="1">
      <c r="A27" s="12"/>
      <c r="B27" s="42">
        <v>590</v>
      </c>
      <c r="C27" s="19" t="s">
        <v>39</v>
      </c>
      <c r="D27" s="43">
        <v>1610795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103699</v>
      </c>
      <c r="L27" s="43">
        <v>0</v>
      </c>
      <c r="M27" s="43">
        <v>0</v>
      </c>
      <c r="N27" s="43">
        <f t="shared" si="4"/>
        <v>1714494</v>
      </c>
      <c r="O27" s="44">
        <f t="shared" si="1"/>
        <v>55.082374863458199</v>
      </c>
      <c r="P27" s="9"/>
    </row>
    <row r="28" spans="1:119" ht="16.5" thickBot="1">
      <c r="A28" s="13" t="s">
        <v>10</v>
      </c>
      <c r="B28" s="21"/>
      <c r="C28" s="20"/>
      <c r="D28" s="14">
        <f>SUM(D5,D13,D16,D18,D21,D25)</f>
        <v>29997463</v>
      </c>
      <c r="E28" s="14">
        <f t="shared" ref="E28:M28" si="9">SUM(E5,E13,E16,E18,E21,E25)</f>
        <v>10824960</v>
      </c>
      <c r="F28" s="14">
        <f t="shared" si="9"/>
        <v>2706178</v>
      </c>
      <c r="G28" s="14">
        <f t="shared" si="9"/>
        <v>3032516</v>
      </c>
      <c r="H28" s="14">
        <f t="shared" si="9"/>
        <v>0</v>
      </c>
      <c r="I28" s="14">
        <f t="shared" si="9"/>
        <v>651175</v>
      </c>
      <c r="J28" s="14">
        <f t="shared" si="9"/>
        <v>0</v>
      </c>
      <c r="K28" s="14">
        <f t="shared" si="9"/>
        <v>204574</v>
      </c>
      <c r="L28" s="14">
        <f t="shared" si="9"/>
        <v>0</v>
      </c>
      <c r="M28" s="14">
        <f t="shared" si="9"/>
        <v>0</v>
      </c>
      <c r="N28" s="14">
        <f t="shared" si="4"/>
        <v>47416866</v>
      </c>
      <c r="O28" s="35">
        <f t="shared" si="1"/>
        <v>1523.3845017027566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41</v>
      </c>
      <c r="M30" s="90"/>
      <c r="N30" s="90"/>
      <c r="O30" s="39">
        <v>31126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2993358</v>
      </c>
      <c r="E5" s="24">
        <f t="shared" si="0"/>
        <v>0</v>
      </c>
      <c r="F5" s="24">
        <f t="shared" si="0"/>
        <v>2702912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70070</v>
      </c>
      <c r="L5" s="24">
        <f t="shared" si="0"/>
        <v>0</v>
      </c>
      <c r="M5" s="24">
        <f t="shared" si="0"/>
        <v>0</v>
      </c>
      <c r="N5" s="25">
        <f>SUM(D5:M5)</f>
        <v>5766340</v>
      </c>
      <c r="O5" s="30">
        <f t="shared" ref="O5:O27" si="1">(N5/O$29)</f>
        <v>185.74732637546708</v>
      </c>
      <c r="P5" s="6"/>
    </row>
    <row r="6" spans="1:133">
      <c r="A6" s="12"/>
      <c r="B6" s="42">
        <v>511</v>
      </c>
      <c r="C6" s="19" t="s">
        <v>19</v>
      </c>
      <c r="D6" s="43">
        <v>114267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114267</v>
      </c>
      <c r="O6" s="44">
        <f t="shared" si="1"/>
        <v>3.6808078855817548</v>
      </c>
      <c r="P6" s="9"/>
    </row>
    <row r="7" spans="1:133">
      <c r="A7" s="12"/>
      <c r="B7" s="42">
        <v>512</v>
      </c>
      <c r="C7" s="19" t="s">
        <v>20</v>
      </c>
      <c r="D7" s="43">
        <v>840739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840739</v>
      </c>
      <c r="O7" s="44">
        <f t="shared" si="1"/>
        <v>27.08217368895761</v>
      </c>
      <c r="P7" s="9"/>
    </row>
    <row r="8" spans="1:133">
      <c r="A8" s="12"/>
      <c r="B8" s="42">
        <v>513</v>
      </c>
      <c r="C8" s="19" t="s">
        <v>21</v>
      </c>
      <c r="D8" s="43">
        <v>1576821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1576821</v>
      </c>
      <c r="O8" s="44">
        <f t="shared" si="1"/>
        <v>50.793100115964435</v>
      </c>
      <c r="P8" s="9"/>
    </row>
    <row r="9" spans="1:133">
      <c r="A9" s="12"/>
      <c r="B9" s="42">
        <v>514</v>
      </c>
      <c r="C9" s="19" t="s">
        <v>22</v>
      </c>
      <c r="D9" s="43">
        <v>192763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192763</v>
      </c>
      <c r="O9" s="44">
        <f t="shared" si="1"/>
        <v>6.2093480221620929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2702912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2702912</v>
      </c>
      <c r="O10" s="44">
        <f t="shared" si="1"/>
        <v>87.067130524416953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70070</v>
      </c>
      <c r="L11" s="43">
        <v>0</v>
      </c>
      <c r="M11" s="43">
        <v>0</v>
      </c>
      <c r="N11" s="43">
        <f t="shared" si="2"/>
        <v>70070</v>
      </c>
      <c r="O11" s="44">
        <f t="shared" si="1"/>
        <v>2.2571189279731994</v>
      </c>
      <c r="P11" s="9"/>
    </row>
    <row r="12" spans="1:133">
      <c r="A12" s="12"/>
      <c r="B12" s="42">
        <v>519</v>
      </c>
      <c r="C12" s="19" t="s">
        <v>25</v>
      </c>
      <c r="D12" s="43">
        <v>268768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268768</v>
      </c>
      <c r="O12" s="44">
        <f t="shared" si="1"/>
        <v>8.6576472104110298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15634392</v>
      </c>
      <c r="E13" s="29">
        <f t="shared" si="3"/>
        <v>343783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15978175</v>
      </c>
      <c r="O13" s="41">
        <f t="shared" si="1"/>
        <v>514.69446591934025</v>
      </c>
      <c r="P13" s="10"/>
    </row>
    <row r="14" spans="1:133">
      <c r="A14" s="12"/>
      <c r="B14" s="42">
        <v>521</v>
      </c>
      <c r="C14" s="19" t="s">
        <v>27</v>
      </c>
      <c r="D14" s="43">
        <v>13401275</v>
      </c>
      <c r="E14" s="43">
        <v>343783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13745058</v>
      </c>
      <c r="O14" s="44">
        <f t="shared" si="1"/>
        <v>442.76053343641286</v>
      </c>
      <c r="P14" s="9"/>
    </row>
    <row r="15" spans="1:133">
      <c r="A15" s="12"/>
      <c r="B15" s="42">
        <v>524</v>
      </c>
      <c r="C15" s="19" t="s">
        <v>28</v>
      </c>
      <c r="D15" s="43">
        <v>2233117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2233117</v>
      </c>
      <c r="O15" s="44">
        <f t="shared" si="1"/>
        <v>71.93393248292746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324349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670602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994951</v>
      </c>
      <c r="O16" s="41">
        <f t="shared" si="1"/>
        <v>32.049703646437315</v>
      </c>
      <c r="P16" s="10"/>
    </row>
    <row r="17" spans="1:119">
      <c r="A17" s="12"/>
      <c r="B17" s="42">
        <v>538</v>
      </c>
      <c r="C17" s="19" t="s">
        <v>30</v>
      </c>
      <c r="D17" s="43">
        <v>324349</v>
      </c>
      <c r="E17" s="43">
        <v>0</v>
      </c>
      <c r="F17" s="43">
        <v>0</v>
      </c>
      <c r="G17" s="43">
        <v>0</v>
      </c>
      <c r="H17" s="43">
        <v>0</v>
      </c>
      <c r="I17" s="43">
        <v>670602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994951</v>
      </c>
      <c r="O17" s="44">
        <f t="shared" si="1"/>
        <v>32.049703646437315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2817542</v>
      </c>
      <c r="E18" s="29">
        <f t="shared" si="6"/>
        <v>2946632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5764174</v>
      </c>
      <c r="O18" s="41">
        <f t="shared" si="1"/>
        <v>185.67755443886097</v>
      </c>
      <c r="P18" s="10"/>
    </row>
    <row r="19" spans="1:119">
      <c r="A19" s="12"/>
      <c r="B19" s="42">
        <v>541</v>
      </c>
      <c r="C19" s="19" t="s">
        <v>32</v>
      </c>
      <c r="D19" s="43">
        <v>2488888</v>
      </c>
      <c r="E19" s="43">
        <v>2946632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5435520</v>
      </c>
      <c r="O19" s="44">
        <f t="shared" si="1"/>
        <v>175.09083880943177</v>
      </c>
      <c r="P19" s="9"/>
    </row>
    <row r="20" spans="1:119">
      <c r="A20" s="12"/>
      <c r="B20" s="42">
        <v>544</v>
      </c>
      <c r="C20" s="19" t="s">
        <v>33</v>
      </c>
      <c r="D20" s="43">
        <v>328654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328654</v>
      </c>
      <c r="O20" s="44">
        <f t="shared" si="1"/>
        <v>10.586715629429197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SUM(D22:D23)</f>
        <v>3519277</v>
      </c>
      <c r="E21" s="29">
        <f t="shared" si="7"/>
        <v>7190463</v>
      </c>
      <c r="F21" s="29">
        <f t="shared" si="7"/>
        <v>0</v>
      </c>
      <c r="G21" s="29">
        <f t="shared" si="7"/>
        <v>1891447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12601187</v>
      </c>
      <c r="O21" s="41">
        <f t="shared" si="1"/>
        <v>405.91376755572736</v>
      </c>
      <c r="P21" s="9"/>
    </row>
    <row r="22" spans="1:119">
      <c r="A22" s="12"/>
      <c r="B22" s="42">
        <v>572</v>
      </c>
      <c r="C22" s="19" t="s">
        <v>35</v>
      </c>
      <c r="D22" s="43">
        <v>3519277</v>
      </c>
      <c r="E22" s="43">
        <v>1162612</v>
      </c>
      <c r="F22" s="43">
        <v>0</v>
      </c>
      <c r="G22" s="43">
        <v>1891447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6573336</v>
      </c>
      <c r="O22" s="44">
        <f t="shared" si="1"/>
        <v>211.74255894858911</v>
      </c>
      <c r="P22" s="9"/>
    </row>
    <row r="23" spans="1:119">
      <c r="A23" s="12"/>
      <c r="B23" s="42">
        <v>578</v>
      </c>
      <c r="C23" s="19" t="s">
        <v>37</v>
      </c>
      <c r="D23" s="43">
        <v>0</v>
      </c>
      <c r="E23" s="43">
        <v>6027851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6027851</v>
      </c>
      <c r="O23" s="44">
        <f t="shared" si="1"/>
        <v>194.17120860713825</v>
      </c>
      <c r="P23" s="9"/>
    </row>
    <row r="24" spans="1:119" ht="15.75">
      <c r="A24" s="26" t="s">
        <v>40</v>
      </c>
      <c r="B24" s="27"/>
      <c r="C24" s="28"/>
      <c r="D24" s="29">
        <f t="shared" ref="D24:M24" si="8">SUM(D25:D26)</f>
        <v>3909385</v>
      </c>
      <c r="E24" s="29">
        <f t="shared" si="8"/>
        <v>525000</v>
      </c>
      <c r="F24" s="29">
        <f t="shared" si="8"/>
        <v>0</v>
      </c>
      <c r="G24" s="29">
        <f t="shared" si="8"/>
        <v>155526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112063</v>
      </c>
      <c r="L24" s="29">
        <f t="shared" si="8"/>
        <v>0</v>
      </c>
      <c r="M24" s="29">
        <f t="shared" si="8"/>
        <v>0</v>
      </c>
      <c r="N24" s="29">
        <f t="shared" si="4"/>
        <v>4701974</v>
      </c>
      <c r="O24" s="41">
        <f t="shared" si="1"/>
        <v>151.46160288622599</v>
      </c>
      <c r="P24" s="9"/>
    </row>
    <row r="25" spans="1:119">
      <c r="A25" s="12"/>
      <c r="B25" s="42">
        <v>581</v>
      </c>
      <c r="C25" s="19" t="s">
        <v>38</v>
      </c>
      <c r="D25" s="43">
        <v>2226585</v>
      </c>
      <c r="E25" s="43">
        <v>525000</v>
      </c>
      <c r="F25" s="43">
        <v>0</v>
      </c>
      <c r="G25" s="43">
        <v>155526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2907111</v>
      </c>
      <c r="O25" s="44">
        <f t="shared" si="1"/>
        <v>93.644858909934285</v>
      </c>
      <c r="P25" s="9"/>
    </row>
    <row r="26" spans="1:119" ht="15.75" thickBot="1">
      <c r="A26" s="12"/>
      <c r="B26" s="42">
        <v>590</v>
      </c>
      <c r="C26" s="19" t="s">
        <v>39</v>
      </c>
      <c r="D26" s="43">
        <v>1682800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112063</v>
      </c>
      <c r="L26" s="43">
        <v>0</v>
      </c>
      <c r="M26" s="43">
        <v>0</v>
      </c>
      <c r="N26" s="43">
        <f t="shared" si="4"/>
        <v>1794863</v>
      </c>
      <c r="O26" s="44">
        <f t="shared" si="1"/>
        <v>57.816743976291718</v>
      </c>
      <c r="P26" s="9"/>
    </row>
    <row r="27" spans="1:119" ht="16.5" thickBot="1">
      <c r="A27" s="13" t="s">
        <v>10</v>
      </c>
      <c r="B27" s="21"/>
      <c r="C27" s="20"/>
      <c r="D27" s="14">
        <f>SUM(D5,D13,D16,D18,D21,D24)</f>
        <v>29198303</v>
      </c>
      <c r="E27" s="14">
        <f t="shared" ref="E27:M27" si="9">SUM(E5,E13,E16,E18,E21,E24)</f>
        <v>11005878</v>
      </c>
      <c r="F27" s="14">
        <f t="shared" si="9"/>
        <v>2702912</v>
      </c>
      <c r="G27" s="14">
        <f t="shared" si="9"/>
        <v>2046973</v>
      </c>
      <c r="H27" s="14">
        <f t="shared" si="9"/>
        <v>0</v>
      </c>
      <c r="I27" s="14">
        <f t="shared" si="9"/>
        <v>670602</v>
      </c>
      <c r="J27" s="14">
        <f t="shared" si="9"/>
        <v>0</v>
      </c>
      <c r="K27" s="14">
        <f t="shared" si="9"/>
        <v>182133</v>
      </c>
      <c r="L27" s="14">
        <f t="shared" si="9"/>
        <v>0</v>
      </c>
      <c r="M27" s="14">
        <f t="shared" si="9"/>
        <v>0</v>
      </c>
      <c r="N27" s="14">
        <f t="shared" si="4"/>
        <v>45806801</v>
      </c>
      <c r="O27" s="35">
        <f t="shared" si="1"/>
        <v>1475.544420822059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53</v>
      </c>
      <c r="M29" s="90"/>
      <c r="N29" s="90"/>
      <c r="O29" s="39">
        <v>31044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3016504</v>
      </c>
      <c r="E5" s="24">
        <f t="shared" si="0"/>
        <v>0</v>
      </c>
      <c r="F5" s="24">
        <f t="shared" si="0"/>
        <v>2711989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5728493</v>
      </c>
      <c r="O5" s="30">
        <f t="shared" ref="O5:O28" si="2">(N5/O$30)</f>
        <v>188.54270480202746</v>
      </c>
      <c r="P5" s="6"/>
    </row>
    <row r="6" spans="1:133">
      <c r="A6" s="12"/>
      <c r="B6" s="42">
        <v>511</v>
      </c>
      <c r="C6" s="19" t="s">
        <v>19</v>
      </c>
      <c r="D6" s="43">
        <v>115163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115163</v>
      </c>
      <c r="O6" s="44">
        <f t="shared" si="2"/>
        <v>3.7903761972155481</v>
      </c>
      <c r="P6" s="9"/>
    </row>
    <row r="7" spans="1:133">
      <c r="A7" s="12"/>
      <c r="B7" s="42">
        <v>512</v>
      </c>
      <c r="C7" s="19" t="s">
        <v>20</v>
      </c>
      <c r="D7" s="43">
        <v>805904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805904</v>
      </c>
      <c r="O7" s="44">
        <f t="shared" si="2"/>
        <v>26.524832965803245</v>
      </c>
      <c r="P7" s="9"/>
    </row>
    <row r="8" spans="1:133">
      <c r="A8" s="12"/>
      <c r="B8" s="42">
        <v>513</v>
      </c>
      <c r="C8" s="19" t="s">
        <v>21</v>
      </c>
      <c r="D8" s="43">
        <v>1614711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1614711</v>
      </c>
      <c r="O8" s="44">
        <f t="shared" si="2"/>
        <v>53.145212783464437</v>
      </c>
      <c r="P8" s="9"/>
    </row>
    <row r="9" spans="1:133">
      <c r="A9" s="12"/>
      <c r="B9" s="42">
        <v>514</v>
      </c>
      <c r="C9" s="19" t="s">
        <v>22</v>
      </c>
      <c r="D9" s="43">
        <v>199887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199887</v>
      </c>
      <c r="O9" s="44">
        <f t="shared" si="2"/>
        <v>6.578909258466906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2711989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2711989</v>
      </c>
      <c r="O10" s="44">
        <f t="shared" si="2"/>
        <v>89.260079649804169</v>
      </c>
      <c r="P10" s="9"/>
    </row>
    <row r="11" spans="1:133">
      <c r="A11" s="12"/>
      <c r="B11" s="42">
        <v>519</v>
      </c>
      <c r="C11" s="19" t="s">
        <v>25</v>
      </c>
      <c r="D11" s="43">
        <v>280839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280839</v>
      </c>
      <c r="O11" s="44">
        <f t="shared" si="2"/>
        <v>9.2432939472731466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15679092</v>
      </c>
      <c r="E12" s="29">
        <f t="shared" si="3"/>
        <v>258224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15937316</v>
      </c>
      <c r="O12" s="41">
        <f t="shared" si="2"/>
        <v>524.54714807622679</v>
      </c>
      <c r="P12" s="10"/>
    </row>
    <row r="13" spans="1:133">
      <c r="A13" s="12"/>
      <c r="B13" s="42">
        <v>521</v>
      </c>
      <c r="C13" s="19" t="s">
        <v>27</v>
      </c>
      <c r="D13" s="43">
        <v>13165188</v>
      </c>
      <c r="E13" s="43">
        <v>258224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13423412</v>
      </c>
      <c r="O13" s="44">
        <f t="shared" si="2"/>
        <v>441.80666820261331</v>
      </c>
      <c r="P13" s="9"/>
    </row>
    <row r="14" spans="1:133">
      <c r="A14" s="12"/>
      <c r="B14" s="42">
        <v>524</v>
      </c>
      <c r="C14" s="19" t="s">
        <v>28</v>
      </c>
      <c r="D14" s="43">
        <v>2513904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2513904</v>
      </c>
      <c r="O14" s="44">
        <f t="shared" si="2"/>
        <v>82.740479873613538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SUM(D16:D16)</f>
        <v>333128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557635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890763</v>
      </c>
      <c r="O15" s="41">
        <f t="shared" si="2"/>
        <v>29.317809301253991</v>
      </c>
      <c r="P15" s="10"/>
    </row>
    <row r="16" spans="1:133">
      <c r="A16" s="12"/>
      <c r="B16" s="42">
        <v>538</v>
      </c>
      <c r="C16" s="19" t="s">
        <v>30</v>
      </c>
      <c r="D16" s="43">
        <v>333128</v>
      </c>
      <c r="E16" s="43">
        <v>0</v>
      </c>
      <c r="F16" s="43">
        <v>0</v>
      </c>
      <c r="G16" s="43">
        <v>0</v>
      </c>
      <c r="H16" s="43">
        <v>0</v>
      </c>
      <c r="I16" s="43">
        <v>557635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890763</v>
      </c>
      <c r="O16" s="44">
        <f t="shared" si="2"/>
        <v>29.317809301253991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SUM(D18:D19)</f>
        <v>5494620</v>
      </c>
      <c r="E17" s="29">
        <f t="shared" si="5"/>
        <v>1676583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7171203</v>
      </c>
      <c r="O17" s="41">
        <f t="shared" si="2"/>
        <v>236.02682421090742</v>
      </c>
      <c r="P17" s="10"/>
    </row>
    <row r="18" spans="1:119">
      <c r="A18" s="12"/>
      <c r="B18" s="42">
        <v>541</v>
      </c>
      <c r="C18" s="19" t="s">
        <v>32</v>
      </c>
      <c r="D18" s="43">
        <v>5160502</v>
      </c>
      <c r="E18" s="43">
        <v>1676583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6837085</v>
      </c>
      <c r="O18" s="44">
        <f t="shared" si="2"/>
        <v>225.0299509594181</v>
      </c>
      <c r="P18" s="9"/>
    </row>
    <row r="19" spans="1:119">
      <c r="A19" s="12"/>
      <c r="B19" s="42">
        <v>544</v>
      </c>
      <c r="C19" s="19" t="s">
        <v>33</v>
      </c>
      <c r="D19" s="43">
        <v>334118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334118</v>
      </c>
      <c r="O19" s="44">
        <f t="shared" si="2"/>
        <v>10.996873251489319</v>
      </c>
      <c r="P19" s="9"/>
    </row>
    <row r="20" spans="1:119" ht="15.75">
      <c r="A20" s="26" t="s">
        <v>49</v>
      </c>
      <c r="B20" s="27"/>
      <c r="C20" s="28"/>
      <c r="D20" s="29">
        <f t="shared" ref="D20:M20" si="6">SUM(D21:D21)</f>
        <v>397136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397136</v>
      </c>
      <c r="O20" s="41">
        <f t="shared" si="2"/>
        <v>13.070993647763553</v>
      </c>
      <c r="P20" s="10"/>
    </row>
    <row r="21" spans="1:119">
      <c r="A21" s="12"/>
      <c r="B21" s="42">
        <v>569</v>
      </c>
      <c r="C21" s="19" t="s">
        <v>50</v>
      </c>
      <c r="D21" s="43">
        <v>397136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397136</v>
      </c>
      <c r="O21" s="44">
        <f t="shared" si="2"/>
        <v>13.070993647763553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2300716</v>
      </c>
      <c r="E22" s="29">
        <f t="shared" si="7"/>
        <v>5531978</v>
      </c>
      <c r="F22" s="29">
        <f t="shared" si="7"/>
        <v>0</v>
      </c>
      <c r="G22" s="29">
        <f t="shared" si="7"/>
        <v>2679648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10512342</v>
      </c>
      <c r="O22" s="41">
        <f t="shared" si="2"/>
        <v>345.9942072869697</v>
      </c>
      <c r="P22" s="9"/>
    </row>
    <row r="23" spans="1:119">
      <c r="A23" s="12"/>
      <c r="B23" s="42">
        <v>572</v>
      </c>
      <c r="C23" s="19" t="s">
        <v>35</v>
      </c>
      <c r="D23" s="43">
        <v>2300716</v>
      </c>
      <c r="E23" s="43">
        <v>177837</v>
      </c>
      <c r="F23" s="43">
        <v>0</v>
      </c>
      <c r="G23" s="43">
        <v>2679648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5158201</v>
      </c>
      <c r="O23" s="44">
        <f t="shared" si="2"/>
        <v>169.772603100418</v>
      </c>
      <c r="P23" s="9"/>
    </row>
    <row r="24" spans="1:119">
      <c r="A24" s="12"/>
      <c r="B24" s="42">
        <v>578</v>
      </c>
      <c r="C24" s="19" t="s">
        <v>37</v>
      </c>
      <c r="D24" s="43">
        <v>0</v>
      </c>
      <c r="E24" s="43">
        <v>5354141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5354141</v>
      </c>
      <c r="O24" s="44">
        <f t="shared" si="2"/>
        <v>176.2216041865517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4189440</v>
      </c>
      <c r="E25" s="29">
        <f t="shared" si="8"/>
        <v>592500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137050</v>
      </c>
      <c r="L25" s="29">
        <f t="shared" si="8"/>
        <v>0</v>
      </c>
      <c r="M25" s="29">
        <f t="shared" si="8"/>
        <v>0</v>
      </c>
      <c r="N25" s="29">
        <f t="shared" si="1"/>
        <v>4918990</v>
      </c>
      <c r="O25" s="41">
        <f t="shared" si="2"/>
        <v>161.89941743738274</v>
      </c>
      <c r="P25" s="9"/>
    </row>
    <row r="26" spans="1:119">
      <c r="A26" s="12"/>
      <c r="B26" s="42">
        <v>581</v>
      </c>
      <c r="C26" s="19" t="s">
        <v>38</v>
      </c>
      <c r="D26" s="43">
        <v>2228497</v>
      </c>
      <c r="E26" s="43">
        <v>592500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2820997</v>
      </c>
      <c r="O26" s="44">
        <f t="shared" si="2"/>
        <v>92.847875456669854</v>
      </c>
      <c r="P26" s="9"/>
    </row>
    <row r="27" spans="1:119" ht="15.75" thickBot="1">
      <c r="A27" s="12"/>
      <c r="B27" s="42">
        <v>590</v>
      </c>
      <c r="C27" s="19" t="s">
        <v>39</v>
      </c>
      <c r="D27" s="43">
        <v>1960943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137050</v>
      </c>
      <c r="L27" s="43">
        <v>0</v>
      </c>
      <c r="M27" s="43">
        <v>0</v>
      </c>
      <c r="N27" s="43">
        <f t="shared" si="1"/>
        <v>2097993</v>
      </c>
      <c r="O27" s="44">
        <f t="shared" si="2"/>
        <v>69.051541980712898</v>
      </c>
      <c r="P27" s="9"/>
    </row>
    <row r="28" spans="1:119" ht="16.5" thickBot="1">
      <c r="A28" s="13" t="s">
        <v>10</v>
      </c>
      <c r="B28" s="21"/>
      <c r="C28" s="20"/>
      <c r="D28" s="14">
        <f>SUM(D5,D12,D15,D17,D20,D22,D25)</f>
        <v>31410636</v>
      </c>
      <c r="E28" s="14">
        <f t="shared" ref="E28:M28" si="9">SUM(E5,E12,E15,E17,E20,E22,E25)</f>
        <v>8059285</v>
      </c>
      <c r="F28" s="14">
        <f t="shared" si="9"/>
        <v>2711989</v>
      </c>
      <c r="G28" s="14">
        <f t="shared" si="9"/>
        <v>2679648</v>
      </c>
      <c r="H28" s="14">
        <f t="shared" si="9"/>
        <v>0</v>
      </c>
      <c r="I28" s="14">
        <f t="shared" si="9"/>
        <v>557635</v>
      </c>
      <c r="J28" s="14">
        <f t="shared" si="9"/>
        <v>0</v>
      </c>
      <c r="K28" s="14">
        <f t="shared" si="9"/>
        <v>137050</v>
      </c>
      <c r="L28" s="14">
        <f t="shared" si="9"/>
        <v>0</v>
      </c>
      <c r="M28" s="14">
        <f t="shared" si="9"/>
        <v>0</v>
      </c>
      <c r="N28" s="14">
        <f t="shared" si="1"/>
        <v>45556243</v>
      </c>
      <c r="O28" s="35">
        <f t="shared" si="2"/>
        <v>1499.3991047625316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68</v>
      </c>
      <c r="M30" s="90"/>
      <c r="N30" s="90"/>
      <c r="O30" s="39">
        <v>30383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6837817</v>
      </c>
      <c r="E5" s="24">
        <f t="shared" si="0"/>
        <v>1747226</v>
      </c>
      <c r="F5" s="24">
        <f t="shared" si="0"/>
        <v>2457437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2351630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13394110</v>
      </c>
      <c r="P5" s="30">
        <f t="shared" ref="P5:P26" si="1">(O5/P$28)</f>
        <v>331.94820322180919</v>
      </c>
      <c r="Q5" s="6"/>
    </row>
    <row r="6" spans="1:134">
      <c r="A6" s="12"/>
      <c r="B6" s="42">
        <v>511</v>
      </c>
      <c r="C6" s="19" t="s">
        <v>19</v>
      </c>
      <c r="D6" s="43">
        <v>176438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176438</v>
      </c>
      <c r="P6" s="44">
        <f t="shared" si="1"/>
        <v>4.3726889714993806</v>
      </c>
      <c r="Q6" s="9"/>
    </row>
    <row r="7" spans="1:134">
      <c r="A7" s="12"/>
      <c r="B7" s="42">
        <v>512</v>
      </c>
      <c r="C7" s="19" t="s">
        <v>20</v>
      </c>
      <c r="D7" s="43">
        <v>1534055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1534055</v>
      </c>
      <c r="P7" s="44">
        <f t="shared" si="1"/>
        <v>38.018711276332091</v>
      </c>
      <c r="Q7" s="9"/>
    </row>
    <row r="8" spans="1:134">
      <c r="A8" s="12"/>
      <c r="B8" s="42">
        <v>513</v>
      </c>
      <c r="C8" s="19" t="s">
        <v>21</v>
      </c>
      <c r="D8" s="43">
        <v>2346941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542692</v>
      </c>
      <c r="L8" s="43">
        <v>0</v>
      </c>
      <c r="M8" s="43">
        <v>0</v>
      </c>
      <c r="N8" s="43">
        <v>0</v>
      </c>
      <c r="O8" s="43">
        <f t="shared" si="2"/>
        <v>2889633</v>
      </c>
      <c r="P8" s="44">
        <f t="shared" si="1"/>
        <v>71.614200743494422</v>
      </c>
      <c r="Q8" s="9"/>
    </row>
    <row r="9" spans="1:134">
      <c r="A9" s="12"/>
      <c r="B9" s="42">
        <v>514</v>
      </c>
      <c r="C9" s="19" t="s">
        <v>22</v>
      </c>
      <c r="D9" s="43">
        <v>383803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383803</v>
      </c>
      <c r="P9" s="44">
        <f t="shared" si="1"/>
        <v>9.5118463444857504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2457437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2457437</v>
      </c>
      <c r="P10" s="44">
        <f t="shared" si="1"/>
        <v>60.903023543990088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1808938</v>
      </c>
      <c r="L11" s="43">
        <v>0</v>
      </c>
      <c r="M11" s="43">
        <v>0</v>
      </c>
      <c r="N11" s="43">
        <v>0</v>
      </c>
      <c r="O11" s="43">
        <f t="shared" si="2"/>
        <v>1808938</v>
      </c>
      <c r="P11" s="44">
        <f t="shared" si="1"/>
        <v>44.831177199504339</v>
      </c>
      <c r="Q11" s="9"/>
    </row>
    <row r="12" spans="1:134">
      <c r="A12" s="12"/>
      <c r="B12" s="42">
        <v>519</v>
      </c>
      <c r="C12" s="19" t="s">
        <v>25</v>
      </c>
      <c r="D12" s="43">
        <v>2396580</v>
      </c>
      <c r="E12" s="43">
        <v>1747226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4143806</v>
      </c>
      <c r="P12" s="44">
        <f t="shared" si="1"/>
        <v>102.6965551425031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SUM(D14:D15)</f>
        <v>28513029</v>
      </c>
      <c r="E13" s="29">
        <f t="shared" si="3"/>
        <v>177449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28690478</v>
      </c>
      <c r="P13" s="41">
        <f t="shared" si="1"/>
        <v>711.04034696406438</v>
      </c>
      <c r="Q13" s="10"/>
    </row>
    <row r="14" spans="1:134">
      <c r="A14" s="12"/>
      <c r="B14" s="42">
        <v>521</v>
      </c>
      <c r="C14" s="19" t="s">
        <v>27</v>
      </c>
      <c r="D14" s="43">
        <v>23503778</v>
      </c>
      <c r="E14" s="43">
        <v>177449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23681227</v>
      </c>
      <c r="P14" s="44">
        <f t="shared" si="1"/>
        <v>586.89534076827761</v>
      </c>
      <c r="Q14" s="9"/>
    </row>
    <row r="15" spans="1:134">
      <c r="A15" s="12"/>
      <c r="B15" s="42">
        <v>524</v>
      </c>
      <c r="C15" s="19" t="s">
        <v>28</v>
      </c>
      <c r="D15" s="43">
        <v>5009251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4">SUM(D15:N15)</f>
        <v>5009251</v>
      </c>
      <c r="P15" s="44">
        <f t="shared" si="1"/>
        <v>124.14500619578686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1252380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1252380</v>
      </c>
      <c r="P16" s="41">
        <f t="shared" si="1"/>
        <v>31.037918215613384</v>
      </c>
      <c r="Q16" s="10"/>
    </row>
    <row r="17" spans="1:120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1252380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6">SUM(D17:N17)</f>
        <v>1252380</v>
      </c>
      <c r="P17" s="44">
        <f t="shared" si="1"/>
        <v>31.037918215613384</v>
      </c>
      <c r="Q17" s="9"/>
    </row>
    <row r="18" spans="1:120" ht="15.75">
      <c r="A18" s="26" t="s">
        <v>31</v>
      </c>
      <c r="B18" s="27"/>
      <c r="C18" s="28"/>
      <c r="D18" s="29">
        <f t="shared" ref="D18:N18" si="7">SUM(D19:D19)</f>
        <v>3725574</v>
      </c>
      <c r="E18" s="29">
        <f t="shared" si="7"/>
        <v>2791207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6516781</v>
      </c>
      <c r="P18" s="41">
        <f t="shared" si="1"/>
        <v>161.50634448574968</v>
      </c>
      <c r="Q18" s="10"/>
    </row>
    <row r="19" spans="1:120">
      <c r="A19" s="12"/>
      <c r="B19" s="42">
        <v>541</v>
      </c>
      <c r="C19" s="19" t="s">
        <v>32</v>
      </c>
      <c r="D19" s="43">
        <v>3725574</v>
      </c>
      <c r="E19" s="43">
        <v>2791207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6516781</v>
      </c>
      <c r="P19" s="44">
        <f t="shared" si="1"/>
        <v>161.50634448574968</v>
      </c>
      <c r="Q19" s="9"/>
    </row>
    <row r="20" spans="1:120" ht="15.75">
      <c r="A20" s="26" t="s">
        <v>34</v>
      </c>
      <c r="B20" s="27"/>
      <c r="C20" s="28"/>
      <c r="D20" s="29">
        <f t="shared" ref="D20:N20" si="8">SUM(D21:D23)</f>
        <v>5182414</v>
      </c>
      <c r="E20" s="29">
        <f t="shared" si="8"/>
        <v>18794258</v>
      </c>
      <c r="F20" s="29">
        <f t="shared" si="8"/>
        <v>0</v>
      </c>
      <c r="G20" s="29">
        <f t="shared" si="8"/>
        <v>83948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24060620</v>
      </c>
      <c r="P20" s="41">
        <f t="shared" si="1"/>
        <v>596.29789343246591</v>
      </c>
      <c r="Q20" s="9"/>
    </row>
    <row r="21" spans="1:120">
      <c r="A21" s="12"/>
      <c r="B21" s="42">
        <v>572</v>
      </c>
      <c r="C21" s="19" t="s">
        <v>35</v>
      </c>
      <c r="D21" s="43">
        <v>4096203</v>
      </c>
      <c r="E21" s="43">
        <v>0</v>
      </c>
      <c r="F21" s="43">
        <v>0</v>
      </c>
      <c r="G21" s="43">
        <v>83948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4180151</v>
      </c>
      <c r="P21" s="44">
        <f t="shared" si="1"/>
        <v>103.59729863692689</v>
      </c>
      <c r="Q21" s="9"/>
    </row>
    <row r="22" spans="1:120">
      <c r="A22" s="12"/>
      <c r="B22" s="42">
        <v>573</v>
      </c>
      <c r="C22" s="19" t="s">
        <v>88</v>
      </c>
      <c r="D22" s="43">
        <v>1086211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1086211</v>
      </c>
      <c r="P22" s="44">
        <f t="shared" si="1"/>
        <v>26.919727385377943</v>
      </c>
      <c r="Q22" s="9"/>
    </row>
    <row r="23" spans="1:120">
      <c r="A23" s="12"/>
      <c r="B23" s="42">
        <v>578</v>
      </c>
      <c r="C23" s="19" t="s">
        <v>37</v>
      </c>
      <c r="D23" s="43">
        <v>0</v>
      </c>
      <c r="E23" s="43">
        <v>18794258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18794258</v>
      </c>
      <c r="P23" s="44">
        <f t="shared" si="1"/>
        <v>465.78086741016108</v>
      </c>
      <c r="Q23" s="9"/>
    </row>
    <row r="24" spans="1:120" ht="15.75">
      <c r="A24" s="26" t="s">
        <v>40</v>
      </c>
      <c r="B24" s="27"/>
      <c r="C24" s="28"/>
      <c r="D24" s="29">
        <f t="shared" ref="D24:N24" si="9">SUM(D25:D25)</f>
        <v>4887078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>SUM(D24:N24)</f>
        <v>4887078</v>
      </c>
      <c r="P24" s="41">
        <f t="shared" si="1"/>
        <v>121.11717472118958</v>
      </c>
      <c r="Q24" s="9"/>
    </row>
    <row r="25" spans="1:120" ht="15.75" thickBot="1">
      <c r="A25" s="12"/>
      <c r="B25" s="42">
        <v>581</v>
      </c>
      <c r="C25" s="19" t="s">
        <v>85</v>
      </c>
      <c r="D25" s="43">
        <v>4887078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4887078</v>
      </c>
      <c r="P25" s="44">
        <f t="shared" si="1"/>
        <v>121.11717472118958</v>
      </c>
      <c r="Q25" s="9"/>
    </row>
    <row r="26" spans="1:120" ht="16.5" thickBot="1">
      <c r="A26" s="13" t="s">
        <v>10</v>
      </c>
      <c r="B26" s="21"/>
      <c r="C26" s="20"/>
      <c r="D26" s="14">
        <f>SUM(D5,D13,D16,D18,D20,D24)</f>
        <v>49145912</v>
      </c>
      <c r="E26" s="14">
        <f t="shared" ref="E26:N26" si="10">SUM(E5,E13,E16,E18,E20,E24)</f>
        <v>23510140</v>
      </c>
      <c r="F26" s="14">
        <f t="shared" si="10"/>
        <v>2457437</v>
      </c>
      <c r="G26" s="14">
        <f t="shared" si="10"/>
        <v>83948</v>
      </c>
      <c r="H26" s="14">
        <f t="shared" si="10"/>
        <v>0</v>
      </c>
      <c r="I26" s="14">
        <f t="shared" si="10"/>
        <v>1252380</v>
      </c>
      <c r="J26" s="14">
        <f t="shared" si="10"/>
        <v>0</v>
      </c>
      <c r="K26" s="14">
        <f t="shared" si="10"/>
        <v>2351630</v>
      </c>
      <c r="L26" s="14">
        <f t="shared" si="10"/>
        <v>0</v>
      </c>
      <c r="M26" s="14">
        <f t="shared" si="10"/>
        <v>0</v>
      </c>
      <c r="N26" s="14">
        <f t="shared" si="10"/>
        <v>0</v>
      </c>
      <c r="O26" s="14">
        <f>SUM(D26:N26)</f>
        <v>78801447</v>
      </c>
      <c r="P26" s="35">
        <f t="shared" si="1"/>
        <v>1952.9478810408923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89</v>
      </c>
      <c r="N28" s="90"/>
      <c r="O28" s="90"/>
      <c r="P28" s="39">
        <v>40350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3987972</v>
      </c>
      <c r="E5" s="24">
        <f t="shared" si="0"/>
        <v>0</v>
      </c>
      <c r="F5" s="24">
        <f t="shared" si="0"/>
        <v>2455435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1629420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8072827</v>
      </c>
      <c r="P5" s="30">
        <f t="shared" ref="P5:P27" si="1">(O5/P$29)</f>
        <v>199.96599043868125</v>
      </c>
      <c r="Q5" s="6"/>
    </row>
    <row r="6" spans="1:134">
      <c r="A6" s="12"/>
      <c r="B6" s="42">
        <v>511</v>
      </c>
      <c r="C6" s="19" t="s">
        <v>19</v>
      </c>
      <c r="D6" s="43">
        <v>149565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149565</v>
      </c>
      <c r="P6" s="44">
        <f t="shared" si="1"/>
        <v>3.7047633202050978</v>
      </c>
      <c r="Q6" s="9"/>
    </row>
    <row r="7" spans="1:134">
      <c r="A7" s="12"/>
      <c r="B7" s="42">
        <v>512</v>
      </c>
      <c r="C7" s="19" t="s">
        <v>20</v>
      </c>
      <c r="D7" s="43">
        <v>537366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537366</v>
      </c>
      <c r="P7" s="44">
        <f t="shared" si="1"/>
        <v>13.31069331946199</v>
      </c>
      <c r="Q7" s="9"/>
    </row>
    <row r="8" spans="1:134">
      <c r="A8" s="12"/>
      <c r="B8" s="42">
        <v>513</v>
      </c>
      <c r="C8" s="19" t="s">
        <v>21</v>
      </c>
      <c r="D8" s="43">
        <v>2424208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507847</v>
      </c>
      <c r="L8" s="43">
        <v>0</v>
      </c>
      <c r="M8" s="43">
        <v>0</v>
      </c>
      <c r="N8" s="43">
        <v>0</v>
      </c>
      <c r="O8" s="43">
        <f t="shared" si="2"/>
        <v>2932055</v>
      </c>
      <c r="P8" s="44">
        <f t="shared" si="1"/>
        <v>72.62775259468431</v>
      </c>
      <c r="Q8" s="9"/>
    </row>
    <row r="9" spans="1:134">
      <c r="A9" s="12"/>
      <c r="B9" s="42">
        <v>514</v>
      </c>
      <c r="C9" s="19" t="s">
        <v>22</v>
      </c>
      <c r="D9" s="43">
        <v>501961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501961</v>
      </c>
      <c r="P9" s="44">
        <f t="shared" si="1"/>
        <v>12.433702410145896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2455434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2455434</v>
      </c>
      <c r="P10" s="44">
        <f t="shared" si="1"/>
        <v>60.821728468455078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1121573</v>
      </c>
      <c r="L11" s="43">
        <v>0</v>
      </c>
      <c r="M11" s="43">
        <v>0</v>
      </c>
      <c r="N11" s="43">
        <v>0</v>
      </c>
      <c r="O11" s="43">
        <f t="shared" si="2"/>
        <v>1121573</v>
      </c>
      <c r="P11" s="44">
        <f t="shared" si="1"/>
        <v>27.78165019444651</v>
      </c>
      <c r="Q11" s="9"/>
    </row>
    <row r="12" spans="1:134">
      <c r="A12" s="12"/>
      <c r="B12" s="42">
        <v>519</v>
      </c>
      <c r="C12" s="19" t="s">
        <v>25</v>
      </c>
      <c r="D12" s="43">
        <v>374872</v>
      </c>
      <c r="E12" s="43">
        <v>0</v>
      </c>
      <c r="F12" s="43">
        <v>1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374873</v>
      </c>
      <c r="P12" s="44">
        <f t="shared" si="1"/>
        <v>9.2857001312823559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SUM(D14:D15)</f>
        <v>25211682</v>
      </c>
      <c r="E13" s="29">
        <f t="shared" si="3"/>
        <v>211043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7" si="4">SUM(D13:N13)</f>
        <v>25422725</v>
      </c>
      <c r="P13" s="41">
        <f t="shared" si="1"/>
        <v>629.72740333407648</v>
      </c>
      <c r="Q13" s="10"/>
    </row>
    <row r="14" spans="1:134">
      <c r="A14" s="12"/>
      <c r="B14" s="42">
        <v>521</v>
      </c>
      <c r="C14" s="19" t="s">
        <v>27</v>
      </c>
      <c r="D14" s="43">
        <v>22132244</v>
      </c>
      <c r="E14" s="43">
        <v>211043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22343287</v>
      </c>
      <c r="P14" s="44">
        <f t="shared" si="1"/>
        <v>553.44893611751013</v>
      </c>
      <c r="Q14" s="9"/>
    </row>
    <row r="15" spans="1:134">
      <c r="A15" s="12"/>
      <c r="B15" s="42">
        <v>524</v>
      </c>
      <c r="C15" s="19" t="s">
        <v>28</v>
      </c>
      <c r="D15" s="43">
        <v>3079438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3079438</v>
      </c>
      <c r="P15" s="44">
        <f t="shared" si="1"/>
        <v>76.278467216566341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1071324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1071324</v>
      </c>
      <c r="P16" s="41">
        <f t="shared" si="1"/>
        <v>26.53696960689604</v>
      </c>
      <c r="Q16" s="10"/>
    </row>
    <row r="17" spans="1:120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1071324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1071324</v>
      </c>
      <c r="P17" s="44">
        <f t="shared" si="1"/>
        <v>26.53696960689604</v>
      </c>
      <c r="Q17" s="9"/>
    </row>
    <row r="18" spans="1:120" ht="15.75">
      <c r="A18" s="26" t="s">
        <v>31</v>
      </c>
      <c r="B18" s="27"/>
      <c r="C18" s="28"/>
      <c r="D18" s="29">
        <f t="shared" ref="D18:N18" si="6">SUM(D19:D19)</f>
        <v>3492921</v>
      </c>
      <c r="E18" s="29">
        <f t="shared" si="6"/>
        <v>2389064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4"/>
        <v>5881985</v>
      </c>
      <c r="P18" s="41">
        <f t="shared" si="1"/>
        <v>145.69827351316539</v>
      </c>
      <c r="Q18" s="10"/>
    </row>
    <row r="19" spans="1:120">
      <c r="A19" s="12"/>
      <c r="B19" s="42">
        <v>541</v>
      </c>
      <c r="C19" s="19" t="s">
        <v>32</v>
      </c>
      <c r="D19" s="43">
        <v>3492921</v>
      </c>
      <c r="E19" s="43">
        <v>2389064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5881985</v>
      </c>
      <c r="P19" s="44">
        <f t="shared" si="1"/>
        <v>145.69827351316539</v>
      </c>
      <c r="Q19" s="9"/>
    </row>
    <row r="20" spans="1:120" ht="15.75">
      <c r="A20" s="26" t="s">
        <v>34</v>
      </c>
      <c r="B20" s="27"/>
      <c r="C20" s="28"/>
      <c r="D20" s="29">
        <f t="shared" ref="D20:N20" si="7">SUM(D21:D23)</f>
        <v>3582251</v>
      </c>
      <c r="E20" s="29">
        <f t="shared" si="7"/>
        <v>14920813</v>
      </c>
      <c r="F20" s="29">
        <f t="shared" si="7"/>
        <v>0</v>
      </c>
      <c r="G20" s="29">
        <f t="shared" si="7"/>
        <v>339430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4"/>
        <v>18842494</v>
      </c>
      <c r="P20" s="41">
        <f t="shared" si="1"/>
        <v>466.73339773599861</v>
      </c>
      <c r="Q20" s="9"/>
    </row>
    <row r="21" spans="1:120">
      <c r="A21" s="12"/>
      <c r="B21" s="42">
        <v>572</v>
      </c>
      <c r="C21" s="19" t="s">
        <v>35</v>
      </c>
      <c r="D21" s="43">
        <v>2851185</v>
      </c>
      <c r="E21" s="43">
        <v>0</v>
      </c>
      <c r="F21" s="43">
        <v>0</v>
      </c>
      <c r="G21" s="43">
        <v>79300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2930485</v>
      </c>
      <c r="P21" s="44">
        <f t="shared" si="1"/>
        <v>72.588863292957811</v>
      </c>
      <c r="Q21" s="9"/>
    </row>
    <row r="22" spans="1:120">
      <c r="A22" s="12"/>
      <c r="B22" s="42">
        <v>575</v>
      </c>
      <c r="C22" s="19" t="s">
        <v>36</v>
      </c>
      <c r="D22" s="43">
        <v>731066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731066</v>
      </c>
      <c r="P22" s="44">
        <f t="shared" si="1"/>
        <v>18.108691882787149</v>
      </c>
      <c r="Q22" s="9"/>
    </row>
    <row r="23" spans="1:120">
      <c r="A23" s="12"/>
      <c r="B23" s="42">
        <v>578</v>
      </c>
      <c r="C23" s="19" t="s">
        <v>37</v>
      </c>
      <c r="D23" s="43">
        <v>0</v>
      </c>
      <c r="E23" s="43">
        <v>14920813</v>
      </c>
      <c r="F23" s="43">
        <v>0</v>
      </c>
      <c r="G23" s="43">
        <v>260130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15180943</v>
      </c>
      <c r="P23" s="44">
        <f t="shared" si="1"/>
        <v>376.03584256025363</v>
      </c>
      <c r="Q23" s="9"/>
    </row>
    <row r="24" spans="1:120" ht="15.75">
      <c r="A24" s="26" t="s">
        <v>40</v>
      </c>
      <c r="B24" s="27"/>
      <c r="C24" s="28"/>
      <c r="D24" s="29">
        <f t="shared" ref="D24:N24" si="8">SUM(D25:D26)</f>
        <v>4121147</v>
      </c>
      <c r="E24" s="29">
        <f t="shared" si="8"/>
        <v>444000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4565147</v>
      </c>
      <c r="P24" s="41">
        <f t="shared" si="1"/>
        <v>113.07985930494662</v>
      </c>
      <c r="Q24" s="9"/>
    </row>
    <row r="25" spans="1:120">
      <c r="A25" s="12"/>
      <c r="B25" s="42">
        <v>581</v>
      </c>
      <c r="C25" s="19" t="s">
        <v>85</v>
      </c>
      <c r="D25" s="43">
        <v>2300214</v>
      </c>
      <c r="E25" s="43">
        <v>444000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2744214</v>
      </c>
      <c r="P25" s="44">
        <f t="shared" si="1"/>
        <v>67.974882960540981</v>
      </c>
      <c r="Q25" s="9"/>
    </row>
    <row r="26" spans="1:120" ht="15.75" thickBot="1">
      <c r="A26" s="12"/>
      <c r="B26" s="42">
        <v>590</v>
      </c>
      <c r="C26" s="19" t="s">
        <v>39</v>
      </c>
      <c r="D26" s="43">
        <v>1820933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1820933</v>
      </c>
      <c r="P26" s="44">
        <f t="shared" si="1"/>
        <v>45.104976344405635</v>
      </c>
      <c r="Q26" s="9"/>
    </row>
    <row r="27" spans="1:120" ht="16.5" thickBot="1">
      <c r="A27" s="13" t="s">
        <v>10</v>
      </c>
      <c r="B27" s="21"/>
      <c r="C27" s="20"/>
      <c r="D27" s="14">
        <f>SUM(D5,D13,D16,D18,D20,D24)</f>
        <v>40395973</v>
      </c>
      <c r="E27" s="14">
        <f t="shared" ref="E27:N27" si="9">SUM(E5,E13,E16,E18,E20,E24)</f>
        <v>17964920</v>
      </c>
      <c r="F27" s="14">
        <f t="shared" si="9"/>
        <v>2455435</v>
      </c>
      <c r="G27" s="14">
        <f t="shared" si="9"/>
        <v>339430</v>
      </c>
      <c r="H27" s="14">
        <f t="shared" si="9"/>
        <v>0</v>
      </c>
      <c r="I27" s="14">
        <f t="shared" si="9"/>
        <v>1071324</v>
      </c>
      <c r="J27" s="14">
        <f t="shared" si="9"/>
        <v>0</v>
      </c>
      <c r="K27" s="14">
        <f t="shared" si="9"/>
        <v>1629420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4"/>
        <v>63856502</v>
      </c>
      <c r="P27" s="35">
        <f t="shared" si="1"/>
        <v>1581.7418939337642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86</v>
      </c>
      <c r="N29" s="90"/>
      <c r="O29" s="90"/>
      <c r="P29" s="39">
        <v>40371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3836007</v>
      </c>
      <c r="E5" s="24">
        <f t="shared" si="0"/>
        <v>0</v>
      </c>
      <c r="F5" s="24">
        <f t="shared" si="0"/>
        <v>3506084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1352200</v>
      </c>
      <c r="L5" s="24">
        <f t="shared" si="0"/>
        <v>0</v>
      </c>
      <c r="M5" s="24">
        <f t="shared" si="0"/>
        <v>0</v>
      </c>
      <c r="N5" s="25">
        <f>SUM(D5:M5)</f>
        <v>8694291</v>
      </c>
      <c r="O5" s="30">
        <f t="shared" ref="O5:O27" si="1">(N5/O$29)</f>
        <v>228.5505375778765</v>
      </c>
      <c r="P5" s="6"/>
    </row>
    <row r="6" spans="1:133">
      <c r="A6" s="12"/>
      <c r="B6" s="42">
        <v>511</v>
      </c>
      <c r="C6" s="19" t="s">
        <v>19</v>
      </c>
      <c r="D6" s="43">
        <v>143495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143495</v>
      </c>
      <c r="O6" s="44">
        <f t="shared" si="1"/>
        <v>3.7721142977313953</v>
      </c>
      <c r="P6" s="9"/>
    </row>
    <row r="7" spans="1:133">
      <c r="A7" s="12"/>
      <c r="B7" s="42">
        <v>512</v>
      </c>
      <c r="C7" s="19" t="s">
        <v>20</v>
      </c>
      <c r="D7" s="43">
        <v>552883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552883</v>
      </c>
      <c r="O7" s="44">
        <f t="shared" si="1"/>
        <v>14.533871349333614</v>
      </c>
      <c r="P7" s="9"/>
    </row>
    <row r="8" spans="1:133">
      <c r="A8" s="12"/>
      <c r="B8" s="42">
        <v>513</v>
      </c>
      <c r="C8" s="19" t="s">
        <v>21</v>
      </c>
      <c r="D8" s="43">
        <v>2264542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453496</v>
      </c>
      <c r="L8" s="43">
        <v>0</v>
      </c>
      <c r="M8" s="43">
        <v>0</v>
      </c>
      <c r="N8" s="43">
        <f t="shared" si="2"/>
        <v>2718038</v>
      </c>
      <c r="O8" s="44">
        <f t="shared" si="1"/>
        <v>71.450224757498489</v>
      </c>
      <c r="P8" s="9"/>
    </row>
    <row r="9" spans="1:133">
      <c r="A9" s="12"/>
      <c r="B9" s="42">
        <v>514</v>
      </c>
      <c r="C9" s="19" t="s">
        <v>22</v>
      </c>
      <c r="D9" s="43">
        <v>562742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562742</v>
      </c>
      <c r="O9" s="44">
        <f t="shared" si="1"/>
        <v>14.793039089403539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3506084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3506084</v>
      </c>
      <c r="O10" s="44">
        <f t="shared" si="1"/>
        <v>92.165926237480619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898704</v>
      </c>
      <c r="L11" s="43">
        <v>0</v>
      </c>
      <c r="M11" s="43">
        <v>0</v>
      </c>
      <c r="N11" s="43">
        <f t="shared" si="2"/>
        <v>898704</v>
      </c>
      <c r="O11" s="44">
        <f t="shared" si="1"/>
        <v>23.624615546384163</v>
      </c>
      <c r="P11" s="9"/>
    </row>
    <row r="12" spans="1:133">
      <c r="A12" s="12"/>
      <c r="B12" s="42">
        <v>519</v>
      </c>
      <c r="C12" s="19" t="s">
        <v>57</v>
      </c>
      <c r="D12" s="43">
        <v>312345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312345</v>
      </c>
      <c r="O12" s="44">
        <f t="shared" si="1"/>
        <v>8.2107463000446881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24330485</v>
      </c>
      <c r="E13" s="29">
        <f t="shared" si="3"/>
        <v>147904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24478389</v>
      </c>
      <c r="O13" s="41">
        <f t="shared" si="1"/>
        <v>643.47385715412315</v>
      </c>
      <c r="P13" s="10"/>
    </row>
    <row r="14" spans="1:133">
      <c r="A14" s="12"/>
      <c r="B14" s="42">
        <v>521</v>
      </c>
      <c r="C14" s="19" t="s">
        <v>27</v>
      </c>
      <c r="D14" s="43">
        <v>21743760</v>
      </c>
      <c r="E14" s="43">
        <v>147904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21891664</v>
      </c>
      <c r="O14" s="44">
        <f t="shared" si="1"/>
        <v>575.47551326200676</v>
      </c>
      <c r="P14" s="9"/>
    </row>
    <row r="15" spans="1:133">
      <c r="A15" s="12"/>
      <c r="B15" s="42">
        <v>524</v>
      </c>
      <c r="C15" s="19" t="s">
        <v>28</v>
      </c>
      <c r="D15" s="43">
        <v>2586725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2586725</v>
      </c>
      <c r="O15" s="44">
        <f t="shared" si="1"/>
        <v>67.998343892116395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1067621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1067621</v>
      </c>
      <c r="O16" s="41">
        <f t="shared" si="1"/>
        <v>28.065008806287953</v>
      </c>
      <c r="P16" s="10"/>
    </row>
    <row r="17" spans="1:119">
      <c r="A17" s="12"/>
      <c r="B17" s="42">
        <v>538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1067621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1067621</v>
      </c>
      <c r="O17" s="44">
        <f t="shared" si="1"/>
        <v>28.065008806287953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3277633</v>
      </c>
      <c r="E18" s="29">
        <f t="shared" si="6"/>
        <v>2827045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6104678</v>
      </c>
      <c r="O18" s="41">
        <f t="shared" si="1"/>
        <v>160.47627559738177</v>
      </c>
      <c r="P18" s="10"/>
    </row>
    <row r="19" spans="1:119">
      <c r="A19" s="12"/>
      <c r="B19" s="42">
        <v>541</v>
      </c>
      <c r="C19" s="19" t="s">
        <v>59</v>
      </c>
      <c r="D19" s="43">
        <v>3277633</v>
      </c>
      <c r="E19" s="43">
        <v>2827045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6104678</v>
      </c>
      <c r="O19" s="44">
        <f t="shared" si="1"/>
        <v>160.47627559738177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SUM(D21:D23)</f>
        <v>3830221</v>
      </c>
      <c r="E20" s="29">
        <f t="shared" si="7"/>
        <v>12150785</v>
      </c>
      <c r="F20" s="29">
        <f t="shared" si="7"/>
        <v>0</v>
      </c>
      <c r="G20" s="29">
        <f t="shared" si="7"/>
        <v>1193861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17174867</v>
      </c>
      <c r="O20" s="41">
        <f t="shared" si="1"/>
        <v>451.48305775347649</v>
      </c>
      <c r="P20" s="9"/>
    </row>
    <row r="21" spans="1:119">
      <c r="A21" s="12"/>
      <c r="B21" s="42">
        <v>572</v>
      </c>
      <c r="C21" s="19" t="s">
        <v>61</v>
      </c>
      <c r="D21" s="43">
        <v>2931747</v>
      </c>
      <c r="E21" s="43">
        <v>0</v>
      </c>
      <c r="F21" s="43">
        <v>0</v>
      </c>
      <c r="G21" s="43">
        <v>63278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2995025</v>
      </c>
      <c r="O21" s="44">
        <f t="shared" si="1"/>
        <v>78.73150022344312</v>
      </c>
      <c r="P21" s="9"/>
    </row>
    <row r="22" spans="1:119">
      <c r="A22" s="12"/>
      <c r="B22" s="42">
        <v>575</v>
      </c>
      <c r="C22" s="19" t="s">
        <v>62</v>
      </c>
      <c r="D22" s="43">
        <v>898474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898474</v>
      </c>
      <c r="O22" s="44">
        <f t="shared" si="1"/>
        <v>23.618569438237692</v>
      </c>
      <c r="P22" s="9"/>
    </row>
    <row r="23" spans="1:119">
      <c r="A23" s="12"/>
      <c r="B23" s="42">
        <v>578</v>
      </c>
      <c r="C23" s="19" t="s">
        <v>37</v>
      </c>
      <c r="D23" s="43">
        <v>0</v>
      </c>
      <c r="E23" s="43">
        <v>12150785</v>
      </c>
      <c r="F23" s="43">
        <v>0</v>
      </c>
      <c r="G23" s="43">
        <v>1130583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13281368</v>
      </c>
      <c r="O23" s="44">
        <f t="shared" si="1"/>
        <v>349.13298809179571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5419446</v>
      </c>
      <c r="E24" s="29">
        <f t="shared" si="8"/>
        <v>511641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5931087</v>
      </c>
      <c r="O24" s="41">
        <f t="shared" si="1"/>
        <v>155.91301490497096</v>
      </c>
      <c r="P24" s="9"/>
    </row>
    <row r="25" spans="1:119">
      <c r="A25" s="12"/>
      <c r="B25" s="42">
        <v>581</v>
      </c>
      <c r="C25" s="19" t="s">
        <v>64</v>
      </c>
      <c r="D25" s="43">
        <v>3366994</v>
      </c>
      <c r="E25" s="43">
        <v>511641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3878635</v>
      </c>
      <c r="O25" s="44">
        <f t="shared" si="1"/>
        <v>101.95933335085829</v>
      </c>
      <c r="P25" s="9"/>
    </row>
    <row r="26" spans="1:119" ht="15.75" thickBot="1">
      <c r="A26" s="12"/>
      <c r="B26" s="42">
        <v>590</v>
      </c>
      <c r="C26" s="19" t="s">
        <v>65</v>
      </c>
      <c r="D26" s="43">
        <v>2052452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2052452</v>
      </c>
      <c r="O26" s="44">
        <f t="shared" si="1"/>
        <v>53.95368155411267</v>
      </c>
      <c r="P26" s="9"/>
    </row>
    <row r="27" spans="1:119" ht="16.5" thickBot="1">
      <c r="A27" s="13" t="s">
        <v>10</v>
      </c>
      <c r="B27" s="21"/>
      <c r="C27" s="20"/>
      <c r="D27" s="14">
        <f>SUM(D5,D13,D16,D18,D20,D24)</f>
        <v>40693792</v>
      </c>
      <c r="E27" s="14">
        <f t="shared" ref="E27:M27" si="9">SUM(E5,E13,E16,E18,E20,E24)</f>
        <v>15637375</v>
      </c>
      <c r="F27" s="14">
        <f t="shared" si="9"/>
        <v>3506084</v>
      </c>
      <c r="G27" s="14">
        <f t="shared" si="9"/>
        <v>1193861</v>
      </c>
      <c r="H27" s="14">
        <f t="shared" si="9"/>
        <v>0</v>
      </c>
      <c r="I27" s="14">
        <f t="shared" si="9"/>
        <v>1067621</v>
      </c>
      <c r="J27" s="14">
        <f t="shared" si="9"/>
        <v>0</v>
      </c>
      <c r="K27" s="14">
        <f t="shared" si="9"/>
        <v>1352200</v>
      </c>
      <c r="L27" s="14">
        <f t="shared" si="9"/>
        <v>0</v>
      </c>
      <c r="M27" s="14">
        <f t="shared" si="9"/>
        <v>0</v>
      </c>
      <c r="N27" s="14">
        <f t="shared" si="4"/>
        <v>63450933</v>
      </c>
      <c r="O27" s="35">
        <f t="shared" si="1"/>
        <v>1667.9617517941169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80</v>
      </c>
      <c r="M29" s="90"/>
      <c r="N29" s="90"/>
      <c r="O29" s="39">
        <v>38041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3750584</v>
      </c>
      <c r="E5" s="24">
        <f t="shared" si="0"/>
        <v>0</v>
      </c>
      <c r="F5" s="24">
        <f t="shared" si="0"/>
        <v>2987530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1165783</v>
      </c>
      <c r="L5" s="24">
        <f t="shared" si="0"/>
        <v>0</v>
      </c>
      <c r="M5" s="24">
        <f t="shared" si="0"/>
        <v>0</v>
      </c>
      <c r="N5" s="25">
        <f>SUM(D5:M5)</f>
        <v>7903897</v>
      </c>
      <c r="O5" s="30">
        <f t="shared" ref="O5:O27" si="1">(N5/O$29)</f>
        <v>207.8277457863322</v>
      </c>
      <c r="P5" s="6"/>
    </row>
    <row r="6" spans="1:133">
      <c r="A6" s="12"/>
      <c r="B6" s="42">
        <v>511</v>
      </c>
      <c r="C6" s="19" t="s">
        <v>19</v>
      </c>
      <c r="D6" s="43">
        <v>146406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146406</v>
      </c>
      <c r="O6" s="44">
        <f t="shared" si="1"/>
        <v>3.8496489705766348</v>
      </c>
      <c r="P6" s="9"/>
    </row>
    <row r="7" spans="1:133">
      <c r="A7" s="12"/>
      <c r="B7" s="42">
        <v>512</v>
      </c>
      <c r="C7" s="19" t="s">
        <v>20</v>
      </c>
      <c r="D7" s="43">
        <v>584141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584141</v>
      </c>
      <c r="O7" s="44">
        <f t="shared" si="1"/>
        <v>15.359601377823354</v>
      </c>
      <c r="P7" s="9"/>
    </row>
    <row r="8" spans="1:133">
      <c r="A8" s="12"/>
      <c r="B8" s="42">
        <v>513</v>
      </c>
      <c r="C8" s="19" t="s">
        <v>21</v>
      </c>
      <c r="D8" s="43">
        <v>2301029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462024</v>
      </c>
      <c r="L8" s="43">
        <v>0</v>
      </c>
      <c r="M8" s="43">
        <v>0</v>
      </c>
      <c r="N8" s="43">
        <f t="shared" si="2"/>
        <v>2763053</v>
      </c>
      <c r="O8" s="44">
        <f t="shared" si="1"/>
        <v>72.652651784070883</v>
      </c>
      <c r="P8" s="9"/>
    </row>
    <row r="9" spans="1:133">
      <c r="A9" s="12"/>
      <c r="B9" s="42">
        <v>514</v>
      </c>
      <c r="C9" s="19" t="s">
        <v>22</v>
      </c>
      <c r="D9" s="43">
        <v>417607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417607</v>
      </c>
      <c r="O9" s="44">
        <f t="shared" si="1"/>
        <v>10.980699955299624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2987530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2987530</v>
      </c>
      <c r="O10" s="44">
        <f t="shared" si="1"/>
        <v>78.555126081354686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703759</v>
      </c>
      <c r="L11" s="43">
        <v>0</v>
      </c>
      <c r="M11" s="43">
        <v>0</v>
      </c>
      <c r="N11" s="43">
        <f t="shared" si="2"/>
        <v>703759</v>
      </c>
      <c r="O11" s="44">
        <f t="shared" si="1"/>
        <v>18.504877599852751</v>
      </c>
      <c r="P11" s="9"/>
    </row>
    <row r="12" spans="1:133">
      <c r="A12" s="12"/>
      <c r="B12" s="42">
        <v>519</v>
      </c>
      <c r="C12" s="19" t="s">
        <v>57</v>
      </c>
      <c r="D12" s="43">
        <v>301401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301401</v>
      </c>
      <c r="O12" s="44">
        <f t="shared" si="1"/>
        <v>7.9251400173542637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25357454</v>
      </c>
      <c r="E13" s="29">
        <f t="shared" si="3"/>
        <v>404204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25761658</v>
      </c>
      <c r="O13" s="41">
        <f t="shared" si="1"/>
        <v>677.38576424495807</v>
      </c>
      <c r="P13" s="10"/>
    </row>
    <row r="14" spans="1:133">
      <c r="A14" s="12"/>
      <c r="B14" s="42">
        <v>521</v>
      </c>
      <c r="C14" s="19" t="s">
        <v>27</v>
      </c>
      <c r="D14" s="43">
        <v>21414599</v>
      </c>
      <c r="E14" s="43">
        <v>404204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21818803</v>
      </c>
      <c r="O14" s="44">
        <f t="shared" si="1"/>
        <v>573.71099892193206</v>
      </c>
      <c r="P14" s="9"/>
    </row>
    <row r="15" spans="1:133">
      <c r="A15" s="12"/>
      <c r="B15" s="42">
        <v>524</v>
      </c>
      <c r="C15" s="19" t="s">
        <v>28</v>
      </c>
      <c r="D15" s="43">
        <v>3942855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3942855</v>
      </c>
      <c r="O15" s="44">
        <f t="shared" si="1"/>
        <v>103.67476532302595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1135236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1135236</v>
      </c>
      <c r="O16" s="41">
        <f t="shared" si="1"/>
        <v>29.850280034708526</v>
      </c>
      <c r="P16" s="10"/>
    </row>
    <row r="17" spans="1:119">
      <c r="A17" s="12"/>
      <c r="B17" s="42">
        <v>538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1135236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1135236</v>
      </c>
      <c r="O17" s="44">
        <f t="shared" si="1"/>
        <v>29.850280034708526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3186473</v>
      </c>
      <c r="E18" s="29">
        <f t="shared" si="6"/>
        <v>2344187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5530660</v>
      </c>
      <c r="O18" s="41">
        <f t="shared" si="1"/>
        <v>145.42504798716837</v>
      </c>
      <c r="P18" s="10"/>
    </row>
    <row r="19" spans="1:119">
      <c r="A19" s="12"/>
      <c r="B19" s="42">
        <v>541</v>
      </c>
      <c r="C19" s="19" t="s">
        <v>59</v>
      </c>
      <c r="D19" s="43">
        <v>3186473</v>
      </c>
      <c r="E19" s="43">
        <v>2344187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5530660</v>
      </c>
      <c r="O19" s="44">
        <f t="shared" si="1"/>
        <v>145.42504798716837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SUM(D21:D23)</f>
        <v>4065994</v>
      </c>
      <c r="E20" s="29">
        <f t="shared" si="7"/>
        <v>10530845</v>
      </c>
      <c r="F20" s="29">
        <f t="shared" si="7"/>
        <v>0</v>
      </c>
      <c r="G20" s="29">
        <f t="shared" si="7"/>
        <v>13845586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28442425</v>
      </c>
      <c r="O20" s="41">
        <f t="shared" si="1"/>
        <v>747.87476006415818</v>
      </c>
      <c r="P20" s="9"/>
    </row>
    <row r="21" spans="1:119">
      <c r="A21" s="12"/>
      <c r="B21" s="42">
        <v>572</v>
      </c>
      <c r="C21" s="19" t="s">
        <v>61</v>
      </c>
      <c r="D21" s="43">
        <v>2967976</v>
      </c>
      <c r="E21" s="43">
        <v>0</v>
      </c>
      <c r="F21" s="43">
        <v>0</v>
      </c>
      <c r="G21" s="43">
        <v>89409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3057385</v>
      </c>
      <c r="O21" s="44">
        <f t="shared" si="1"/>
        <v>80.391917120244017</v>
      </c>
      <c r="P21" s="9"/>
    </row>
    <row r="22" spans="1:119">
      <c r="A22" s="12"/>
      <c r="B22" s="42">
        <v>575</v>
      </c>
      <c r="C22" s="19" t="s">
        <v>62</v>
      </c>
      <c r="D22" s="43">
        <v>1098018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1098018</v>
      </c>
      <c r="O22" s="44">
        <f t="shared" si="1"/>
        <v>28.871657332176383</v>
      </c>
      <c r="P22" s="9"/>
    </row>
    <row r="23" spans="1:119">
      <c r="A23" s="12"/>
      <c r="B23" s="42">
        <v>578</v>
      </c>
      <c r="C23" s="19" t="s">
        <v>37</v>
      </c>
      <c r="D23" s="43">
        <v>0</v>
      </c>
      <c r="E23" s="43">
        <v>10530845</v>
      </c>
      <c r="F23" s="43">
        <v>0</v>
      </c>
      <c r="G23" s="43">
        <v>13756177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24287022</v>
      </c>
      <c r="O23" s="44">
        <f t="shared" si="1"/>
        <v>638.61118561173782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4140515</v>
      </c>
      <c r="E24" s="29">
        <f t="shared" si="8"/>
        <v>444000</v>
      </c>
      <c r="F24" s="29">
        <f t="shared" si="8"/>
        <v>0</v>
      </c>
      <c r="G24" s="29">
        <f t="shared" si="8"/>
        <v>265000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4849515</v>
      </c>
      <c r="O24" s="41">
        <f t="shared" si="1"/>
        <v>127.51479056559123</v>
      </c>
      <c r="P24" s="9"/>
    </row>
    <row r="25" spans="1:119">
      <c r="A25" s="12"/>
      <c r="B25" s="42">
        <v>581</v>
      </c>
      <c r="C25" s="19" t="s">
        <v>64</v>
      </c>
      <c r="D25" s="43">
        <v>2769942</v>
      </c>
      <c r="E25" s="43">
        <v>444000</v>
      </c>
      <c r="F25" s="43">
        <v>0</v>
      </c>
      <c r="G25" s="43">
        <v>265000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3478942</v>
      </c>
      <c r="O25" s="44">
        <f t="shared" si="1"/>
        <v>91.476479713917598</v>
      </c>
      <c r="P25" s="9"/>
    </row>
    <row r="26" spans="1:119" ht="15.75" thickBot="1">
      <c r="A26" s="12"/>
      <c r="B26" s="42">
        <v>590</v>
      </c>
      <c r="C26" s="19" t="s">
        <v>65</v>
      </c>
      <c r="D26" s="43">
        <v>1370573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1370573</v>
      </c>
      <c r="O26" s="44">
        <f t="shared" si="1"/>
        <v>36.038310851673636</v>
      </c>
      <c r="P26" s="9"/>
    </row>
    <row r="27" spans="1:119" ht="16.5" thickBot="1">
      <c r="A27" s="13" t="s">
        <v>10</v>
      </c>
      <c r="B27" s="21"/>
      <c r="C27" s="20"/>
      <c r="D27" s="14">
        <f>SUM(D5,D13,D16,D18,D20,D24)</f>
        <v>40501020</v>
      </c>
      <c r="E27" s="14">
        <f t="shared" ref="E27:M27" si="9">SUM(E5,E13,E16,E18,E20,E24)</f>
        <v>13723236</v>
      </c>
      <c r="F27" s="14">
        <f t="shared" si="9"/>
        <v>2987530</v>
      </c>
      <c r="G27" s="14">
        <f t="shared" si="9"/>
        <v>14110586</v>
      </c>
      <c r="H27" s="14">
        <f t="shared" si="9"/>
        <v>0</v>
      </c>
      <c r="I27" s="14">
        <f t="shared" si="9"/>
        <v>1135236</v>
      </c>
      <c r="J27" s="14">
        <f t="shared" si="9"/>
        <v>0</v>
      </c>
      <c r="K27" s="14">
        <f t="shared" si="9"/>
        <v>1165783</v>
      </c>
      <c r="L27" s="14">
        <f t="shared" si="9"/>
        <v>0</v>
      </c>
      <c r="M27" s="14">
        <f t="shared" si="9"/>
        <v>0</v>
      </c>
      <c r="N27" s="14">
        <f t="shared" si="4"/>
        <v>73623391</v>
      </c>
      <c r="O27" s="35">
        <f t="shared" si="1"/>
        <v>1935.8783886829165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78</v>
      </c>
      <c r="M29" s="90"/>
      <c r="N29" s="90"/>
      <c r="O29" s="39">
        <v>38031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4064636</v>
      </c>
      <c r="E5" s="24">
        <f t="shared" si="0"/>
        <v>0</v>
      </c>
      <c r="F5" s="24">
        <f t="shared" si="0"/>
        <v>2699842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1104309</v>
      </c>
      <c r="L5" s="24">
        <f t="shared" si="0"/>
        <v>0</v>
      </c>
      <c r="M5" s="24">
        <f t="shared" si="0"/>
        <v>0</v>
      </c>
      <c r="N5" s="25">
        <f>SUM(D5:M5)</f>
        <v>7868787</v>
      </c>
      <c r="O5" s="30">
        <f t="shared" ref="O5:O27" si="1">(N5/O$29)</f>
        <v>208.22405398253505</v>
      </c>
      <c r="P5" s="6"/>
    </row>
    <row r="6" spans="1:133">
      <c r="A6" s="12"/>
      <c r="B6" s="42">
        <v>511</v>
      </c>
      <c r="C6" s="19" t="s">
        <v>19</v>
      </c>
      <c r="D6" s="43">
        <v>143959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143959</v>
      </c>
      <c r="O6" s="44">
        <f t="shared" si="1"/>
        <v>3.8094469436358827</v>
      </c>
      <c r="P6" s="9"/>
    </row>
    <row r="7" spans="1:133">
      <c r="A7" s="12"/>
      <c r="B7" s="42">
        <v>512</v>
      </c>
      <c r="C7" s="19" t="s">
        <v>20</v>
      </c>
      <c r="D7" s="43">
        <v>887567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887567</v>
      </c>
      <c r="O7" s="44">
        <f t="shared" si="1"/>
        <v>23.486821910558348</v>
      </c>
      <c r="P7" s="9"/>
    </row>
    <row r="8" spans="1:133">
      <c r="A8" s="12"/>
      <c r="B8" s="42">
        <v>513</v>
      </c>
      <c r="C8" s="19" t="s">
        <v>21</v>
      </c>
      <c r="D8" s="43">
        <v>2475648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417154</v>
      </c>
      <c r="L8" s="43">
        <v>0</v>
      </c>
      <c r="M8" s="43">
        <v>0</v>
      </c>
      <c r="N8" s="43">
        <f t="shared" si="2"/>
        <v>2892802</v>
      </c>
      <c r="O8" s="44">
        <f t="shared" si="1"/>
        <v>76.549404604392691</v>
      </c>
      <c r="P8" s="9"/>
    </row>
    <row r="9" spans="1:133">
      <c r="A9" s="12"/>
      <c r="B9" s="42">
        <v>514</v>
      </c>
      <c r="C9" s="19" t="s">
        <v>22</v>
      </c>
      <c r="D9" s="43">
        <v>261656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261656</v>
      </c>
      <c r="O9" s="44">
        <f t="shared" si="1"/>
        <v>6.9239481344270972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2699842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2699842</v>
      </c>
      <c r="O10" s="44">
        <f t="shared" si="1"/>
        <v>71.443291876157716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687155</v>
      </c>
      <c r="L11" s="43">
        <v>0</v>
      </c>
      <c r="M11" s="43">
        <v>0</v>
      </c>
      <c r="N11" s="43">
        <f t="shared" si="2"/>
        <v>687155</v>
      </c>
      <c r="O11" s="44">
        <f t="shared" si="1"/>
        <v>18.18351415718444</v>
      </c>
      <c r="P11" s="9"/>
    </row>
    <row r="12" spans="1:133">
      <c r="A12" s="12"/>
      <c r="B12" s="42">
        <v>519</v>
      </c>
      <c r="C12" s="19" t="s">
        <v>57</v>
      </c>
      <c r="D12" s="43">
        <v>295806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295806</v>
      </c>
      <c r="O12" s="44">
        <f t="shared" si="1"/>
        <v>7.8276263561788832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25363721</v>
      </c>
      <c r="E13" s="29">
        <f t="shared" si="3"/>
        <v>140243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25503964</v>
      </c>
      <c r="O13" s="41">
        <f t="shared" si="1"/>
        <v>674.88658375231546</v>
      </c>
      <c r="P13" s="10"/>
    </row>
    <row r="14" spans="1:133">
      <c r="A14" s="12"/>
      <c r="B14" s="42">
        <v>521</v>
      </c>
      <c r="C14" s="19" t="s">
        <v>27</v>
      </c>
      <c r="D14" s="43">
        <v>20319826</v>
      </c>
      <c r="E14" s="43">
        <v>140243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20460069</v>
      </c>
      <c r="O14" s="44">
        <f t="shared" si="1"/>
        <v>541.41489812119607</v>
      </c>
      <c r="P14" s="9"/>
    </row>
    <row r="15" spans="1:133">
      <c r="A15" s="12"/>
      <c r="B15" s="42">
        <v>524</v>
      </c>
      <c r="C15" s="19" t="s">
        <v>28</v>
      </c>
      <c r="D15" s="43">
        <v>5043895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5043895</v>
      </c>
      <c r="O15" s="44">
        <f t="shared" si="1"/>
        <v>133.47168563111936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1479473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1479473</v>
      </c>
      <c r="O16" s="41">
        <f t="shared" si="1"/>
        <v>39.14985445885155</v>
      </c>
      <c r="P16" s="10"/>
    </row>
    <row r="17" spans="1:119">
      <c r="A17" s="12"/>
      <c r="B17" s="42">
        <v>538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1479473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1479473</v>
      </c>
      <c r="O17" s="44">
        <f t="shared" si="1"/>
        <v>39.14985445885155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5540913</v>
      </c>
      <c r="E18" s="29">
        <f t="shared" si="6"/>
        <v>2154363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7695276</v>
      </c>
      <c r="O18" s="41">
        <f t="shared" si="1"/>
        <v>203.63260121725324</v>
      </c>
      <c r="P18" s="10"/>
    </row>
    <row r="19" spans="1:119">
      <c r="A19" s="12"/>
      <c r="B19" s="42">
        <v>541</v>
      </c>
      <c r="C19" s="19" t="s">
        <v>59</v>
      </c>
      <c r="D19" s="43">
        <v>5540913</v>
      </c>
      <c r="E19" s="43">
        <v>2154363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7695276</v>
      </c>
      <c r="O19" s="44">
        <f t="shared" si="1"/>
        <v>203.63260121725324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SUM(D21:D23)</f>
        <v>7825361</v>
      </c>
      <c r="E20" s="29">
        <f t="shared" si="7"/>
        <v>9464388</v>
      </c>
      <c r="F20" s="29">
        <f t="shared" si="7"/>
        <v>0</v>
      </c>
      <c r="G20" s="29">
        <f t="shared" si="7"/>
        <v>2514394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19804143</v>
      </c>
      <c r="O20" s="41">
        <f t="shared" si="1"/>
        <v>524.05776660492188</v>
      </c>
      <c r="P20" s="9"/>
    </row>
    <row r="21" spans="1:119">
      <c r="A21" s="12"/>
      <c r="B21" s="42">
        <v>572</v>
      </c>
      <c r="C21" s="19" t="s">
        <v>61</v>
      </c>
      <c r="D21" s="43">
        <v>2547324</v>
      </c>
      <c r="E21" s="43">
        <v>0</v>
      </c>
      <c r="F21" s="43">
        <v>0</v>
      </c>
      <c r="G21" s="43">
        <v>152629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2699953</v>
      </c>
      <c r="O21" s="44">
        <f t="shared" si="1"/>
        <v>71.446229161153738</v>
      </c>
      <c r="P21" s="9"/>
    </row>
    <row r="22" spans="1:119">
      <c r="A22" s="12"/>
      <c r="B22" s="42">
        <v>575</v>
      </c>
      <c r="C22" s="19" t="s">
        <v>62</v>
      </c>
      <c r="D22" s="43">
        <v>5278037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5278037</v>
      </c>
      <c r="O22" s="44">
        <f t="shared" si="1"/>
        <v>139.66755755490871</v>
      </c>
      <c r="P22" s="9"/>
    </row>
    <row r="23" spans="1:119">
      <c r="A23" s="12"/>
      <c r="B23" s="42">
        <v>578</v>
      </c>
      <c r="C23" s="19" t="s">
        <v>37</v>
      </c>
      <c r="D23" s="43">
        <v>0</v>
      </c>
      <c r="E23" s="43">
        <v>9464388</v>
      </c>
      <c r="F23" s="43">
        <v>0</v>
      </c>
      <c r="G23" s="43">
        <v>2361765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11826153</v>
      </c>
      <c r="O23" s="44">
        <f t="shared" si="1"/>
        <v>312.94397988885947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10898634</v>
      </c>
      <c r="E24" s="29">
        <f t="shared" si="8"/>
        <v>444000</v>
      </c>
      <c r="F24" s="29">
        <f t="shared" si="8"/>
        <v>0</v>
      </c>
      <c r="G24" s="29">
        <f t="shared" si="8"/>
        <v>232000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11574634</v>
      </c>
      <c r="O24" s="41">
        <f t="shared" si="1"/>
        <v>306.28827732204286</v>
      </c>
      <c r="P24" s="9"/>
    </row>
    <row r="25" spans="1:119">
      <c r="A25" s="12"/>
      <c r="B25" s="42">
        <v>581</v>
      </c>
      <c r="C25" s="19" t="s">
        <v>64</v>
      </c>
      <c r="D25" s="43">
        <v>8597335</v>
      </c>
      <c r="E25" s="43">
        <v>444000</v>
      </c>
      <c r="F25" s="43">
        <v>0</v>
      </c>
      <c r="G25" s="43">
        <v>232000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9273335</v>
      </c>
      <c r="O25" s="44">
        <f t="shared" si="1"/>
        <v>245.3912410690659</v>
      </c>
      <c r="P25" s="9"/>
    </row>
    <row r="26" spans="1:119" ht="15.75" thickBot="1">
      <c r="A26" s="12"/>
      <c r="B26" s="42">
        <v>590</v>
      </c>
      <c r="C26" s="19" t="s">
        <v>65</v>
      </c>
      <c r="D26" s="43">
        <v>2301299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2301299</v>
      </c>
      <c r="O26" s="44">
        <f t="shared" si="1"/>
        <v>60.897036252976982</v>
      </c>
      <c r="P26" s="9"/>
    </row>
    <row r="27" spans="1:119" ht="16.5" thickBot="1">
      <c r="A27" s="13" t="s">
        <v>10</v>
      </c>
      <c r="B27" s="21"/>
      <c r="C27" s="20"/>
      <c r="D27" s="14">
        <f>SUM(D5,D13,D16,D18,D20,D24)</f>
        <v>53693265</v>
      </c>
      <c r="E27" s="14">
        <f t="shared" ref="E27:M27" si="9">SUM(E5,E13,E16,E18,E20,E24)</f>
        <v>12202994</v>
      </c>
      <c r="F27" s="14">
        <f t="shared" si="9"/>
        <v>2699842</v>
      </c>
      <c r="G27" s="14">
        <f t="shared" si="9"/>
        <v>2746394</v>
      </c>
      <c r="H27" s="14">
        <f t="shared" si="9"/>
        <v>0</v>
      </c>
      <c r="I27" s="14">
        <f t="shared" si="9"/>
        <v>1479473</v>
      </c>
      <c r="J27" s="14">
        <f t="shared" si="9"/>
        <v>0</v>
      </c>
      <c r="K27" s="14">
        <f t="shared" si="9"/>
        <v>1104309</v>
      </c>
      <c r="L27" s="14">
        <f t="shared" si="9"/>
        <v>0</v>
      </c>
      <c r="M27" s="14">
        <f t="shared" si="9"/>
        <v>0</v>
      </c>
      <c r="N27" s="14">
        <f t="shared" si="4"/>
        <v>73926277</v>
      </c>
      <c r="O27" s="35">
        <f t="shared" si="1"/>
        <v>1956.2391373379201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76</v>
      </c>
      <c r="M29" s="90"/>
      <c r="N29" s="90"/>
      <c r="O29" s="39">
        <v>37790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3835306</v>
      </c>
      <c r="E5" s="24">
        <f t="shared" si="0"/>
        <v>0</v>
      </c>
      <c r="F5" s="24">
        <f t="shared" si="0"/>
        <v>2543679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890487</v>
      </c>
      <c r="L5" s="24">
        <f t="shared" si="0"/>
        <v>0</v>
      </c>
      <c r="M5" s="24">
        <f t="shared" si="0"/>
        <v>0</v>
      </c>
      <c r="N5" s="25">
        <f>SUM(D5:M5)</f>
        <v>7269472</v>
      </c>
      <c r="O5" s="30">
        <f t="shared" ref="O5:O27" si="1">(N5/O$29)</f>
        <v>192.85488406642966</v>
      </c>
      <c r="P5" s="6"/>
    </row>
    <row r="6" spans="1:133">
      <c r="A6" s="12"/>
      <c r="B6" s="42">
        <v>511</v>
      </c>
      <c r="C6" s="19" t="s">
        <v>19</v>
      </c>
      <c r="D6" s="43">
        <v>140231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140231</v>
      </c>
      <c r="O6" s="44">
        <f t="shared" si="1"/>
        <v>3.7202472542049132</v>
      </c>
      <c r="P6" s="9"/>
    </row>
    <row r="7" spans="1:133">
      <c r="A7" s="12"/>
      <c r="B7" s="42">
        <v>512</v>
      </c>
      <c r="C7" s="19" t="s">
        <v>20</v>
      </c>
      <c r="D7" s="43">
        <v>728152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728152</v>
      </c>
      <c r="O7" s="44">
        <f t="shared" si="1"/>
        <v>19.317451053218019</v>
      </c>
      <c r="P7" s="9"/>
    </row>
    <row r="8" spans="1:133">
      <c r="A8" s="12"/>
      <c r="B8" s="42">
        <v>513</v>
      </c>
      <c r="C8" s="19" t="s">
        <v>21</v>
      </c>
      <c r="D8" s="43">
        <v>2254166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375748</v>
      </c>
      <c r="L8" s="43">
        <v>0</v>
      </c>
      <c r="M8" s="43">
        <v>0</v>
      </c>
      <c r="N8" s="43">
        <f t="shared" si="2"/>
        <v>2629914</v>
      </c>
      <c r="O8" s="44">
        <f t="shared" si="1"/>
        <v>69.770096036504484</v>
      </c>
      <c r="P8" s="9"/>
    </row>
    <row r="9" spans="1:133">
      <c r="A9" s="12"/>
      <c r="B9" s="42">
        <v>514</v>
      </c>
      <c r="C9" s="19" t="s">
        <v>22</v>
      </c>
      <c r="D9" s="43">
        <v>406843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406843</v>
      </c>
      <c r="O9" s="44">
        <f t="shared" si="1"/>
        <v>10.79330927999151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2543679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2543679</v>
      </c>
      <c r="O10" s="44">
        <f t="shared" si="1"/>
        <v>67.482331405528726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514739</v>
      </c>
      <c r="L11" s="43">
        <v>0</v>
      </c>
      <c r="M11" s="43">
        <v>0</v>
      </c>
      <c r="N11" s="43">
        <f t="shared" si="2"/>
        <v>514739</v>
      </c>
      <c r="O11" s="44">
        <f t="shared" si="1"/>
        <v>13.655727702021542</v>
      </c>
      <c r="P11" s="9"/>
    </row>
    <row r="12" spans="1:133">
      <c r="A12" s="12"/>
      <c r="B12" s="42">
        <v>519</v>
      </c>
      <c r="C12" s="19" t="s">
        <v>57</v>
      </c>
      <c r="D12" s="43">
        <v>305914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305914</v>
      </c>
      <c r="O12" s="44">
        <f t="shared" si="1"/>
        <v>8.1157213349604707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23616241</v>
      </c>
      <c r="E13" s="29">
        <f t="shared" si="3"/>
        <v>217128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23833369</v>
      </c>
      <c r="O13" s="41">
        <f t="shared" si="1"/>
        <v>632.28548310075871</v>
      </c>
      <c r="P13" s="10"/>
    </row>
    <row r="14" spans="1:133">
      <c r="A14" s="12"/>
      <c r="B14" s="42">
        <v>521</v>
      </c>
      <c r="C14" s="19" t="s">
        <v>27</v>
      </c>
      <c r="D14" s="43">
        <v>19871602</v>
      </c>
      <c r="E14" s="43">
        <v>217128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20088730</v>
      </c>
      <c r="O14" s="44">
        <f t="shared" si="1"/>
        <v>532.94237809730987</v>
      </c>
      <c r="P14" s="9"/>
    </row>
    <row r="15" spans="1:133">
      <c r="A15" s="12"/>
      <c r="B15" s="42">
        <v>524</v>
      </c>
      <c r="C15" s="19" t="s">
        <v>28</v>
      </c>
      <c r="D15" s="43">
        <v>3744639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3744639</v>
      </c>
      <c r="O15" s="44">
        <f t="shared" si="1"/>
        <v>99.343105003448827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990716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990716</v>
      </c>
      <c r="O16" s="41">
        <f t="shared" si="1"/>
        <v>26.283121982278345</v>
      </c>
      <c r="P16" s="10"/>
    </row>
    <row r="17" spans="1:119">
      <c r="A17" s="12"/>
      <c r="B17" s="42">
        <v>538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990716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990716</v>
      </c>
      <c r="O17" s="44">
        <f t="shared" si="1"/>
        <v>26.283121982278345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3064887</v>
      </c>
      <c r="E18" s="29">
        <f t="shared" si="6"/>
        <v>3291516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6356403</v>
      </c>
      <c r="O18" s="41">
        <f t="shared" si="1"/>
        <v>168.63169204647954</v>
      </c>
      <c r="P18" s="10"/>
    </row>
    <row r="19" spans="1:119">
      <c r="A19" s="12"/>
      <c r="B19" s="42">
        <v>541</v>
      </c>
      <c r="C19" s="19" t="s">
        <v>59</v>
      </c>
      <c r="D19" s="43">
        <v>3064887</v>
      </c>
      <c r="E19" s="43">
        <v>3291516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6356403</v>
      </c>
      <c r="O19" s="44">
        <f t="shared" si="1"/>
        <v>168.63169204647954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SUM(D21:D23)</f>
        <v>3753200</v>
      </c>
      <c r="E20" s="29">
        <f t="shared" si="7"/>
        <v>8641474</v>
      </c>
      <c r="F20" s="29">
        <f t="shared" si="7"/>
        <v>0</v>
      </c>
      <c r="G20" s="29">
        <f t="shared" si="7"/>
        <v>515281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12909955</v>
      </c>
      <c r="O20" s="41">
        <f t="shared" si="1"/>
        <v>342.4936329389293</v>
      </c>
      <c r="P20" s="9"/>
    </row>
    <row r="21" spans="1:119">
      <c r="A21" s="12"/>
      <c r="B21" s="42">
        <v>572</v>
      </c>
      <c r="C21" s="19" t="s">
        <v>61</v>
      </c>
      <c r="D21" s="43">
        <v>2756981</v>
      </c>
      <c r="E21" s="43">
        <v>0</v>
      </c>
      <c r="F21" s="43">
        <v>0</v>
      </c>
      <c r="G21" s="43">
        <v>515281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3272262</v>
      </c>
      <c r="O21" s="44">
        <f t="shared" si="1"/>
        <v>86.811216639252933</v>
      </c>
      <c r="P21" s="9"/>
    </row>
    <row r="22" spans="1:119">
      <c r="A22" s="12"/>
      <c r="B22" s="42">
        <v>575</v>
      </c>
      <c r="C22" s="19" t="s">
        <v>62</v>
      </c>
      <c r="D22" s="43">
        <v>947358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947358</v>
      </c>
      <c r="O22" s="44">
        <f t="shared" si="1"/>
        <v>25.13285934100918</v>
      </c>
      <c r="P22" s="9"/>
    </row>
    <row r="23" spans="1:119">
      <c r="A23" s="12"/>
      <c r="B23" s="42">
        <v>578</v>
      </c>
      <c r="C23" s="19" t="s">
        <v>37</v>
      </c>
      <c r="D23" s="43">
        <v>48861</v>
      </c>
      <c r="E23" s="43">
        <v>8641474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8690335</v>
      </c>
      <c r="O23" s="44">
        <f t="shared" si="1"/>
        <v>230.54955695866715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3925879</v>
      </c>
      <c r="E24" s="29">
        <f t="shared" si="8"/>
        <v>444000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4369879</v>
      </c>
      <c r="O24" s="41">
        <f t="shared" si="1"/>
        <v>115.93036026953892</v>
      </c>
      <c r="P24" s="9"/>
    </row>
    <row r="25" spans="1:119">
      <c r="A25" s="12"/>
      <c r="B25" s="42">
        <v>581</v>
      </c>
      <c r="C25" s="19" t="s">
        <v>64</v>
      </c>
      <c r="D25" s="43">
        <v>2200502</v>
      </c>
      <c r="E25" s="43">
        <v>444000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2644502</v>
      </c>
      <c r="O25" s="44">
        <f t="shared" si="1"/>
        <v>70.157107231920193</v>
      </c>
      <c r="P25" s="9"/>
    </row>
    <row r="26" spans="1:119" ht="15.75" thickBot="1">
      <c r="A26" s="12"/>
      <c r="B26" s="42">
        <v>590</v>
      </c>
      <c r="C26" s="19" t="s">
        <v>65</v>
      </c>
      <c r="D26" s="43">
        <v>1725377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1725377</v>
      </c>
      <c r="O26" s="44">
        <f t="shared" si="1"/>
        <v>45.773253037618716</v>
      </c>
      <c r="P26" s="9"/>
    </row>
    <row r="27" spans="1:119" ht="16.5" thickBot="1">
      <c r="A27" s="13" t="s">
        <v>10</v>
      </c>
      <c r="B27" s="21"/>
      <c r="C27" s="20"/>
      <c r="D27" s="14">
        <f>SUM(D5,D13,D16,D18,D20,D24)</f>
        <v>38195513</v>
      </c>
      <c r="E27" s="14">
        <f t="shared" ref="E27:M27" si="9">SUM(E5,E13,E16,E18,E20,E24)</f>
        <v>12594118</v>
      </c>
      <c r="F27" s="14">
        <f t="shared" si="9"/>
        <v>2543679</v>
      </c>
      <c r="G27" s="14">
        <f t="shared" si="9"/>
        <v>515281</v>
      </c>
      <c r="H27" s="14">
        <f t="shared" si="9"/>
        <v>0</v>
      </c>
      <c r="I27" s="14">
        <f t="shared" si="9"/>
        <v>990716</v>
      </c>
      <c r="J27" s="14">
        <f t="shared" si="9"/>
        <v>0</v>
      </c>
      <c r="K27" s="14">
        <f t="shared" si="9"/>
        <v>890487</v>
      </c>
      <c r="L27" s="14">
        <f t="shared" si="9"/>
        <v>0</v>
      </c>
      <c r="M27" s="14">
        <f t="shared" si="9"/>
        <v>0</v>
      </c>
      <c r="N27" s="14">
        <f t="shared" si="4"/>
        <v>55729794</v>
      </c>
      <c r="O27" s="35">
        <f t="shared" si="1"/>
        <v>1478.4791744044146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74</v>
      </c>
      <c r="M29" s="90"/>
      <c r="N29" s="90"/>
      <c r="O29" s="39">
        <v>37694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3591269</v>
      </c>
      <c r="E5" s="24">
        <f t="shared" si="0"/>
        <v>0</v>
      </c>
      <c r="F5" s="24">
        <f t="shared" si="0"/>
        <v>2543904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942388</v>
      </c>
      <c r="L5" s="24">
        <f t="shared" si="0"/>
        <v>0</v>
      </c>
      <c r="M5" s="24">
        <f t="shared" si="0"/>
        <v>0</v>
      </c>
      <c r="N5" s="25">
        <f>SUM(D5:M5)</f>
        <v>7077561</v>
      </c>
      <c r="O5" s="30">
        <f t="shared" ref="O5:O30" si="1">(N5/O$32)</f>
        <v>188.17795325835527</v>
      </c>
      <c r="P5" s="6"/>
    </row>
    <row r="6" spans="1:133">
      <c r="A6" s="12"/>
      <c r="B6" s="42">
        <v>511</v>
      </c>
      <c r="C6" s="19" t="s">
        <v>19</v>
      </c>
      <c r="D6" s="43">
        <v>137508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137508</v>
      </c>
      <c r="O6" s="44">
        <f t="shared" si="1"/>
        <v>3.6560580681183694</v>
      </c>
      <c r="P6" s="9"/>
    </row>
    <row r="7" spans="1:133">
      <c r="A7" s="12"/>
      <c r="B7" s="42">
        <v>512</v>
      </c>
      <c r="C7" s="19" t="s">
        <v>20</v>
      </c>
      <c r="D7" s="43">
        <v>792193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792193</v>
      </c>
      <c r="O7" s="44">
        <f t="shared" si="1"/>
        <v>21.062800776368615</v>
      </c>
      <c r="P7" s="9"/>
    </row>
    <row r="8" spans="1:133">
      <c r="A8" s="12"/>
      <c r="B8" s="42">
        <v>513</v>
      </c>
      <c r="C8" s="19" t="s">
        <v>21</v>
      </c>
      <c r="D8" s="43">
        <v>1983182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500842</v>
      </c>
      <c r="L8" s="43">
        <v>0</v>
      </c>
      <c r="M8" s="43">
        <v>0</v>
      </c>
      <c r="N8" s="43">
        <f t="shared" si="2"/>
        <v>2484024</v>
      </c>
      <c r="O8" s="44">
        <f t="shared" si="1"/>
        <v>66.045146366754409</v>
      </c>
      <c r="P8" s="9"/>
    </row>
    <row r="9" spans="1:133">
      <c r="A9" s="12"/>
      <c r="B9" s="42">
        <v>514</v>
      </c>
      <c r="C9" s="19" t="s">
        <v>22</v>
      </c>
      <c r="D9" s="43">
        <v>382149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382149</v>
      </c>
      <c r="O9" s="44">
        <f t="shared" si="1"/>
        <v>10.160564728403925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2543904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2543904</v>
      </c>
      <c r="O10" s="44">
        <f t="shared" si="1"/>
        <v>67.637233787987554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441546</v>
      </c>
      <c r="L11" s="43">
        <v>0</v>
      </c>
      <c r="M11" s="43">
        <v>0</v>
      </c>
      <c r="N11" s="43">
        <f t="shared" si="2"/>
        <v>441546</v>
      </c>
      <c r="O11" s="44">
        <f t="shared" si="1"/>
        <v>11.739810161920715</v>
      </c>
      <c r="P11" s="9"/>
    </row>
    <row r="12" spans="1:133">
      <c r="A12" s="12"/>
      <c r="B12" s="42">
        <v>519</v>
      </c>
      <c r="C12" s="19" t="s">
        <v>57</v>
      </c>
      <c r="D12" s="43">
        <v>296237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296237</v>
      </c>
      <c r="O12" s="44">
        <f t="shared" si="1"/>
        <v>7.8763393688016805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22455237</v>
      </c>
      <c r="E13" s="29">
        <f t="shared" si="3"/>
        <v>372286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22827523</v>
      </c>
      <c r="O13" s="41">
        <f t="shared" si="1"/>
        <v>606.93741192736172</v>
      </c>
      <c r="P13" s="10"/>
    </row>
    <row r="14" spans="1:133">
      <c r="A14" s="12"/>
      <c r="B14" s="42">
        <v>521</v>
      </c>
      <c r="C14" s="19" t="s">
        <v>27</v>
      </c>
      <c r="D14" s="43">
        <v>18485602</v>
      </c>
      <c r="E14" s="43">
        <v>372286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18857888</v>
      </c>
      <c r="O14" s="44">
        <f t="shared" si="1"/>
        <v>501.39289037781498</v>
      </c>
      <c r="P14" s="9"/>
    </row>
    <row r="15" spans="1:133">
      <c r="A15" s="12"/>
      <c r="B15" s="42">
        <v>524</v>
      </c>
      <c r="C15" s="19" t="s">
        <v>28</v>
      </c>
      <c r="D15" s="43">
        <v>3969635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3969635</v>
      </c>
      <c r="O15" s="44">
        <f t="shared" si="1"/>
        <v>105.54452154954667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427927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1165564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1593491</v>
      </c>
      <c r="O16" s="41">
        <f t="shared" si="1"/>
        <v>42.367684985775441</v>
      </c>
      <c r="P16" s="10"/>
    </row>
    <row r="17" spans="1:119">
      <c r="A17" s="12"/>
      <c r="B17" s="42">
        <v>538</v>
      </c>
      <c r="C17" s="19" t="s">
        <v>58</v>
      </c>
      <c r="D17" s="43">
        <v>427927</v>
      </c>
      <c r="E17" s="43">
        <v>0</v>
      </c>
      <c r="F17" s="43">
        <v>0</v>
      </c>
      <c r="G17" s="43">
        <v>0</v>
      </c>
      <c r="H17" s="43">
        <v>0</v>
      </c>
      <c r="I17" s="43">
        <v>1165564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1593491</v>
      </c>
      <c r="O17" s="44">
        <f t="shared" si="1"/>
        <v>42.367684985775441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2906347</v>
      </c>
      <c r="E18" s="29">
        <f t="shared" si="6"/>
        <v>2865755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5772102</v>
      </c>
      <c r="O18" s="41">
        <f t="shared" si="1"/>
        <v>153.46845337800113</v>
      </c>
      <c r="P18" s="10"/>
    </row>
    <row r="19" spans="1:119">
      <c r="A19" s="12"/>
      <c r="B19" s="42">
        <v>541</v>
      </c>
      <c r="C19" s="19" t="s">
        <v>59</v>
      </c>
      <c r="D19" s="43">
        <v>2432658</v>
      </c>
      <c r="E19" s="43">
        <v>2865755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5298413</v>
      </c>
      <c r="O19" s="44">
        <f t="shared" si="1"/>
        <v>140.87402621573474</v>
      </c>
      <c r="P19" s="9"/>
    </row>
    <row r="20" spans="1:119">
      <c r="A20" s="12"/>
      <c r="B20" s="42">
        <v>544</v>
      </c>
      <c r="C20" s="19" t="s">
        <v>60</v>
      </c>
      <c r="D20" s="43">
        <v>473689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473689</v>
      </c>
      <c r="O20" s="44">
        <f t="shared" si="1"/>
        <v>12.594427162266358</v>
      </c>
      <c r="P20" s="9"/>
    </row>
    <row r="21" spans="1:119" ht="15.75">
      <c r="A21" s="26" t="s">
        <v>49</v>
      </c>
      <c r="B21" s="27"/>
      <c r="C21" s="28"/>
      <c r="D21" s="29">
        <f t="shared" ref="D21:M21" si="7">SUM(D22:D22)</f>
        <v>656139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656139</v>
      </c>
      <c r="O21" s="41">
        <f t="shared" si="1"/>
        <v>17.445401611230757</v>
      </c>
      <c r="P21" s="10"/>
    </row>
    <row r="22" spans="1:119">
      <c r="A22" s="12"/>
      <c r="B22" s="42">
        <v>569</v>
      </c>
      <c r="C22" s="19" t="s">
        <v>50</v>
      </c>
      <c r="D22" s="43">
        <v>656139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656139</v>
      </c>
      <c r="O22" s="44">
        <f t="shared" si="1"/>
        <v>17.445401611230757</v>
      </c>
      <c r="P22" s="9"/>
    </row>
    <row r="23" spans="1:119" ht="15.75">
      <c r="A23" s="26" t="s">
        <v>34</v>
      </c>
      <c r="B23" s="27"/>
      <c r="C23" s="28"/>
      <c r="D23" s="29">
        <f t="shared" ref="D23:M23" si="8">SUM(D24:D26)</f>
        <v>3088747</v>
      </c>
      <c r="E23" s="29">
        <f t="shared" si="8"/>
        <v>8331818</v>
      </c>
      <c r="F23" s="29">
        <f t="shared" si="8"/>
        <v>0</v>
      </c>
      <c r="G23" s="29">
        <f t="shared" si="8"/>
        <v>680680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12101245</v>
      </c>
      <c r="O23" s="41">
        <f t="shared" si="1"/>
        <v>321.7474940841775</v>
      </c>
      <c r="P23" s="9"/>
    </row>
    <row r="24" spans="1:119">
      <c r="A24" s="12"/>
      <c r="B24" s="42">
        <v>572</v>
      </c>
      <c r="C24" s="19" t="s">
        <v>61</v>
      </c>
      <c r="D24" s="43">
        <v>2221951</v>
      </c>
      <c r="E24" s="43">
        <v>0</v>
      </c>
      <c r="F24" s="43">
        <v>0</v>
      </c>
      <c r="G24" s="43">
        <v>680680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2902631</v>
      </c>
      <c r="O24" s="44">
        <f t="shared" si="1"/>
        <v>77.175055170030049</v>
      </c>
      <c r="P24" s="9"/>
    </row>
    <row r="25" spans="1:119">
      <c r="A25" s="12"/>
      <c r="B25" s="42">
        <v>575</v>
      </c>
      <c r="C25" s="19" t="s">
        <v>62</v>
      </c>
      <c r="D25" s="43">
        <v>866796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866796</v>
      </c>
      <c r="O25" s="44">
        <f t="shared" si="1"/>
        <v>23.046342825237296</v>
      </c>
      <c r="P25" s="9"/>
    </row>
    <row r="26" spans="1:119">
      <c r="A26" s="12"/>
      <c r="B26" s="42">
        <v>578</v>
      </c>
      <c r="C26" s="19" t="s">
        <v>37</v>
      </c>
      <c r="D26" s="43">
        <v>0</v>
      </c>
      <c r="E26" s="43">
        <v>8331818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8331818</v>
      </c>
      <c r="O26" s="44">
        <f t="shared" si="1"/>
        <v>221.52609608891015</v>
      </c>
      <c r="P26" s="9"/>
    </row>
    <row r="27" spans="1:119" ht="15.75">
      <c r="A27" s="26" t="s">
        <v>63</v>
      </c>
      <c r="B27" s="27"/>
      <c r="C27" s="28"/>
      <c r="D27" s="29">
        <f t="shared" ref="D27:M27" si="9">SUM(D28:D29)</f>
        <v>3654534</v>
      </c>
      <c r="E27" s="29">
        <f t="shared" si="9"/>
        <v>444000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4098534</v>
      </c>
      <c r="O27" s="41">
        <f t="shared" si="1"/>
        <v>108.97168381590492</v>
      </c>
      <c r="P27" s="9"/>
    </row>
    <row r="28" spans="1:119">
      <c r="A28" s="12"/>
      <c r="B28" s="42">
        <v>581</v>
      </c>
      <c r="C28" s="19" t="s">
        <v>64</v>
      </c>
      <c r="D28" s="43">
        <v>2200908</v>
      </c>
      <c r="E28" s="43">
        <v>444000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2644908</v>
      </c>
      <c r="O28" s="44">
        <f t="shared" si="1"/>
        <v>70.322724734785041</v>
      </c>
      <c r="P28" s="9"/>
    </row>
    <row r="29" spans="1:119" ht="15.75" thickBot="1">
      <c r="A29" s="12"/>
      <c r="B29" s="42">
        <v>590</v>
      </c>
      <c r="C29" s="19" t="s">
        <v>65</v>
      </c>
      <c r="D29" s="43">
        <v>1453626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1453626</v>
      </c>
      <c r="O29" s="44">
        <f t="shared" si="1"/>
        <v>38.648959081119884</v>
      </c>
      <c r="P29" s="9"/>
    </row>
    <row r="30" spans="1:119" ht="16.5" thickBot="1">
      <c r="A30" s="13" t="s">
        <v>10</v>
      </c>
      <c r="B30" s="21"/>
      <c r="C30" s="20"/>
      <c r="D30" s="14">
        <f>SUM(D5,D13,D16,D18,D21,D23,D27)</f>
        <v>36780200</v>
      </c>
      <c r="E30" s="14">
        <f t="shared" ref="E30:M30" si="10">SUM(E5,E13,E16,E18,E21,E23,E27)</f>
        <v>12013859</v>
      </c>
      <c r="F30" s="14">
        <f t="shared" si="10"/>
        <v>2543904</v>
      </c>
      <c r="G30" s="14">
        <f t="shared" si="10"/>
        <v>680680</v>
      </c>
      <c r="H30" s="14">
        <f t="shared" si="10"/>
        <v>0</v>
      </c>
      <c r="I30" s="14">
        <f t="shared" si="10"/>
        <v>1165564</v>
      </c>
      <c r="J30" s="14">
        <f t="shared" si="10"/>
        <v>0</v>
      </c>
      <c r="K30" s="14">
        <f t="shared" si="10"/>
        <v>942388</v>
      </c>
      <c r="L30" s="14">
        <f t="shared" si="10"/>
        <v>0</v>
      </c>
      <c r="M30" s="14">
        <f t="shared" si="10"/>
        <v>0</v>
      </c>
      <c r="N30" s="14">
        <f t="shared" si="4"/>
        <v>54126595</v>
      </c>
      <c r="O30" s="35">
        <f t="shared" si="1"/>
        <v>1439.1160830608067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72</v>
      </c>
      <c r="M32" s="90"/>
      <c r="N32" s="90"/>
      <c r="O32" s="39">
        <v>37611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3557790</v>
      </c>
      <c r="E5" s="24">
        <f t="shared" si="0"/>
        <v>0</v>
      </c>
      <c r="F5" s="24">
        <f t="shared" si="0"/>
        <v>2546973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382361</v>
      </c>
      <c r="L5" s="24">
        <f t="shared" si="0"/>
        <v>0</v>
      </c>
      <c r="M5" s="24">
        <f t="shared" si="0"/>
        <v>0</v>
      </c>
      <c r="N5" s="25">
        <f>SUM(D5:M5)</f>
        <v>6487124</v>
      </c>
      <c r="O5" s="30">
        <f t="shared" ref="O5:O28" si="1">(N5/O$30)</f>
        <v>173.11461585675019</v>
      </c>
      <c r="P5" s="6"/>
    </row>
    <row r="6" spans="1:133">
      <c r="A6" s="12"/>
      <c r="B6" s="42">
        <v>511</v>
      </c>
      <c r="C6" s="19" t="s">
        <v>19</v>
      </c>
      <c r="D6" s="43">
        <v>120709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120709</v>
      </c>
      <c r="O6" s="44">
        <f t="shared" si="1"/>
        <v>3.2212259493501989</v>
      </c>
      <c r="P6" s="9"/>
    </row>
    <row r="7" spans="1:133">
      <c r="A7" s="12"/>
      <c r="B7" s="42">
        <v>512</v>
      </c>
      <c r="C7" s="19" t="s">
        <v>20</v>
      </c>
      <c r="D7" s="43">
        <v>777767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777767</v>
      </c>
      <c r="O7" s="44">
        <f t="shared" si="1"/>
        <v>20.75539721933125</v>
      </c>
      <c r="P7" s="9"/>
    </row>
    <row r="8" spans="1:133">
      <c r="A8" s="12"/>
      <c r="B8" s="42">
        <v>513</v>
      </c>
      <c r="C8" s="19" t="s">
        <v>21</v>
      </c>
      <c r="D8" s="43">
        <v>1986109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1986109</v>
      </c>
      <c r="O8" s="44">
        <f t="shared" si="1"/>
        <v>53.001067435220023</v>
      </c>
      <c r="P8" s="9"/>
    </row>
    <row r="9" spans="1:133">
      <c r="A9" s="12"/>
      <c r="B9" s="42">
        <v>514</v>
      </c>
      <c r="C9" s="19" t="s">
        <v>22</v>
      </c>
      <c r="D9" s="43">
        <v>374571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374571</v>
      </c>
      <c r="O9" s="44">
        <f t="shared" si="1"/>
        <v>9.9957569450003998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2546973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2546973</v>
      </c>
      <c r="O10" s="44">
        <f t="shared" si="1"/>
        <v>67.968217116323757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382361</v>
      </c>
      <c r="L11" s="43">
        <v>0</v>
      </c>
      <c r="M11" s="43">
        <v>0</v>
      </c>
      <c r="N11" s="43">
        <f t="shared" si="2"/>
        <v>382361</v>
      </c>
      <c r="O11" s="44">
        <f t="shared" si="1"/>
        <v>10.203639954100286</v>
      </c>
      <c r="P11" s="9"/>
    </row>
    <row r="12" spans="1:133">
      <c r="A12" s="12"/>
      <c r="B12" s="42">
        <v>519</v>
      </c>
      <c r="C12" s="19" t="s">
        <v>57</v>
      </c>
      <c r="D12" s="43">
        <v>298634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298634</v>
      </c>
      <c r="O12" s="44">
        <f t="shared" si="1"/>
        <v>7.9693112374242787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21191350</v>
      </c>
      <c r="E13" s="29">
        <f t="shared" si="3"/>
        <v>661039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21852389</v>
      </c>
      <c r="O13" s="41">
        <f t="shared" si="1"/>
        <v>583.15024150721854</v>
      </c>
      <c r="P13" s="10"/>
    </row>
    <row r="14" spans="1:133">
      <c r="A14" s="12"/>
      <c r="B14" s="42">
        <v>521</v>
      </c>
      <c r="C14" s="19" t="s">
        <v>27</v>
      </c>
      <c r="D14" s="43">
        <v>18769303</v>
      </c>
      <c r="E14" s="43">
        <v>661039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19430342</v>
      </c>
      <c r="O14" s="44">
        <f t="shared" si="1"/>
        <v>518.51578469831611</v>
      </c>
      <c r="P14" s="9"/>
    </row>
    <row r="15" spans="1:133">
      <c r="A15" s="12"/>
      <c r="B15" s="42">
        <v>524</v>
      </c>
      <c r="C15" s="19" t="s">
        <v>28</v>
      </c>
      <c r="D15" s="43">
        <v>2422047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2422047</v>
      </c>
      <c r="O15" s="44">
        <f t="shared" si="1"/>
        <v>64.634456808902414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384720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693864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1078584</v>
      </c>
      <c r="O16" s="41">
        <f t="shared" si="1"/>
        <v>28.782963733888401</v>
      </c>
      <c r="P16" s="10"/>
    </row>
    <row r="17" spans="1:119">
      <c r="A17" s="12"/>
      <c r="B17" s="42">
        <v>538</v>
      </c>
      <c r="C17" s="19" t="s">
        <v>58</v>
      </c>
      <c r="D17" s="43">
        <v>384720</v>
      </c>
      <c r="E17" s="43">
        <v>0</v>
      </c>
      <c r="F17" s="43">
        <v>0</v>
      </c>
      <c r="G17" s="43">
        <v>0</v>
      </c>
      <c r="H17" s="43">
        <v>0</v>
      </c>
      <c r="I17" s="43">
        <v>693864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1078584</v>
      </c>
      <c r="O17" s="44">
        <f t="shared" si="1"/>
        <v>28.782963733888401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2234446</v>
      </c>
      <c r="E18" s="29">
        <f t="shared" si="6"/>
        <v>2116326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4350772</v>
      </c>
      <c r="O18" s="41">
        <f t="shared" si="1"/>
        <v>116.10418167747444</v>
      </c>
      <c r="P18" s="10"/>
    </row>
    <row r="19" spans="1:119">
      <c r="A19" s="12"/>
      <c r="B19" s="42">
        <v>541</v>
      </c>
      <c r="C19" s="19" t="s">
        <v>59</v>
      </c>
      <c r="D19" s="43">
        <v>1885807</v>
      </c>
      <c r="E19" s="43">
        <v>2116326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4002133</v>
      </c>
      <c r="O19" s="44">
        <f t="shared" si="1"/>
        <v>106.80044298561631</v>
      </c>
      <c r="P19" s="9"/>
    </row>
    <row r="20" spans="1:119">
      <c r="A20" s="12"/>
      <c r="B20" s="42">
        <v>544</v>
      </c>
      <c r="C20" s="19" t="s">
        <v>60</v>
      </c>
      <c r="D20" s="43">
        <v>348639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348639</v>
      </c>
      <c r="O20" s="44">
        <f t="shared" si="1"/>
        <v>9.303738691858138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2835402</v>
      </c>
      <c r="E21" s="29">
        <f t="shared" si="7"/>
        <v>7848429</v>
      </c>
      <c r="F21" s="29">
        <f t="shared" si="7"/>
        <v>0</v>
      </c>
      <c r="G21" s="29">
        <f t="shared" si="7"/>
        <v>372140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11055971</v>
      </c>
      <c r="O21" s="41">
        <f t="shared" si="1"/>
        <v>295.03832092439887</v>
      </c>
      <c r="P21" s="9"/>
    </row>
    <row r="22" spans="1:119">
      <c r="A22" s="12"/>
      <c r="B22" s="42">
        <v>572</v>
      </c>
      <c r="C22" s="19" t="s">
        <v>61</v>
      </c>
      <c r="D22" s="43">
        <v>2077697</v>
      </c>
      <c r="E22" s="43">
        <v>0</v>
      </c>
      <c r="F22" s="43">
        <v>0</v>
      </c>
      <c r="G22" s="43">
        <v>372140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2449837</v>
      </c>
      <c r="O22" s="44">
        <f t="shared" si="1"/>
        <v>65.376057428014832</v>
      </c>
      <c r="P22" s="9"/>
    </row>
    <row r="23" spans="1:119">
      <c r="A23" s="12"/>
      <c r="B23" s="42">
        <v>575</v>
      </c>
      <c r="C23" s="19" t="s">
        <v>62</v>
      </c>
      <c r="D23" s="43">
        <v>757705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757705</v>
      </c>
      <c r="O23" s="44">
        <f t="shared" si="1"/>
        <v>20.22002508472767</v>
      </c>
      <c r="P23" s="9"/>
    </row>
    <row r="24" spans="1:119">
      <c r="A24" s="12"/>
      <c r="B24" s="42">
        <v>578</v>
      </c>
      <c r="C24" s="19" t="s">
        <v>37</v>
      </c>
      <c r="D24" s="43">
        <v>0</v>
      </c>
      <c r="E24" s="43">
        <v>7848429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7848429</v>
      </c>
      <c r="O24" s="44">
        <f t="shared" si="1"/>
        <v>209.4422384116564</v>
      </c>
      <c r="P24" s="9"/>
    </row>
    <row r="25" spans="1:119" ht="15.75">
      <c r="A25" s="26" t="s">
        <v>63</v>
      </c>
      <c r="B25" s="27"/>
      <c r="C25" s="28"/>
      <c r="D25" s="29">
        <f t="shared" ref="D25:M25" si="8">SUM(D26:D27)</f>
        <v>3457310</v>
      </c>
      <c r="E25" s="29">
        <f t="shared" si="8"/>
        <v>474000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78908</v>
      </c>
      <c r="L25" s="29">
        <f t="shared" si="8"/>
        <v>0</v>
      </c>
      <c r="M25" s="29">
        <f t="shared" si="8"/>
        <v>0</v>
      </c>
      <c r="N25" s="29">
        <f t="shared" si="4"/>
        <v>4010218</v>
      </c>
      <c r="O25" s="41">
        <f t="shared" si="1"/>
        <v>107.01619832946388</v>
      </c>
      <c r="P25" s="9"/>
    </row>
    <row r="26" spans="1:119">
      <c r="A26" s="12"/>
      <c r="B26" s="42">
        <v>581</v>
      </c>
      <c r="C26" s="19" t="s">
        <v>64</v>
      </c>
      <c r="D26" s="43">
        <v>2192332</v>
      </c>
      <c r="E26" s="43">
        <v>474000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2666332</v>
      </c>
      <c r="O26" s="44">
        <f t="shared" si="1"/>
        <v>71.153417126998107</v>
      </c>
      <c r="P26" s="9"/>
    </row>
    <row r="27" spans="1:119" ht="15.75" thickBot="1">
      <c r="A27" s="12"/>
      <c r="B27" s="42">
        <v>590</v>
      </c>
      <c r="C27" s="19" t="s">
        <v>65</v>
      </c>
      <c r="D27" s="43">
        <v>1264978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78908</v>
      </c>
      <c r="L27" s="43">
        <v>0</v>
      </c>
      <c r="M27" s="43">
        <v>0</v>
      </c>
      <c r="N27" s="43">
        <f t="shared" si="4"/>
        <v>1343886</v>
      </c>
      <c r="O27" s="44">
        <f t="shared" si="1"/>
        <v>35.862781202465776</v>
      </c>
      <c r="P27" s="9"/>
    </row>
    <row r="28" spans="1:119" ht="16.5" thickBot="1">
      <c r="A28" s="13" t="s">
        <v>10</v>
      </c>
      <c r="B28" s="21"/>
      <c r="C28" s="20"/>
      <c r="D28" s="14">
        <f>SUM(D5,D13,D16,D18,D21,D25)</f>
        <v>33661018</v>
      </c>
      <c r="E28" s="14">
        <f t="shared" ref="E28:M28" si="9">SUM(E5,E13,E16,E18,E21,E25)</f>
        <v>11099794</v>
      </c>
      <c r="F28" s="14">
        <f t="shared" si="9"/>
        <v>2546973</v>
      </c>
      <c r="G28" s="14">
        <f t="shared" si="9"/>
        <v>372140</v>
      </c>
      <c r="H28" s="14">
        <f t="shared" si="9"/>
        <v>0</v>
      </c>
      <c r="I28" s="14">
        <f t="shared" si="9"/>
        <v>693864</v>
      </c>
      <c r="J28" s="14">
        <f t="shared" si="9"/>
        <v>0</v>
      </c>
      <c r="K28" s="14">
        <f t="shared" si="9"/>
        <v>461269</v>
      </c>
      <c r="L28" s="14">
        <f t="shared" si="9"/>
        <v>0</v>
      </c>
      <c r="M28" s="14">
        <f t="shared" si="9"/>
        <v>0</v>
      </c>
      <c r="N28" s="14">
        <f t="shared" si="4"/>
        <v>48835058</v>
      </c>
      <c r="O28" s="35">
        <f t="shared" si="1"/>
        <v>1303.2065220291943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70</v>
      </c>
      <c r="M30" s="90"/>
      <c r="N30" s="90"/>
      <c r="O30" s="39">
        <v>37473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2024-07-03T16:08:59Z</cp:lastPrinted>
  <dcterms:created xsi:type="dcterms:W3CDTF">2000-08-31T21:26:31Z</dcterms:created>
  <dcterms:modified xsi:type="dcterms:W3CDTF">2024-07-03T16:09:01Z</dcterms:modified>
</cp:coreProperties>
</file>