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07" documentId="11_A53FBCAF4AE9B4C39D6F8103B1CC8320DB6F65D2" xr6:coauthVersionLast="47" xr6:coauthVersionMax="47" xr10:uidLastSave="{75CFB533-D068-48D8-9210-0F5266A3EDB1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'2008'!$A$1:$O$67</definedName>
    <definedName name="_xlnm.Print_Area" localSheetId="14">'2009'!$A$1:$O$65</definedName>
    <definedName name="_xlnm.Print_Area" localSheetId="13">'2010'!$A$1:$O$58</definedName>
    <definedName name="_xlnm.Print_Area" localSheetId="12">'2011'!$A$1:$O$57</definedName>
    <definedName name="_xlnm.Print_Area" localSheetId="11">'2012'!$A$1:$O$55</definedName>
    <definedName name="_xlnm.Print_Area" localSheetId="10">'2013'!$A$1:$O$55</definedName>
    <definedName name="_xlnm.Print_Area" localSheetId="9">'2014'!$A$1:$O$55</definedName>
    <definedName name="_xlnm.Print_Area" localSheetId="8">'2015'!$A$1:$O$64</definedName>
    <definedName name="_xlnm.Print_Area" localSheetId="7">'2016'!$A$1:$O$67</definedName>
    <definedName name="_xlnm.Print_Area" localSheetId="6">'2017'!$A$1:$O$67</definedName>
    <definedName name="_xlnm.Print_Area" localSheetId="5">'2018'!$A$1:$O$67</definedName>
    <definedName name="_xlnm.Print_Area" localSheetId="4">'2019'!$A$1:$O$66</definedName>
    <definedName name="_xlnm.Print_Area" localSheetId="3">'2020'!$A$1:$O$68</definedName>
    <definedName name="_xlnm.Print_Area" localSheetId="2">'2021'!$A$1:$P$71</definedName>
    <definedName name="_xlnm.Print_Area" localSheetId="1">'2022'!$A$1:$P$68</definedName>
    <definedName name="_xlnm.Print_Area" localSheetId="0">'2023'!$A$1:$P$71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6" i="48" l="1"/>
  <c r="P66" i="48" s="1"/>
  <c r="O65" i="48"/>
  <c r="P65" i="48" s="1"/>
  <c r="N64" i="48"/>
  <c r="M64" i="48"/>
  <c r="L64" i="48"/>
  <c r="K64" i="48"/>
  <c r="J64" i="48"/>
  <c r="I64" i="48"/>
  <c r="H64" i="48"/>
  <c r="G64" i="48"/>
  <c r="F64" i="48"/>
  <c r="E64" i="48"/>
  <c r="D64" i="48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N55" i="48"/>
  <c r="M55" i="48"/>
  <c r="L55" i="48"/>
  <c r="K55" i="48"/>
  <c r="J55" i="48"/>
  <c r="I55" i="48"/>
  <c r="H55" i="48"/>
  <c r="G55" i="48"/>
  <c r="F55" i="48"/>
  <c r="E55" i="48"/>
  <c r="D55" i="48"/>
  <c r="O54" i="48"/>
  <c r="P54" i="48" s="1"/>
  <c r="O53" i="48"/>
  <c r="P53" i="48" s="1"/>
  <c r="N52" i="48"/>
  <c r="M52" i="48"/>
  <c r="L52" i="48"/>
  <c r="K52" i="48"/>
  <c r="J52" i="48"/>
  <c r="I52" i="48"/>
  <c r="H52" i="48"/>
  <c r="G52" i="48"/>
  <c r="F52" i="48"/>
  <c r="E52" i="48"/>
  <c r="D52" i="48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N41" i="48"/>
  <c r="M41" i="48"/>
  <c r="L41" i="48"/>
  <c r="K41" i="48"/>
  <c r="J41" i="48"/>
  <c r="I41" i="48"/>
  <c r="H41" i="48"/>
  <c r="G41" i="48"/>
  <c r="F41" i="48"/>
  <c r="E41" i="48"/>
  <c r="D41" i="48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3" i="47"/>
  <c r="P63" i="47" s="1"/>
  <c r="O62" i="47"/>
  <c r="P62" i="47" s="1"/>
  <c r="N61" i="47"/>
  <c r="M61" i="47"/>
  <c r="L61" i="47"/>
  <c r="K61" i="47"/>
  <c r="J61" i="47"/>
  <c r="I61" i="47"/>
  <c r="H61" i="47"/>
  <c r="G61" i="47"/>
  <c r="F61" i="47"/>
  <c r="E61" i="47"/>
  <c r="D61" i="47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N52" i="47"/>
  <c r="M52" i="47"/>
  <c r="L52" i="47"/>
  <c r="K52" i="47"/>
  <c r="J52" i="47"/>
  <c r="I52" i="47"/>
  <c r="H52" i="47"/>
  <c r="G52" i="47"/>
  <c r="F52" i="47"/>
  <c r="E52" i="47"/>
  <c r="D52" i="47"/>
  <c r="O51" i="47"/>
  <c r="P51" i="47" s="1"/>
  <c r="O50" i="47"/>
  <c r="P50" i="47" s="1"/>
  <c r="N49" i="47"/>
  <c r="M49" i="47"/>
  <c r="L49" i="47"/>
  <c r="K49" i="47"/>
  <c r="J49" i="47"/>
  <c r="I49" i="47"/>
  <c r="H49" i="47"/>
  <c r="G49" i="47"/>
  <c r="F49" i="47"/>
  <c r="E49" i="47"/>
  <c r="D49" i="47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4" i="48" l="1"/>
  <c r="P64" i="48" s="1"/>
  <c r="O27" i="48"/>
  <c r="P27" i="48" s="1"/>
  <c r="O55" i="48"/>
  <c r="P55" i="48" s="1"/>
  <c r="O52" i="48"/>
  <c r="P52" i="48" s="1"/>
  <c r="G67" i="48"/>
  <c r="E67" i="48"/>
  <c r="F67" i="48"/>
  <c r="K67" i="48"/>
  <c r="J67" i="48"/>
  <c r="L67" i="48"/>
  <c r="M67" i="48"/>
  <c r="O16" i="48"/>
  <c r="P16" i="48" s="1"/>
  <c r="N67" i="48"/>
  <c r="O5" i="48"/>
  <c r="P5" i="48" s="1"/>
  <c r="H67" i="48"/>
  <c r="D67" i="48"/>
  <c r="I67" i="48"/>
  <c r="O41" i="48"/>
  <c r="P41" i="48" s="1"/>
  <c r="O61" i="47"/>
  <c r="P61" i="47" s="1"/>
  <c r="O52" i="47"/>
  <c r="P52" i="47" s="1"/>
  <c r="O49" i="47"/>
  <c r="P49" i="47" s="1"/>
  <c r="O38" i="47"/>
  <c r="P38" i="47" s="1"/>
  <c r="I64" i="47"/>
  <c r="M64" i="47"/>
  <c r="J64" i="47"/>
  <c r="K64" i="47"/>
  <c r="F64" i="47"/>
  <c r="O25" i="47"/>
  <c r="P25" i="47" s="1"/>
  <c r="N64" i="47"/>
  <c r="L64" i="47"/>
  <c r="D64" i="47"/>
  <c r="E64" i="47"/>
  <c r="H64" i="47"/>
  <c r="G64" i="47"/>
  <c r="O16" i="47"/>
  <c r="P16" i="47" s="1"/>
  <c r="O5" i="47"/>
  <c r="P5" i="47" s="1"/>
  <c r="O66" i="46"/>
  <c r="P66" i="46"/>
  <c r="O65" i="46"/>
  <c r="P65" i="46"/>
  <c r="O64" i="46"/>
  <c r="P64" i="46" s="1"/>
  <c r="N63" i="46"/>
  <c r="M63" i="46"/>
  <c r="L63" i="46"/>
  <c r="K63" i="46"/>
  <c r="J63" i="46"/>
  <c r="I63" i="46"/>
  <c r="H63" i="46"/>
  <c r="G63" i="46"/>
  <c r="F63" i="46"/>
  <c r="E63" i="46"/>
  <c r="D63" i="46"/>
  <c r="O62" i="46"/>
  <c r="P62" i="46" s="1"/>
  <c r="O61" i="46"/>
  <c r="P61" i="46"/>
  <c r="O60" i="46"/>
  <c r="P60" i="46"/>
  <c r="O59" i="46"/>
  <c r="P59" i="46"/>
  <c r="O58" i="46"/>
  <c r="P58" i="46" s="1"/>
  <c r="O57" i="46"/>
  <c r="P57" i="46" s="1"/>
  <c r="O56" i="46"/>
  <c r="P56" i="46" s="1"/>
  <c r="O55" i="46"/>
  <c r="P55" i="46" s="1"/>
  <c r="N54" i="46"/>
  <c r="M54" i="46"/>
  <c r="L54" i="46"/>
  <c r="K54" i="46"/>
  <c r="J54" i="46"/>
  <c r="I54" i="46"/>
  <c r="H54" i="46"/>
  <c r="G54" i="46"/>
  <c r="F54" i="46"/>
  <c r="E54" i="46"/>
  <c r="D54" i="46"/>
  <c r="O54" i="46" s="1"/>
  <c r="P54" i="46" s="1"/>
  <c r="O53" i="46"/>
  <c r="P53" i="46"/>
  <c r="O52" i="46"/>
  <c r="P52" i="46" s="1"/>
  <c r="N51" i="46"/>
  <c r="M51" i="46"/>
  <c r="L51" i="46"/>
  <c r="K51" i="46"/>
  <c r="J51" i="46"/>
  <c r="I51" i="46"/>
  <c r="H51" i="46"/>
  <c r="G51" i="46"/>
  <c r="F51" i="46"/>
  <c r="E51" i="46"/>
  <c r="D51" i="46"/>
  <c r="O50" i="46"/>
  <c r="P50" i="46"/>
  <c r="O49" i="46"/>
  <c r="P49" i="46" s="1"/>
  <c r="O48" i="46"/>
  <c r="P48" i="46" s="1"/>
  <c r="O47" i="46"/>
  <c r="P47" i="46" s="1"/>
  <c r="O46" i="46"/>
  <c r="P46" i="46"/>
  <c r="O45" i="46"/>
  <c r="P45" i="46" s="1"/>
  <c r="O44" i="46"/>
  <c r="P44" i="46" s="1"/>
  <c r="O43" i="46"/>
  <c r="P43" i="46" s="1"/>
  <c r="O42" i="46"/>
  <c r="P42" i="46" s="1"/>
  <c r="O41" i="46"/>
  <c r="P41" i="46" s="1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/>
  <c r="O38" i="46"/>
  <c r="P38" i="46" s="1"/>
  <c r="O37" i="46"/>
  <c r="P37" i="46" s="1"/>
  <c r="O36" i="46"/>
  <c r="P36" i="46" s="1"/>
  <c r="O35" i="46"/>
  <c r="P35" i="46"/>
  <c r="O34" i="46"/>
  <c r="P34" i="46" s="1"/>
  <c r="O33" i="46"/>
  <c r="P33" i="46"/>
  <c r="O32" i="46"/>
  <c r="P32" i="46"/>
  <c r="O31" i="46"/>
  <c r="P31" i="46" s="1"/>
  <c r="O30" i="46"/>
  <c r="P30" i="46"/>
  <c r="O29" i="46"/>
  <c r="P29" i="46"/>
  <c r="O28" i="46"/>
  <c r="P28" i="46"/>
  <c r="O27" i="46"/>
  <c r="P27" i="46" s="1"/>
  <c r="O26" i="46"/>
  <c r="P26" i="46" s="1"/>
  <c r="O25" i="46"/>
  <c r="P25" i="46" s="1"/>
  <c r="N24" i="46"/>
  <c r="M24" i="46"/>
  <c r="L24" i="46"/>
  <c r="K24" i="46"/>
  <c r="J24" i="46"/>
  <c r="I24" i="46"/>
  <c r="H24" i="46"/>
  <c r="G24" i="46"/>
  <c r="F24" i="46"/>
  <c r="E24" i="46"/>
  <c r="D24" i="46"/>
  <c r="O23" i="46"/>
  <c r="P23" i="46"/>
  <c r="O22" i="46"/>
  <c r="P22" i="46" s="1"/>
  <c r="O21" i="46"/>
  <c r="P21" i="46" s="1"/>
  <c r="O20" i="46"/>
  <c r="P20" i="46" s="1"/>
  <c r="O19" i="46"/>
  <c r="P19" i="46" s="1"/>
  <c r="O18" i="46"/>
  <c r="P18" i="46" s="1"/>
  <c r="O17" i="46"/>
  <c r="P17" i="46" s="1"/>
  <c r="O16" i="46"/>
  <c r="P16" i="46" s="1"/>
  <c r="O15" i="46"/>
  <c r="P15" i="46" s="1"/>
  <c r="N14" i="46"/>
  <c r="M14" i="46"/>
  <c r="L14" i="46"/>
  <c r="K14" i="46"/>
  <c r="J14" i="46"/>
  <c r="I14" i="46"/>
  <c r="H14" i="46"/>
  <c r="G14" i="46"/>
  <c r="F14" i="46"/>
  <c r="F67" i="46" s="1"/>
  <c r="E14" i="46"/>
  <c r="E67" i="46" s="1"/>
  <c r="D14" i="46"/>
  <c r="D67" i="46" s="1"/>
  <c r="O13" i="46"/>
  <c r="P13" i="46"/>
  <c r="O12" i="46"/>
  <c r="P12" i="46" s="1"/>
  <c r="O11" i="46"/>
  <c r="P11" i="46" s="1"/>
  <c r="O10" i="46"/>
  <c r="P10" i="46" s="1"/>
  <c r="O9" i="46"/>
  <c r="P9" i="46"/>
  <c r="O8" i="46"/>
  <c r="P8" i="46" s="1"/>
  <c r="O7" i="46"/>
  <c r="P7" i="46"/>
  <c r="O6" i="46"/>
  <c r="P6" i="46"/>
  <c r="N5" i="46"/>
  <c r="N67" i="46" s="1"/>
  <c r="M5" i="46"/>
  <c r="L5" i="46"/>
  <c r="K5" i="46"/>
  <c r="J5" i="46"/>
  <c r="I5" i="46"/>
  <c r="I67" i="46" s="1"/>
  <c r="H5" i="46"/>
  <c r="H67" i="46" s="1"/>
  <c r="G5" i="46"/>
  <c r="G67" i="46" s="1"/>
  <c r="F5" i="46"/>
  <c r="E5" i="46"/>
  <c r="D5" i="46"/>
  <c r="N63" i="45"/>
  <c r="O63" i="45" s="1"/>
  <c r="N62" i="45"/>
  <c r="O62" i="45"/>
  <c r="M61" i="45"/>
  <c r="L61" i="45"/>
  <c r="K61" i="45"/>
  <c r="J61" i="45"/>
  <c r="I61" i="45"/>
  <c r="N61" i="45" s="1"/>
  <c r="O61" i="45" s="1"/>
  <c r="H61" i="45"/>
  <c r="G61" i="45"/>
  <c r="F61" i="45"/>
  <c r="E61" i="45"/>
  <c r="D61" i="45"/>
  <c r="N60" i="45"/>
  <c r="O60" i="45"/>
  <c r="N59" i="45"/>
  <c r="O59" i="45"/>
  <c r="N58" i="45"/>
  <c r="O58" i="45" s="1"/>
  <c r="N57" i="45"/>
  <c r="O57" i="45" s="1"/>
  <c r="N56" i="45"/>
  <c r="O56" i="45" s="1"/>
  <c r="N55" i="45"/>
  <c r="O55" i="45" s="1"/>
  <c r="N54" i="45"/>
  <c r="O54" i="45"/>
  <c r="N53" i="45"/>
  <c r="O53" i="45" s="1"/>
  <c r="M52" i="45"/>
  <c r="L52" i="45"/>
  <c r="K52" i="45"/>
  <c r="J52" i="45"/>
  <c r="I52" i="45"/>
  <c r="H52" i="45"/>
  <c r="G52" i="45"/>
  <c r="F52" i="45"/>
  <c r="E52" i="45"/>
  <c r="D52" i="45"/>
  <c r="N52" i="45" s="1"/>
  <c r="O52" i="45" s="1"/>
  <c r="N51" i="45"/>
  <c r="O51" i="45"/>
  <c r="N50" i="45"/>
  <c r="O50" i="45" s="1"/>
  <c r="M49" i="45"/>
  <c r="L49" i="45"/>
  <c r="K49" i="45"/>
  <c r="J49" i="45"/>
  <c r="I49" i="45"/>
  <c r="H49" i="45"/>
  <c r="G49" i="45"/>
  <c r="F49" i="45"/>
  <c r="E49" i="45"/>
  <c r="D49" i="45"/>
  <c r="N49" i="45" s="1"/>
  <c r="O49" i="45" s="1"/>
  <c r="N48" i="45"/>
  <c r="O48" i="45" s="1"/>
  <c r="N47" i="45"/>
  <c r="O47" i="45" s="1"/>
  <c r="N46" i="45"/>
  <c r="O46" i="45" s="1"/>
  <c r="N45" i="45"/>
  <c r="O45" i="45" s="1"/>
  <c r="N44" i="45"/>
  <c r="O44" i="45"/>
  <c r="N43" i="45"/>
  <c r="O43" i="45"/>
  <c r="N42" i="45"/>
  <c r="O42" i="45" s="1"/>
  <c r="N41" i="45"/>
  <c r="O41" i="45" s="1"/>
  <c r="N40" i="45"/>
  <c r="O40" i="45" s="1"/>
  <c r="N39" i="45"/>
  <c r="O39" i="45" s="1"/>
  <c r="M38" i="45"/>
  <c r="L38" i="45"/>
  <c r="K38" i="45"/>
  <c r="J38" i="45"/>
  <c r="I38" i="45"/>
  <c r="H38" i="45"/>
  <c r="G38" i="45"/>
  <c r="F38" i="45"/>
  <c r="E38" i="45"/>
  <c r="D38" i="45"/>
  <c r="N37" i="45"/>
  <c r="O37" i="45" s="1"/>
  <c r="N36" i="45"/>
  <c r="O36" i="45"/>
  <c r="N35" i="45"/>
  <c r="O35" i="45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/>
  <c r="N28" i="45"/>
  <c r="O28" i="45" s="1"/>
  <c r="N27" i="45"/>
  <c r="O27" i="45" s="1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E24" i="45"/>
  <c r="E64" i="45" s="1"/>
  <c r="D24" i="45"/>
  <c r="N24" i="45" s="1"/>
  <c r="O24" i="45" s="1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 s="1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F64" i="45" s="1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J64" i="45" s="1"/>
  <c r="I5" i="45"/>
  <c r="I64" i="45" s="1"/>
  <c r="H5" i="45"/>
  <c r="H64" i="45" s="1"/>
  <c r="G5" i="45"/>
  <c r="N5" i="45" s="1"/>
  <c r="O5" i="45" s="1"/>
  <c r="F5" i="45"/>
  <c r="E5" i="45"/>
  <c r="D5" i="45"/>
  <c r="N61" i="44"/>
  <c r="O61" i="44" s="1"/>
  <c r="N60" i="44"/>
  <c r="O60" i="44" s="1"/>
  <c r="M59" i="44"/>
  <c r="L59" i="44"/>
  <c r="K59" i="44"/>
  <c r="J59" i="44"/>
  <c r="I59" i="44"/>
  <c r="H59" i="44"/>
  <c r="G59" i="44"/>
  <c r="F59" i="44"/>
  <c r="E59" i="44"/>
  <c r="D59" i="44"/>
  <c r="N58" i="44"/>
  <c r="O58" i="44" s="1"/>
  <c r="N57" i="44"/>
  <c r="O57" i="44" s="1"/>
  <c r="N56" i="44"/>
  <c r="O56" i="44" s="1"/>
  <c r="N55" i="44"/>
  <c r="O55" i="44" s="1"/>
  <c r="N54" i="44"/>
  <c r="O54" i="44" s="1"/>
  <c r="N53" i="44"/>
  <c r="O53" i="44" s="1"/>
  <c r="N52" i="44"/>
  <c r="O52" i="44" s="1"/>
  <c r="N51" i="44"/>
  <c r="O51" i="44" s="1"/>
  <c r="M50" i="44"/>
  <c r="L50" i="44"/>
  <c r="K50" i="44"/>
  <c r="J50" i="44"/>
  <c r="I50" i="44"/>
  <c r="H50" i="44"/>
  <c r="G50" i="44"/>
  <c r="F50" i="44"/>
  <c r="E50" i="44"/>
  <c r="D50" i="44"/>
  <c r="N50" i="44" s="1"/>
  <c r="O50" i="44" s="1"/>
  <c r="N49" i="44"/>
  <c r="O49" i="44" s="1"/>
  <c r="N48" i="44"/>
  <c r="O48" i="44" s="1"/>
  <c r="M47" i="44"/>
  <c r="L47" i="44"/>
  <c r="L62" i="44" s="1"/>
  <c r="K47" i="44"/>
  <c r="K62" i="44" s="1"/>
  <c r="J47" i="44"/>
  <c r="J62" i="44" s="1"/>
  <c r="I47" i="44"/>
  <c r="H47" i="44"/>
  <c r="G47" i="44"/>
  <c r="F47" i="44"/>
  <c r="E47" i="44"/>
  <c r="D47" i="44"/>
  <c r="N47" i="44" s="1"/>
  <c r="O47" i="44" s="1"/>
  <c r="N46" i="44"/>
  <c r="O46" i="44" s="1"/>
  <c r="N45" i="44"/>
  <c r="O45" i="44"/>
  <c r="N44" i="44"/>
  <c r="O44" i="44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/>
  <c r="N37" i="44"/>
  <c r="O37" i="44" s="1"/>
  <c r="M36" i="44"/>
  <c r="M62" i="44" s="1"/>
  <c r="L36" i="44"/>
  <c r="K36" i="44"/>
  <c r="J36" i="44"/>
  <c r="I36" i="44"/>
  <c r="H36" i="44"/>
  <c r="G36" i="44"/>
  <c r="F36" i="44"/>
  <c r="E36" i="44"/>
  <c r="D36" i="44"/>
  <c r="N35" i="44"/>
  <c r="O35" i="44" s="1"/>
  <c r="N34" i="44"/>
  <c r="O34" i="44" s="1"/>
  <c r="N33" i="44"/>
  <c r="O33" i="44" s="1"/>
  <c r="N32" i="44"/>
  <c r="O32" i="44" s="1"/>
  <c r="N31" i="44"/>
  <c r="O31" i="44"/>
  <c r="N30" i="44"/>
  <c r="O30" i="44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3" i="44" s="1"/>
  <c r="O23" i="44" s="1"/>
  <c r="N22" i="44"/>
  <c r="O22" i="44"/>
  <c r="N21" i="44"/>
  <c r="O21" i="44" s="1"/>
  <c r="N20" i="44"/>
  <c r="O20" i="44" s="1"/>
  <c r="N19" i="44"/>
  <c r="O19" i="44" s="1"/>
  <c r="N18" i="44"/>
  <c r="O18" i="44" s="1"/>
  <c r="N17" i="44"/>
  <c r="O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5" i="44" s="1"/>
  <c r="O15" i="44" s="1"/>
  <c r="N14" i="44"/>
  <c r="O14" i="44"/>
  <c r="N13" i="44"/>
  <c r="O13" i="44" s="1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I62" i="44" s="1"/>
  <c r="H5" i="44"/>
  <c r="G5" i="44"/>
  <c r="G62" i="44" s="1"/>
  <c r="F5" i="44"/>
  <c r="F62" i="44" s="1"/>
  <c r="E5" i="44"/>
  <c r="E62" i="44" s="1"/>
  <c r="D5" i="44"/>
  <c r="D62" i="44" s="1"/>
  <c r="N62" i="43"/>
  <c r="O62" i="43" s="1"/>
  <c r="M61" i="43"/>
  <c r="L61" i="43"/>
  <c r="K61" i="43"/>
  <c r="N61" i="43" s="1"/>
  <c r="O61" i="43" s="1"/>
  <c r="J61" i="43"/>
  <c r="I61" i="43"/>
  <c r="H61" i="43"/>
  <c r="G61" i="43"/>
  <c r="F61" i="43"/>
  <c r="E61" i="43"/>
  <c r="D61" i="43"/>
  <c r="N60" i="43"/>
  <c r="O60" i="43" s="1"/>
  <c r="N59" i="43"/>
  <c r="O59" i="43" s="1"/>
  <c r="N58" i="43"/>
  <c r="O58" i="43" s="1"/>
  <c r="N57" i="43"/>
  <c r="O57" i="43" s="1"/>
  <c r="N56" i="43"/>
  <c r="O56" i="43"/>
  <c r="N55" i="43"/>
  <c r="O55" i="43" s="1"/>
  <c r="N54" i="43"/>
  <c r="O54" i="43" s="1"/>
  <c r="N53" i="43"/>
  <c r="O53" i="43" s="1"/>
  <c r="N52" i="43"/>
  <c r="O52" i="43" s="1"/>
  <c r="M51" i="43"/>
  <c r="L51" i="43"/>
  <c r="L63" i="43" s="1"/>
  <c r="K51" i="43"/>
  <c r="J51" i="43"/>
  <c r="I51" i="43"/>
  <c r="H51" i="43"/>
  <c r="G51" i="43"/>
  <c r="F51" i="43"/>
  <c r="E51" i="43"/>
  <c r="D51" i="43"/>
  <c r="N50" i="43"/>
  <c r="O50" i="43" s="1"/>
  <c r="N49" i="43"/>
  <c r="O49" i="43"/>
  <c r="M48" i="43"/>
  <c r="L48" i="43"/>
  <c r="K48" i="43"/>
  <c r="J48" i="43"/>
  <c r="I48" i="43"/>
  <c r="H48" i="43"/>
  <c r="H63" i="43" s="1"/>
  <c r="G48" i="43"/>
  <c r="G63" i="43" s="1"/>
  <c r="F48" i="43"/>
  <c r="F63" i="43" s="1"/>
  <c r="E48" i="43"/>
  <c r="E63" i="43" s="1"/>
  <c r="D48" i="43"/>
  <c r="N47" i="43"/>
  <c r="O47" i="43" s="1"/>
  <c r="N46" i="43"/>
  <c r="O46" i="43"/>
  <c r="N45" i="43"/>
  <c r="O45" i="43" s="1"/>
  <c r="N44" i="43"/>
  <c r="O44" i="43" s="1"/>
  <c r="N43" i="43"/>
  <c r="O43" i="43" s="1"/>
  <c r="N42" i="43"/>
  <c r="O42" i="43" s="1"/>
  <c r="N41" i="43"/>
  <c r="O41" i="43"/>
  <c r="N40" i="43"/>
  <c r="O40" i="43"/>
  <c r="N39" i="43"/>
  <c r="O39" i="43" s="1"/>
  <c r="N38" i="43"/>
  <c r="O38" i="43" s="1"/>
  <c r="M37" i="43"/>
  <c r="M63" i="43" s="1"/>
  <c r="L37" i="43"/>
  <c r="K37" i="43"/>
  <c r="K63" i="43" s="1"/>
  <c r="J37" i="43"/>
  <c r="J63" i="43" s="1"/>
  <c r="I37" i="43"/>
  <c r="N37" i="43" s="1"/>
  <c r="O37" i="43" s="1"/>
  <c r="H37" i="43"/>
  <c r="G37" i="43"/>
  <c r="F37" i="43"/>
  <c r="E37" i="43"/>
  <c r="D37" i="43"/>
  <c r="N36" i="43"/>
  <c r="O36" i="43" s="1"/>
  <c r="N35" i="43"/>
  <c r="O35" i="43" s="1"/>
  <c r="N34" i="43"/>
  <c r="O34" i="43" s="1"/>
  <c r="N33" i="43"/>
  <c r="O33" i="43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/>
  <c r="N26" i="43"/>
  <c r="O26" i="43"/>
  <c r="N25" i="43"/>
  <c r="O25" i="43" s="1"/>
  <c r="N24" i="43"/>
  <c r="O24" i="43" s="1"/>
  <c r="M23" i="43"/>
  <c r="L23" i="43"/>
  <c r="K23" i="43"/>
  <c r="J23" i="43"/>
  <c r="N23" i="43" s="1"/>
  <c r="O23" i="43" s="1"/>
  <c r="I23" i="43"/>
  <c r="H23" i="43"/>
  <c r="G23" i="43"/>
  <c r="F23" i="43"/>
  <c r="E23" i="43"/>
  <c r="D23" i="43"/>
  <c r="N22" i="43"/>
  <c r="O22" i="43" s="1"/>
  <c r="N21" i="43"/>
  <c r="O21" i="43" s="1"/>
  <c r="N20" i="43"/>
  <c r="O20" i="43" s="1"/>
  <c r="N19" i="43"/>
  <c r="O19" i="43"/>
  <c r="N18" i="43"/>
  <c r="O18" i="43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N12" i="43"/>
  <c r="O12" i="43" s="1"/>
  <c r="N11" i="43"/>
  <c r="O11" i="43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N5" i="43" s="1"/>
  <c r="O5" i="43" s="1"/>
  <c r="D5" i="43"/>
  <c r="N62" i="42"/>
  <c r="O62" i="42" s="1"/>
  <c r="N61" i="42"/>
  <c r="O61" i="42"/>
  <c r="N60" i="42"/>
  <c r="O60" i="42"/>
  <c r="M59" i="42"/>
  <c r="L59" i="42"/>
  <c r="K59" i="42"/>
  <c r="J59" i="42"/>
  <c r="I59" i="42"/>
  <c r="H59" i="42"/>
  <c r="G59" i="42"/>
  <c r="F59" i="42"/>
  <c r="E59" i="42"/>
  <c r="N59" i="42" s="1"/>
  <c r="O59" i="42" s="1"/>
  <c r="D59" i="42"/>
  <c r="N58" i="42"/>
  <c r="O58" i="42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/>
  <c r="N51" i="42"/>
  <c r="O51" i="42" s="1"/>
  <c r="M50" i="42"/>
  <c r="L50" i="42"/>
  <c r="K50" i="42"/>
  <c r="J50" i="42"/>
  <c r="I50" i="42"/>
  <c r="H50" i="42"/>
  <c r="G50" i="42"/>
  <c r="F50" i="42"/>
  <c r="E50" i="42"/>
  <c r="N50" i="42" s="1"/>
  <c r="O50" i="42" s="1"/>
  <c r="D50" i="42"/>
  <c r="N49" i="42"/>
  <c r="O49" i="42" s="1"/>
  <c r="N48" i="42"/>
  <c r="O48" i="42" s="1"/>
  <c r="M47" i="42"/>
  <c r="L47" i="42"/>
  <c r="K47" i="42"/>
  <c r="J47" i="42"/>
  <c r="I47" i="42"/>
  <c r="H47" i="42"/>
  <c r="G47" i="42"/>
  <c r="F47" i="42"/>
  <c r="E47" i="42"/>
  <c r="D47" i="42"/>
  <c r="D63" i="42" s="1"/>
  <c r="N46" i="42"/>
  <c r="O46" i="42" s="1"/>
  <c r="N45" i="42"/>
  <c r="O45" i="42" s="1"/>
  <c r="N44" i="42"/>
  <c r="O44" i="42" s="1"/>
  <c r="N43" i="42"/>
  <c r="O43" i="42" s="1"/>
  <c r="N42" i="42"/>
  <c r="O42" i="42"/>
  <c r="N41" i="42"/>
  <c r="O41" i="42" s="1"/>
  <c r="N40" i="42"/>
  <c r="O40" i="42" s="1"/>
  <c r="N39" i="42"/>
  <c r="O39" i="42" s="1"/>
  <c r="N38" i="42"/>
  <c r="O38" i="42" s="1"/>
  <c r="N37" i="42"/>
  <c r="O37" i="42"/>
  <c r="M36" i="42"/>
  <c r="L36" i="42"/>
  <c r="K36" i="42"/>
  <c r="J36" i="42"/>
  <c r="I36" i="42"/>
  <c r="H36" i="42"/>
  <c r="G36" i="42"/>
  <c r="G63" i="42" s="1"/>
  <c r="F36" i="42"/>
  <c r="F63" i="42" s="1"/>
  <c r="E36" i="42"/>
  <c r="N36" i="42" s="1"/>
  <c r="O36" i="42" s="1"/>
  <c r="D36" i="42"/>
  <c r="N35" i="42"/>
  <c r="O35" i="42"/>
  <c r="N34" i="42"/>
  <c r="O34" i="42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 s="1"/>
  <c r="M23" i="42"/>
  <c r="L23" i="42"/>
  <c r="K23" i="42"/>
  <c r="J23" i="42"/>
  <c r="N23" i="42" s="1"/>
  <c r="O23" i="42" s="1"/>
  <c r="I23" i="42"/>
  <c r="H23" i="42"/>
  <c r="G23" i="42"/>
  <c r="F23" i="42"/>
  <c r="E23" i="42"/>
  <c r="D23" i="42"/>
  <c r="N22" i="42"/>
  <c r="O22" i="42" s="1"/>
  <c r="N21" i="42"/>
  <c r="O21" i="42" s="1"/>
  <c r="N20" i="42"/>
  <c r="O20" i="42"/>
  <c r="N19" i="42"/>
  <c r="O19" i="42" s="1"/>
  <c r="N18" i="42"/>
  <c r="O18" i="42" s="1"/>
  <c r="N17" i="42"/>
  <c r="O17" i="42" s="1"/>
  <c r="N16" i="42"/>
  <c r="O16" i="42" s="1"/>
  <c r="M15" i="42"/>
  <c r="L15" i="42"/>
  <c r="K15" i="42"/>
  <c r="J15" i="42"/>
  <c r="I15" i="42"/>
  <c r="I63" i="42" s="1"/>
  <c r="H15" i="42"/>
  <c r="N15" i="42" s="1"/>
  <c r="O15" i="42" s="1"/>
  <c r="G15" i="42"/>
  <c r="F15" i="42"/>
  <c r="E15" i="42"/>
  <c r="D15" i="42"/>
  <c r="N14" i="42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/>
  <c r="M5" i="42"/>
  <c r="M63" i="42" s="1"/>
  <c r="L5" i="42"/>
  <c r="K5" i="42"/>
  <c r="K63" i="42" s="1"/>
  <c r="J5" i="42"/>
  <c r="J63" i="42" s="1"/>
  <c r="I5" i="42"/>
  <c r="H5" i="42"/>
  <c r="G5" i="42"/>
  <c r="F5" i="42"/>
  <c r="E5" i="42"/>
  <c r="E63" i="42" s="1"/>
  <c r="D5" i="42"/>
  <c r="N62" i="41"/>
  <c r="O62" i="41"/>
  <c r="N61" i="41"/>
  <c r="O61" i="41" s="1"/>
  <c r="M60" i="41"/>
  <c r="L60" i="41"/>
  <c r="L63" i="41" s="1"/>
  <c r="K60" i="41"/>
  <c r="J60" i="41"/>
  <c r="I60" i="41"/>
  <c r="H60" i="41"/>
  <c r="G60" i="41"/>
  <c r="F60" i="41"/>
  <c r="E60" i="41"/>
  <c r="D60" i="41"/>
  <c r="N60" i="41" s="1"/>
  <c r="O60" i="41" s="1"/>
  <c r="N59" i="41"/>
  <c r="O59" i="41" s="1"/>
  <c r="N58" i="41"/>
  <c r="O58" i="41" s="1"/>
  <c r="N57" i="41"/>
  <c r="O57" i="41" s="1"/>
  <c r="N56" i="41"/>
  <c r="O56" i="41" s="1"/>
  <c r="N55" i="41"/>
  <c r="O55" i="41" s="1"/>
  <c r="N54" i="41"/>
  <c r="O54" i="41"/>
  <c r="N53" i="41"/>
  <c r="O53" i="41" s="1"/>
  <c r="N52" i="41"/>
  <c r="O52" i="41" s="1"/>
  <c r="M51" i="41"/>
  <c r="L51" i="41"/>
  <c r="K51" i="41"/>
  <c r="J51" i="41"/>
  <c r="I51" i="41"/>
  <c r="H51" i="41"/>
  <c r="H63" i="41" s="1"/>
  <c r="G51" i="41"/>
  <c r="F51" i="41"/>
  <c r="F63" i="41" s="1"/>
  <c r="E51" i="41"/>
  <c r="D51" i="41"/>
  <c r="N51" i="41" s="1"/>
  <c r="O51" i="41" s="1"/>
  <c r="N50" i="41"/>
  <c r="O50" i="41" s="1"/>
  <c r="M49" i="41"/>
  <c r="L49" i="41"/>
  <c r="K49" i="41"/>
  <c r="J49" i="41"/>
  <c r="I49" i="41"/>
  <c r="H49" i="41"/>
  <c r="G49" i="41"/>
  <c r="F49" i="41"/>
  <c r="E49" i="41"/>
  <c r="D49" i="41"/>
  <c r="N48" i="41"/>
  <c r="O48" i="41" s="1"/>
  <c r="N47" i="41"/>
  <c r="O47" i="41" s="1"/>
  <c r="N46" i="41"/>
  <c r="O46" i="41" s="1"/>
  <c r="N45" i="41"/>
  <c r="O45" i="41"/>
  <c r="N44" i="41"/>
  <c r="O44" i="41" s="1"/>
  <c r="N43" i="41"/>
  <c r="O43" i="41" s="1"/>
  <c r="N42" i="41"/>
  <c r="O42" i="41" s="1"/>
  <c r="N41" i="41"/>
  <c r="O41" i="41" s="1"/>
  <c r="N40" i="41"/>
  <c r="O40" i="41" s="1"/>
  <c r="M39" i="41"/>
  <c r="N39" i="41" s="1"/>
  <c r="O39" i="41" s="1"/>
  <c r="L39" i="41"/>
  <c r="K39" i="41"/>
  <c r="J39" i="41"/>
  <c r="I39" i="41"/>
  <c r="H39" i="41"/>
  <c r="G39" i="41"/>
  <c r="G63" i="41" s="1"/>
  <c r="F39" i="41"/>
  <c r="E39" i="41"/>
  <c r="D39" i="4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 s="1"/>
  <c r="M25" i="41"/>
  <c r="L25" i="41"/>
  <c r="K25" i="41"/>
  <c r="J25" i="41"/>
  <c r="J63" i="41" s="1"/>
  <c r="I25" i="41"/>
  <c r="H25" i="41"/>
  <c r="G25" i="41"/>
  <c r="F25" i="41"/>
  <c r="E25" i="41"/>
  <c r="E63" i="41" s="1"/>
  <c r="D25" i="41"/>
  <c r="N24" i="41"/>
  <c r="O24" i="41" s="1"/>
  <c r="N23" i="41"/>
  <c r="O23" i="41"/>
  <c r="N22" i="41"/>
  <c r="O22" i="41" s="1"/>
  <c r="N21" i="41"/>
  <c r="O21" i="41" s="1"/>
  <c r="N20" i="41"/>
  <c r="O20" i="41" s="1"/>
  <c r="N19" i="41"/>
  <c r="O19" i="41" s="1"/>
  <c r="N18" i="41"/>
  <c r="O18" i="41" s="1"/>
  <c r="M17" i="41"/>
  <c r="L17" i="41"/>
  <c r="K17" i="41"/>
  <c r="K63" i="41" s="1"/>
  <c r="J17" i="41"/>
  <c r="I17" i="41"/>
  <c r="H17" i="41"/>
  <c r="N17" i="41" s="1"/>
  <c r="O17" i="41" s="1"/>
  <c r="G17" i="41"/>
  <c r="F17" i="41"/>
  <c r="E17" i="41"/>
  <c r="D17" i="41"/>
  <c r="N16" i="41"/>
  <c r="O16" i="41" s="1"/>
  <c r="N15" i="41"/>
  <c r="O15" i="41" s="1"/>
  <c r="N14" i="41"/>
  <c r="O14" i="41" s="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59" i="40"/>
  <c r="O59" i="40" s="1"/>
  <c r="N58" i="40"/>
  <c r="O58" i="40" s="1"/>
  <c r="M57" i="40"/>
  <c r="L57" i="40"/>
  <c r="K57" i="40"/>
  <c r="J57" i="40"/>
  <c r="I57" i="40"/>
  <c r="H57" i="40"/>
  <c r="G57" i="40"/>
  <c r="F57" i="40"/>
  <c r="E57" i="40"/>
  <c r="D57" i="40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 s="1"/>
  <c r="N49" i="40"/>
  <c r="O49" i="40" s="1"/>
  <c r="M48" i="40"/>
  <c r="L48" i="40"/>
  <c r="K48" i="40"/>
  <c r="J48" i="40"/>
  <c r="I48" i="40"/>
  <c r="I60" i="40" s="1"/>
  <c r="H48" i="40"/>
  <c r="H60" i="40" s="1"/>
  <c r="G48" i="40"/>
  <c r="F48" i="40"/>
  <c r="E48" i="40"/>
  <c r="N48" i="40" s="1"/>
  <c r="O48" i="40" s="1"/>
  <c r="D48" i="40"/>
  <c r="N47" i="40"/>
  <c r="O47" i="40" s="1"/>
  <c r="M46" i="40"/>
  <c r="L46" i="40"/>
  <c r="K46" i="40"/>
  <c r="J46" i="40"/>
  <c r="I46" i="40"/>
  <c r="H46" i="40"/>
  <c r="G46" i="40"/>
  <c r="F46" i="40"/>
  <c r="E46" i="40"/>
  <c r="N46" i="40" s="1"/>
  <c r="O46" i="40" s="1"/>
  <c r="D46" i="40"/>
  <c r="N45" i="40"/>
  <c r="O45" i="40" s="1"/>
  <c r="N44" i="40"/>
  <c r="O44" i="40" s="1"/>
  <c r="N43" i="40"/>
  <c r="O43" i="40" s="1"/>
  <c r="N42" i="40"/>
  <c r="O42" i="40" s="1"/>
  <c r="N41" i="40"/>
  <c r="O41" i="40" s="1"/>
  <c r="N40" i="40"/>
  <c r="O40" i="40" s="1"/>
  <c r="N39" i="40"/>
  <c r="O39" i="40" s="1"/>
  <c r="N38" i="40"/>
  <c r="O38" i="40" s="1"/>
  <c r="N37" i="40"/>
  <c r="O37" i="40" s="1"/>
  <c r="N36" i="40"/>
  <c r="O36" i="40" s="1"/>
  <c r="M35" i="40"/>
  <c r="L35" i="40"/>
  <c r="K35" i="40"/>
  <c r="J35" i="40"/>
  <c r="J60" i="40" s="1"/>
  <c r="I35" i="40"/>
  <c r="H35" i="40"/>
  <c r="G35" i="40"/>
  <c r="F35" i="40"/>
  <c r="E35" i="40"/>
  <c r="D35" i="40"/>
  <c r="N34" i="40"/>
  <c r="O34" i="40" s="1"/>
  <c r="N33" i="40"/>
  <c r="O33" i="40" s="1"/>
  <c r="N32" i="40"/>
  <c r="O32" i="40" s="1"/>
  <c r="N31" i="40"/>
  <c r="O31" i="40" s="1"/>
  <c r="N30" i="40"/>
  <c r="O30" i="40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/>
  <c r="M23" i="40"/>
  <c r="M60" i="40" s="1"/>
  <c r="L23" i="40"/>
  <c r="K23" i="40"/>
  <c r="J23" i="40"/>
  <c r="I23" i="40"/>
  <c r="H23" i="40"/>
  <c r="G23" i="40"/>
  <c r="G60" i="40" s="1"/>
  <c r="F23" i="40"/>
  <c r="E23" i="40"/>
  <c r="D23" i="40"/>
  <c r="N22" i="40"/>
  <c r="O22" i="40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L60" i="40" s="1"/>
  <c r="K5" i="40"/>
  <c r="J5" i="40"/>
  <c r="I5" i="40"/>
  <c r="H5" i="40"/>
  <c r="G5" i="40"/>
  <c r="F5" i="40"/>
  <c r="E5" i="40"/>
  <c r="E60" i="40" s="1"/>
  <c r="D5" i="40"/>
  <c r="D60" i="40" s="1"/>
  <c r="N50" i="39"/>
  <c r="O50" i="39" s="1"/>
  <c r="M49" i="39"/>
  <c r="L49" i="39"/>
  <c r="K49" i="39"/>
  <c r="J49" i="39"/>
  <c r="I49" i="39"/>
  <c r="H49" i="39"/>
  <c r="G49" i="39"/>
  <c r="F49" i="39"/>
  <c r="E49" i="39"/>
  <c r="D49" i="39"/>
  <c r="N48" i="39"/>
  <c r="O48" i="39" s="1"/>
  <c r="N47" i="39"/>
  <c r="O47" i="39" s="1"/>
  <c r="N46" i="39"/>
  <c r="O46" i="39" s="1"/>
  <c r="N45" i="39"/>
  <c r="O45" i="39" s="1"/>
  <c r="N44" i="39"/>
  <c r="O44" i="39" s="1"/>
  <c r="M43" i="39"/>
  <c r="L43" i="39"/>
  <c r="K43" i="39"/>
  <c r="J43" i="39"/>
  <c r="I43" i="39"/>
  <c r="H43" i="39"/>
  <c r="G43" i="39"/>
  <c r="F43" i="39"/>
  <c r="E43" i="39"/>
  <c r="D43" i="39"/>
  <c r="N43" i="39" s="1"/>
  <c r="O43" i="39" s="1"/>
  <c r="N42" i="39"/>
  <c r="O42" i="39" s="1"/>
  <c r="M41" i="39"/>
  <c r="L41" i="39"/>
  <c r="K41" i="39"/>
  <c r="J41" i="39"/>
  <c r="I41" i="39"/>
  <c r="H41" i="39"/>
  <c r="N41" i="39" s="1"/>
  <c r="O41" i="39" s="1"/>
  <c r="G41" i="39"/>
  <c r="F41" i="39"/>
  <c r="E41" i="39"/>
  <c r="D41" i="39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/>
  <c r="N34" i="39"/>
  <c r="O34" i="39" s="1"/>
  <c r="N33" i="39"/>
  <c r="O33" i="39" s="1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/>
  <c r="N29" i="39"/>
  <c r="O29" i="39" s="1"/>
  <c r="N28" i="39"/>
  <c r="O28" i="39" s="1"/>
  <c r="N27" i="39"/>
  <c r="O27" i="39"/>
  <c r="N26" i="39"/>
  <c r="O26" i="39" s="1"/>
  <c r="N25" i="39"/>
  <c r="O25" i="39" s="1"/>
  <c r="N24" i="39"/>
  <c r="O24" i="39" s="1"/>
  <c r="N23" i="39"/>
  <c r="O23" i="39" s="1"/>
  <c r="N22" i="39"/>
  <c r="O22" i="39" s="1"/>
  <c r="M21" i="39"/>
  <c r="L21" i="39"/>
  <c r="K21" i="39"/>
  <c r="J21" i="39"/>
  <c r="I21" i="39"/>
  <c r="H21" i="39"/>
  <c r="H51" i="39" s="1"/>
  <c r="G21" i="39"/>
  <c r="F21" i="39"/>
  <c r="E21" i="39"/>
  <c r="D21" i="39"/>
  <c r="N21" i="39" s="1"/>
  <c r="O21" i="39" s="1"/>
  <c r="N20" i="39"/>
  <c r="O20" i="39"/>
  <c r="N19" i="39"/>
  <c r="O19" i="39" s="1"/>
  <c r="N18" i="39"/>
  <c r="O18" i="39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4" i="39" s="1"/>
  <c r="O14" i="39" s="1"/>
  <c r="N13" i="39"/>
  <c r="O13" i="39" s="1"/>
  <c r="N12" i="39"/>
  <c r="O12" i="39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D51" i="39" s="1"/>
  <c r="N50" i="38"/>
  <c r="O50" i="38"/>
  <c r="M49" i="38"/>
  <c r="M51" i="38" s="1"/>
  <c r="L49" i="38"/>
  <c r="K49" i="38"/>
  <c r="J49" i="38"/>
  <c r="I49" i="38"/>
  <c r="H49" i="38"/>
  <c r="G49" i="38"/>
  <c r="F49" i="38"/>
  <c r="E49" i="38"/>
  <c r="D49" i="38"/>
  <c r="N48" i="38"/>
  <c r="O48" i="38" s="1"/>
  <c r="N47" i="38"/>
  <c r="O47" i="38"/>
  <c r="N46" i="38"/>
  <c r="O46" i="38" s="1"/>
  <c r="N45" i="38"/>
  <c r="O45" i="38" s="1"/>
  <c r="N44" i="38"/>
  <c r="O44" i="38" s="1"/>
  <c r="M43" i="38"/>
  <c r="L43" i="38"/>
  <c r="K43" i="38"/>
  <c r="J43" i="38"/>
  <c r="I43" i="38"/>
  <c r="H43" i="38"/>
  <c r="N43" i="38" s="1"/>
  <c r="O43" i="38" s="1"/>
  <c r="G43" i="38"/>
  <c r="F43" i="38"/>
  <c r="E43" i="38"/>
  <c r="D43" i="38"/>
  <c r="N42" i="38"/>
  <c r="O42" i="38"/>
  <c r="M41" i="38"/>
  <c r="L41" i="38"/>
  <c r="K41" i="38"/>
  <c r="J41" i="38"/>
  <c r="I41" i="38"/>
  <c r="H41" i="38"/>
  <c r="G41" i="38"/>
  <c r="F41" i="38"/>
  <c r="E41" i="38"/>
  <c r="D41" i="38"/>
  <c r="N40" i="38"/>
  <c r="O40" i="38" s="1"/>
  <c r="N39" i="38"/>
  <c r="O39" i="38"/>
  <c r="N38" i="38"/>
  <c r="O38" i="38" s="1"/>
  <c r="N37" i="38"/>
  <c r="O37" i="38" s="1"/>
  <c r="N36" i="38"/>
  <c r="O36" i="38"/>
  <c r="N35" i="38"/>
  <c r="O35" i="38" s="1"/>
  <c r="N34" i="38"/>
  <c r="O34" i="38" s="1"/>
  <c r="N33" i="38"/>
  <c r="O33" i="38" s="1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1" i="38" s="1"/>
  <c r="O31" i="38" s="1"/>
  <c r="N30" i="38"/>
  <c r="O30" i="38" s="1"/>
  <c r="N29" i="38"/>
  <c r="O29" i="38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 s="1"/>
  <c r="N19" i="38"/>
  <c r="O19" i="38" s="1"/>
  <c r="N18" i="38"/>
  <c r="O18" i="38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/>
  <c r="N12" i="38"/>
  <c r="O12" i="38" s="1"/>
  <c r="N11" i="38"/>
  <c r="O11" i="38"/>
  <c r="N10" i="38"/>
  <c r="O10" i="38" s="1"/>
  <c r="N9" i="38"/>
  <c r="O9" i="38"/>
  <c r="N8" i="38"/>
  <c r="O8" i="38" s="1"/>
  <c r="N7" i="38"/>
  <c r="O7" i="38"/>
  <c r="N6" i="38"/>
  <c r="O6" i="38"/>
  <c r="M5" i="38"/>
  <c r="L5" i="38"/>
  <c r="L51" i="38" s="1"/>
  <c r="K5" i="38"/>
  <c r="J5" i="38"/>
  <c r="J51" i="38" s="1"/>
  <c r="I5" i="38"/>
  <c r="H5" i="38"/>
  <c r="H51" i="38" s="1"/>
  <c r="G5" i="38"/>
  <c r="F5" i="38"/>
  <c r="N5" i="38" s="1"/>
  <c r="O5" i="38" s="1"/>
  <c r="F51" i="38"/>
  <c r="E5" i="38"/>
  <c r="D5" i="38"/>
  <c r="N62" i="37"/>
  <c r="O62" i="37" s="1"/>
  <c r="N61" i="37"/>
  <c r="O61" i="37" s="1"/>
  <c r="N60" i="37"/>
  <c r="O60" i="37" s="1"/>
  <c r="N59" i="37"/>
  <c r="O59" i="37" s="1"/>
  <c r="M58" i="37"/>
  <c r="L58" i="37"/>
  <c r="K58" i="37"/>
  <c r="J58" i="37"/>
  <c r="I58" i="37"/>
  <c r="H58" i="37"/>
  <c r="G58" i="37"/>
  <c r="F58" i="37"/>
  <c r="E58" i="37"/>
  <c r="D58" i="37"/>
  <c r="N57" i="37"/>
  <c r="O57" i="37"/>
  <c r="N56" i="37"/>
  <c r="O56" i="37" s="1"/>
  <c r="N55" i="37"/>
  <c r="O55" i="37" s="1"/>
  <c r="N54" i="37"/>
  <c r="O54" i="37" s="1"/>
  <c r="N53" i="37"/>
  <c r="O53" i="37" s="1"/>
  <c r="N52" i="37"/>
  <c r="O52" i="37" s="1"/>
  <c r="N51" i="37"/>
  <c r="O51" i="37"/>
  <c r="N50" i="37"/>
  <c r="O50" i="37" s="1"/>
  <c r="N49" i="37"/>
  <c r="O49" i="37" s="1"/>
  <c r="M48" i="37"/>
  <c r="L48" i="37"/>
  <c r="K48" i="37"/>
  <c r="J48" i="37"/>
  <c r="I48" i="37"/>
  <c r="H48" i="37"/>
  <c r="G48" i="37"/>
  <c r="G63" i="37" s="1"/>
  <c r="F48" i="37"/>
  <c r="E48" i="37"/>
  <c r="D48" i="37"/>
  <c r="D63" i="37" s="1"/>
  <c r="N47" i="37"/>
  <c r="O47" i="37"/>
  <c r="N46" i="37"/>
  <c r="O46" i="37" s="1"/>
  <c r="M45" i="37"/>
  <c r="L45" i="37"/>
  <c r="K45" i="37"/>
  <c r="J45" i="37"/>
  <c r="I45" i="37"/>
  <c r="H45" i="37"/>
  <c r="G45" i="37"/>
  <c r="F45" i="37"/>
  <c r="E45" i="37"/>
  <c r="D45" i="37"/>
  <c r="N44" i="37"/>
  <c r="O44" i="37" s="1"/>
  <c r="N43" i="37"/>
  <c r="O43" i="37"/>
  <c r="N42" i="37"/>
  <c r="O42" i="37" s="1"/>
  <c r="N41" i="37"/>
  <c r="O41" i="37" s="1"/>
  <c r="N40" i="37"/>
  <c r="O40" i="37"/>
  <c r="N39" i="37"/>
  <c r="O39" i="37" s="1"/>
  <c r="N38" i="37"/>
  <c r="O38" i="37" s="1"/>
  <c r="N37" i="37"/>
  <c r="O37" i="37" s="1"/>
  <c r="N36" i="37"/>
  <c r="O36" i="37" s="1"/>
  <c r="N35" i="37"/>
  <c r="O35" i="37" s="1"/>
  <c r="M34" i="37"/>
  <c r="L34" i="37"/>
  <c r="K34" i="37"/>
  <c r="J34" i="37"/>
  <c r="I34" i="37"/>
  <c r="H34" i="37"/>
  <c r="G34" i="37"/>
  <c r="F34" i="37"/>
  <c r="E34" i="37"/>
  <c r="D34" i="37"/>
  <c r="N34" i="37" s="1"/>
  <c r="O34" i="37" s="1"/>
  <c r="N33" i="37"/>
  <c r="O33" i="37" s="1"/>
  <c r="N32" i="37"/>
  <c r="O32" i="37"/>
  <c r="N31" i="37"/>
  <c r="O31" i="37" s="1"/>
  <c r="N30" i="37"/>
  <c r="O30" i="37" s="1"/>
  <c r="N29" i="37"/>
  <c r="O29" i="37"/>
  <c r="N28" i="37"/>
  <c r="O28" i="37" s="1"/>
  <c r="N27" i="37"/>
  <c r="O27" i="37" s="1"/>
  <c r="N26" i="37"/>
  <c r="O26" i="37" s="1"/>
  <c r="N25" i="37"/>
  <c r="O25" i="37" s="1"/>
  <c r="N24" i="37"/>
  <c r="O24" i="37" s="1"/>
  <c r="N23" i="37"/>
  <c r="O23" i="37"/>
  <c r="N22" i="37"/>
  <c r="O22" i="37" s="1"/>
  <c r="N21" i="37"/>
  <c r="O21" i="37" s="1"/>
  <c r="N20" i="37"/>
  <c r="O20" i="37" s="1"/>
  <c r="M19" i="37"/>
  <c r="L19" i="37"/>
  <c r="K19" i="37"/>
  <c r="K63" i="37" s="1"/>
  <c r="J19" i="37"/>
  <c r="I19" i="37"/>
  <c r="H19" i="37"/>
  <c r="G19" i="37"/>
  <c r="F19" i="37"/>
  <c r="E19" i="37"/>
  <c r="D19" i="37"/>
  <c r="N18" i="37"/>
  <c r="O18" i="37" s="1"/>
  <c r="N17" i="37"/>
  <c r="O17" i="37" s="1"/>
  <c r="N16" i="37"/>
  <c r="O16" i="37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I5" i="37"/>
  <c r="I63" i="37" s="1"/>
  <c r="H5" i="37"/>
  <c r="G5" i="37"/>
  <c r="F5" i="37"/>
  <c r="F63" i="37" s="1"/>
  <c r="E5" i="37"/>
  <c r="D5" i="37"/>
  <c r="N5" i="37" s="1"/>
  <c r="O5" i="37" s="1"/>
  <c r="N50" i="36"/>
  <c r="O50" i="36" s="1"/>
  <c r="M49" i="36"/>
  <c r="L49" i="36"/>
  <c r="K49" i="36"/>
  <c r="J49" i="36"/>
  <c r="I49" i="36"/>
  <c r="H49" i="36"/>
  <c r="N49" i="36" s="1"/>
  <c r="O49" i="36" s="1"/>
  <c r="G49" i="36"/>
  <c r="F49" i="36"/>
  <c r="E49" i="36"/>
  <c r="D49" i="36"/>
  <c r="N48" i="36"/>
  <c r="O48" i="36" s="1"/>
  <c r="N47" i="36"/>
  <c r="O47" i="36"/>
  <c r="N46" i="36"/>
  <c r="O46" i="36" s="1"/>
  <c r="N45" i="36"/>
  <c r="O45" i="36"/>
  <c r="N44" i="36"/>
  <c r="O44" i="36" s="1"/>
  <c r="M43" i="36"/>
  <c r="L43" i="36"/>
  <c r="K43" i="36"/>
  <c r="J43" i="36"/>
  <c r="I43" i="36"/>
  <c r="H43" i="36"/>
  <c r="G43" i="36"/>
  <c r="F43" i="36"/>
  <c r="E43" i="36"/>
  <c r="D43" i="36"/>
  <c r="N42" i="36"/>
  <c r="O42" i="36"/>
  <c r="M41" i="36"/>
  <c r="L41" i="36"/>
  <c r="K41" i="36"/>
  <c r="J41" i="36"/>
  <c r="I41" i="36"/>
  <c r="H41" i="36"/>
  <c r="G41" i="36"/>
  <c r="F41" i="36"/>
  <c r="E41" i="36"/>
  <c r="E51" i="36" s="1"/>
  <c r="D41" i="36"/>
  <c r="N41" i="36" s="1"/>
  <c r="O41" i="36" s="1"/>
  <c r="N40" i="36"/>
  <c r="O40" i="36" s="1"/>
  <c r="N39" i="36"/>
  <c r="O39" i="36" s="1"/>
  <c r="N38" i="36"/>
  <c r="O38" i="36" s="1"/>
  <c r="N37" i="36"/>
  <c r="O37" i="36" s="1"/>
  <c r="N36" i="36"/>
  <c r="O36" i="36" s="1"/>
  <c r="N35" i="36"/>
  <c r="O35" i="36" s="1"/>
  <c r="N34" i="36"/>
  <c r="O34" i="36" s="1"/>
  <c r="N33" i="36"/>
  <c r="O33" i="36" s="1"/>
  <c r="N32" i="36"/>
  <c r="O32" i="36"/>
  <c r="M31" i="36"/>
  <c r="L31" i="36"/>
  <c r="K31" i="36"/>
  <c r="J31" i="36"/>
  <c r="I31" i="36"/>
  <c r="H31" i="36"/>
  <c r="G31" i="36"/>
  <c r="G51" i="36" s="1"/>
  <c r="F31" i="36"/>
  <c r="E31" i="36"/>
  <c r="D31" i="36"/>
  <c r="N30" i="36"/>
  <c r="O30" i="36" s="1"/>
  <c r="N29" i="36"/>
  <c r="O29" i="36"/>
  <c r="N28" i="36"/>
  <c r="O28" i="36" s="1"/>
  <c r="N27" i="36"/>
  <c r="O27" i="36"/>
  <c r="N26" i="36"/>
  <c r="O26" i="36" s="1"/>
  <c r="N25" i="36"/>
  <c r="O25" i="36" s="1"/>
  <c r="N24" i="36"/>
  <c r="O24" i="36" s="1"/>
  <c r="N23" i="36"/>
  <c r="O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/>
  <c r="N19" i="36"/>
  <c r="O19" i="36"/>
  <c r="N18" i="36"/>
  <c r="O18" i="36"/>
  <c r="N17" i="36"/>
  <c r="O17" i="36" s="1"/>
  <c r="N16" i="36"/>
  <c r="O16" i="36"/>
  <c r="N15" i="36"/>
  <c r="O15" i="36" s="1"/>
  <c r="M14" i="36"/>
  <c r="L14" i="36"/>
  <c r="K14" i="36"/>
  <c r="N14" i="36" s="1"/>
  <c r="O14" i="36" s="1"/>
  <c r="J14" i="36"/>
  <c r="I14" i="36"/>
  <c r="I51" i="36" s="1"/>
  <c r="H14" i="36"/>
  <c r="G14" i="36"/>
  <c r="F14" i="36"/>
  <c r="F51" i="36" s="1"/>
  <c r="E14" i="36"/>
  <c r="D14" i="36"/>
  <c r="N13" i="36"/>
  <c r="O13" i="36" s="1"/>
  <c r="N12" i="36"/>
  <c r="O12" i="36" s="1"/>
  <c r="N11" i="36"/>
  <c r="O11" i="36" s="1"/>
  <c r="N10" i="36"/>
  <c r="O10" i="36"/>
  <c r="N9" i="36"/>
  <c r="O9" i="36" s="1"/>
  <c r="N8" i="36"/>
  <c r="O8" i="36"/>
  <c r="N7" i="36"/>
  <c r="O7" i="36" s="1"/>
  <c r="N6" i="36"/>
  <c r="O6" i="36"/>
  <c r="M5" i="36"/>
  <c r="L5" i="36"/>
  <c r="K5" i="36"/>
  <c r="J5" i="36"/>
  <c r="I5" i="36"/>
  <c r="H5" i="36"/>
  <c r="G5" i="36"/>
  <c r="N5" i="36" s="1"/>
  <c r="O5" i="36" s="1"/>
  <c r="F5" i="36"/>
  <c r="E5" i="36"/>
  <c r="D5" i="36"/>
  <c r="N52" i="35"/>
  <c r="O52" i="35" s="1"/>
  <c r="N51" i="35"/>
  <c r="O51" i="35" s="1"/>
  <c r="M50" i="35"/>
  <c r="L50" i="35"/>
  <c r="K50" i="35"/>
  <c r="J50" i="35"/>
  <c r="I50" i="35"/>
  <c r="I53" i="35" s="1"/>
  <c r="H50" i="35"/>
  <c r="H53" i="35" s="1"/>
  <c r="G50" i="35"/>
  <c r="N50" i="35" s="1"/>
  <c r="O50" i="35" s="1"/>
  <c r="F50" i="35"/>
  <c r="E50" i="35"/>
  <c r="D50" i="35"/>
  <c r="N49" i="35"/>
  <c r="O49" i="35"/>
  <c r="N48" i="35"/>
  <c r="O48" i="35" s="1"/>
  <c r="N47" i="35"/>
  <c r="O47" i="35"/>
  <c r="N46" i="35"/>
  <c r="O46" i="35" s="1"/>
  <c r="N45" i="35"/>
  <c r="O45" i="35"/>
  <c r="M44" i="35"/>
  <c r="L44" i="35"/>
  <c r="K44" i="35"/>
  <c r="J44" i="35"/>
  <c r="I44" i="35"/>
  <c r="H44" i="35"/>
  <c r="G44" i="35"/>
  <c r="F44" i="35"/>
  <c r="E44" i="35"/>
  <c r="N44" i="35" s="1"/>
  <c r="O44" i="35" s="1"/>
  <c r="D44" i="35"/>
  <c r="N43" i="35"/>
  <c r="O43" i="35"/>
  <c r="M42" i="35"/>
  <c r="L42" i="35"/>
  <c r="K42" i="35"/>
  <c r="J42" i="35"/>
  <c r="I42" i="35"/>
  <c r="H42" i="35"/>
  <c r="G42" i="35"/>
  <c r="F42" i="35"/>
  <c r="E42" i="35"/>
  <c r="D42" i="35"/>
  <c r="N41" i="35"/>
  <c r="O41" i="35" s="1"/>
  <c r="N40" i="35"/>
  <c r="O40" i="35"/>
  <c r="N39" i="35"/>
  <c r="O39" i="35" s="1"/>
  <c r="N38" i="35"/>
  <c r="O38" i="35"/>
  <c r="N37" i="35"/>
  <c r="O37" i="35" s="1"/>
  <c r="N36" i="35"/>
  <c r="O36" i="35"/>
  <c r="N35" i="35"/>
  <c r="O35" i="35" s="1"/>
  <c r="N34" i="35"/>
  <c r="O34" i="35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 s="1"/>
  <c r="N30" i="35"/>
  <c r="O30" i="35"/>
  <c r="N29" i="35"/>
  <c r="O29" i="35" s="1"/>
  <c r="N28" i="35"/>
  <c r="O28" i="35"/>
  <c r="N27" i="35"/>
  <c r="O27" i="35" s="1"/>
  <c r="N26" i="35"/>
  <c r="O26" i="35"/>
  <c r="N25" i="35"/>
  <c r="O25" i="35" s="1"/>
  <c r="N24" i="35"/>
  <c r="O24" i="35"/>
  <c r="N23" i="35"/>
  <c r="O23" i="35" s="1"/>
  <c r="N22" i="35"/>
  <c r="O22" i="35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 s="1"/>
  <c r="N18" i="35"/>
  <c r="O18" i="35" s="1"/>
  <c r="N17" i="35"/>
  <c r="O17" i="35" s="1"/>
  <c r="N16" i="35"/>
  <c r="O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D53" i="35" s="1"/>
  <c r="N13" i="35"/>
  <c r="O13" i="35" s="1"/>
  <c r="N12" i="35"/>
  <c r="O12" i="35"/>
  <c r="N11" i="35"/>
  <c r="O11" i="35" s="1"/>
  <c r="N10" i="35"/>
  <c r="O10" i="35"/>
  <c r="N9" i="35"/>
  <c r="O9" i="35" s="1"/>
  <c r="N8" i="35"/>
  <c r="O8" i="35"/>
  <c r="N7" i="35"/>
  <c r="O7" i="35" s="1"/>
  <c r="N6" i="35"/>
  <c r="O6" i="35"/>
  <c r="M5" i="35"/>
  <c r="L5" i="35"/>
  <c r="K5" i="35"/>
  <c r="J5" i="35"/>
  <c r="I5" i="35"/>
  <c r="H5" i="35"/>
  <c r="G5" i="35"/>
  <c r="F5" i="35"/>
  <c r="F53" i="35" s="1"/>
  <c r="E5" i="35"/>
  <c r="D5" i="35"/>
  <c r="N53" i="34"/>
  <c r="O53" i="34" s="1"/>
  <c r="N52" i="34"/>
  <c r="O52" i="34" s="1"/>
  <c r="M51" i="34"/>
  <c r="L51" i="34"/>
  <c r="K51" i="34"/>
  <c r="J51" i="34"/>
  <c r="I51" i="34"/>
  <c r="H51" i="34"/>
  <c r="G51" i="34"/>
  <c r="F51" i="34"/>
  <c r="E51" i="34"/>
  <c r="D51" i="34"/>
  <c r="N51" i="34" s="1"/>
  <c r="O51" i="34" s="1"/>
  <c r="N50" i="34"/>
  <c r="O50" i="34"/>
  <c r="N49" i="34"/>
  <c r="O49" i="34" s="1"/>
  <c r="N48" i="34"/>
  <c r="O48" i="34"/>
  <c r="N47" i="34"/>
  <c r="O47" i="34" s="1"/>
  <c r="M46" i="34"/>
  <c r="L46" i="34"/>
  <c r="K46" i="34"/>
  <c r="J46" i="34"/>
  <c r="I46" i="34"/>
  <c r="H46" i="34"/>
  <c r="G46" i="34"/>
  <c r="F46" i="34"/>
  <c r="E46" i="34"/>
  <c r="D46" i="34"/>
  <c r="N45" i="34"/>
  <c r="O45" i="34"/>
  <c r="M44" i="34"/>
  <c r="L44" i="34"/>
  <c r="K44" i="34"/>
  <c r="J44" i="34"/>
  <c r="I44" i="34"/>
  <c r="I54" i="34" s="1"/>
  <c r="H44" i="34"/>
  <c r="G44" i="34"/>
  <c r="F44" i="34"/>
  <c r="E44" i="34"/>
  <c r="D44" i="34"/>
  <c r="N43" i="34"/>
  <c r="O43" i="34" s="1"/>
  <c r="N42" i="34"/>
  <c r="O42" i="34"/>
  <c r="N41" i="34"/>
  <c r="O41" i="34" s="1"/>
  <c r="N40" i="34"/>
  <c r="O40" i="34"/>
  <c r="N39" i="34"/>
  <c r="O39" i="34" s="1"/>
  <c r="N38" i="34"/>
  <c r="O38" i="34" s="1"/>
  <c r="N37" i="34"/>
  <c r="O37" i="34" s="1"/>
  <c r="N36" i="34"/>
  <c r="O36" i="34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3" i="34"/>
  <c r="O33" i="34"/>
  <c r="N32" i="34"/>
  <c r="O32" i="34" s="1"/>
  <c r="N31" i="34"/>
  <c r="O31" i="34"/>
  <c r="N30" i="34"/>
  <c r="O30" i="34" s="1"/>
  <c r="N29" i="34"/>
  <c r="O29" i="34"/>
  <c r="N28" i="34"/>
  <c r="O28" i="34" s="1"/>
  <c r="N27" i="34"/>
  <c r="O27" i="34"/>
  <c r="N26" i="34"/>
  <c r="O26" i="34" s="1"/>
  <c r="N25" i="34"/>
  <c r="O25" i="34"/>
  <c r="N24" i="34"/>
  <c r="O24" i="34" s="1"/>
  <c r="N23" i="34"/>
  <c r="O23" i="34"/>
  <c r="M22" i="34"/>
  <c r="L22" i="34"/>
  <c r="K22" i="34"/>
  <c r="J22" i="34"/>
  <c r="I22" i="34"/>
  <c r="H22" i="34"/>
  <c r="G22" i="34"/>
  <c r="F22" i="34"/>
  <c r="E22" i="34"/>
  <c r="D22" i="34"/>
  <c r="N22" i="34" s="1"/>
  <c r="O22" i="34" s="1"/>
  <c r="N21" i="34"/>
  <c r="O21" i="34" s="1"/>
  <c r="N20" i="34"/>
  <c r="O20" i="34"/>
  <c r="N19" i="34"/>
  <c r="O19" i="34" s="1"/>
  <c r="N18" i="34"/>
  <c r="O18" i="34"/>
  <c r="N17" i="34"/>
  <c r="O17" i="34" s="1"/>
  <c r="N16" i="34"/>
  <c r="O16" i="34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F54" i="34" s="1"/>
  <c r="E5" i="34"/>
  <c r="D5" i="34"/>
  <c r="D54" i="34" s="1"/>
  <c r="N60" i="33"/>
  <c r="O60" i="33"/>
  <c r="N38" i="33"/>
  <c r="O38" i="33" s="1"/>
  <c r="N39" i="33"/>
  <c r="O39" i="33" s="1"/>
  <c r="N40" i="33"/>
  <c r="O40" i="33" s="1"/>
  <c r="N41" i="33"/>
  <c r="O41" i="33" s="1"/>
  <c r="N42" i="33"/>
  <c r="O42" i="33" s="1"/>
  <c r="N43" i="33"/>
  <c r="O43" i="33" s="1"/>
  <c r="N44" i="33"/>
  <c r="O44" i="33" s="1"/>
  <c r="N45" i="33"/>
  <c r="O45" i="33" s="1"/>
  <c r="N25" i="33"/>
  <c r="O25" i="33" s="1"/>
  <c r="N26" i="33"/>
  <c r="O26" i="33"/>
  <c r="N27" i="33"/>
  <c r="O27" i="33" s="1"/>
  <c r="N28" i="33"/>
  <c r="O28" i="33"/>
  <c r="N29" i="33"/>
  <c r="O29" i="33" s="1"/>
  <c r="N30" i="33"/>
  <c r="O30" i="33"/>
  <c r="N31" i="33"/>
  <c r="O31" i="33" s="1"/>
  <c r="N32" i="33"/>
  <c r="O32" i="33"/>
  <c r="N33" i="33"/>
  <c r="O33" i="33" s="1"/>
  <c r="N34" i="33"/>
  <c r="O34" i="33"/>
  <c r="N35" i="33"/>
  <c r="O35" i="33" s="1"/>
  <c r="N36" i="33"/>
  <c r="O36" i="33"/>
  <c r="E37" i="33"/>
  <c r="F37" i="33"/>
  <c r="G37" i="33"/>
  <c r="H37" i="33"/>
  <c r="I37" i="33"/>
  <c r="J37" i="33"/>
  <c r="K37" i="33"/>
  <c r="L37" i="33"/>
  <c r="M37" i="33"/>
  <c r="D37" i="33"/>
  <c r="N37" i="33" s="1"/>
  <c r="O37" i="33" s="1"/>
  <c r="E23" i="33"/>
  <c r="E61" i="33" s="1"/>
  <c r="F23" i="33"/>
  <c r="G23" i="33"/>
  <c r="H23" i="33"/>
  <c r="I23" i="33"/>
  <c r="J23" i="33"/>
  <c r="K23" i="33"/>
  <c r="L23" i="33"/>
  <c r="M23" i="33"/>
  <c r="D23" i="33"/>
  <c r="E15" i="33"/>
  <c r="F15" i="33"/>
  <c r="G15" i="33"/>
  <c r="G61" i="33" s="1"/>
  <c r="H15" i="33"/>
  <c r="I15" i="33"/>
  <c r="J15" i="33"/>
  <c r="K15" i="33"/>
  <c r="L15" i="33"/>
  <c r="M15" i="33"/>
  <c r="D15" i="33"/>
  <c r="D61" i="33" s="1"/>
  <c r="E5" i="33"/>
  <c r="F5" i="33"/>
  <c r="F61" i="33" s="1"/>
  <c r="G5" i="33"/>
  <c r="H5" i="33"/>
  <c r="I5" i="33"/>
  <c r="I61" i="33" s="1"/>
  <c r="J5" i="33"/>
  <c r="K5" i="33"/>
  <c r="L5" i="33"/>
  <c r="L61" i="33" s="1"/>
  <c r="M5" i="33"/>
  <c r="D5" i="33"/>
  <c r="E58" i="33"/>
  <c r="F58" i="33"/>
  <c r="G58" i="33"/>
  <c r="H58" i="33"/>
  <c r="I58" i="33"/>
  <c r="J58" i="33"/>
  <c r="K58" i="33"/>
  <c r="L58" i="33"/>
  <c r="M58" i="33"/>
  <c r="D58" i="33"/>
  <c r="N59" i="33"/>
  <c r="O59" i="33"/>
  <c r="N50" i="33"/>
  <c r="O50" i="33" s="1"/>
  <c r="N51" i="33"/>
  <c r="O51" i="33"/>
  <c r="N52" i="33"/>
  <c r="O52" i="33" s="1"/>
  <c r="N53" i="33"/>
  <c r="N54" i="33"/>
  <c r="O54" i="33" s="1"/>
  <c r="N55" i="33"/>
  <c r="N56" i="33"/>
  <c r="N57" i="33"/>
  <c r="O57" i="33" s="1"/>
  <c r="N49" i="33"/>
  <c r="O49" i="33" s="1"/>
  <c r="E48" i="33"/>
  <c r="F48" i="33"/>
  <c r="G48" i="33"/>
  <c r="H48" i="33"/>
  <c r="I48" i="33"/>
  <c r="J48" i="33"/>
  <c r="K48" i="33"/>
  <c r="L48" i="33"/>
  <c r="M48" i="33"/>
  <c r="D48" i="33"/>
  <c r="E46" i="33"/>
  <c r="F46" i="33"/>
  <c r="G46" i="33"/>
  <c r="H46" i="33"/>
  <c r="I46" i="33"/>
  <c r="J46" i="33"/>
  <c r="K46" i="33"/>
  <c r="L46" i="33"/>
  <c r="M46" i="33"/>
  <c r="D46" i="33"/>
  <c r="N47" i="33"/>
  <c r="O47" i="33" s="1"/>
  <c r="N19" i="33"/>
  <c r="O19" i="33"/>
  <c r="O53" i="33"/>
  <c r="O55" i="33"/>
  <c r="O56" i="33"/>
  <c r="N17" i="33"/>
  <c r="O17" i="33" s="1"/>
  <c r="N18" i="33"/>
  <c r="O18" i="33"/>
  <c r="N20" i="33"/>
  <c r="O20" i="33" s="1"/>
  <c r="N21" i="33"/>
  <c r="O21" i="33" s="1"/>
  <c r="N22" i="33"/>
  <c r="O22" i="33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 s="1"/>
  <c r="N13" i="33"/>
  <c r="O13" i="33" s="1"/>
  <c r="N14" i="33"/>
  <c r="O14" i="33"/>
  <c r="N6" i="33"/>
  <c r="O6" i="33"/>
  <c r="N24" i="33"/>
  <c r="O24" i="33" s="1"/>
  <c r="N16" i="33"/>
  <c r="O16" i="33" s="1"/>
  <c r="L51" i="39"/>
  <c r="F51" i="39"/>
  <c r="J51" i="39"/>
  <c r="E51" i="39"/>
  <c r="G51" i="38"/>
  <c r="N21" i="35"/>
  <c r="O21" i="35" s="1"/>
  <c r="N35" i="40"/>
  <c r="O35" i="40" s="1"/>
  <c r="N23" i="40"/>
  <c r="O23" i="40"/>
  <c r="N15" i="40"/>
  <c r="O15" i="40"/>
  <c r="N25" i="41"/>
  <c r="O25" i="41"/>
  <c r="I63" i="41"/>
  <c r="D63" i="41"/>
  <c r="L63" i="42"/>
  <c r="N15" i="43"/>
  <c r="O15" i="43" s="1"/>
  <c r="D63" i="43"/>
  <c r="H62" i="44"/>
  <c r="N59" i="44"/>
  <c r="O59" i="44"/>
  <c r="N5" i="44"/>
  <c r="O5" i="44" s="1"/>
  <c r="K64" i="45"/>
  <c r="L64" i="45"/>
  <c r="O51" i="46"/>
  <c r="P51" i="46"/>
  <c r="O24" i="46"/>
  <c r="P24" i="46" s="1"/>
  <c r="O14" i="46"/>
  <c r="P14" i="46"/>
  <c r="M67" i="46"/>
  <c r="O67" i="48" l="1"/>
  <c r="P67" i="48" s="1"/>
  <c r="N62" i="44"/>
  <c r="O62" i="44" s="1"/>
  <c r="N58" i="33"/>
  <c r="O58" i="33" s="1"/>
  <c r="N14" i="35"/>
  <c r="O14" i="35" s="1"/>
  <c r="J63" i="37"/>
  <c r="H54" i="34"/>
  <c r="M53" i="35"/>
  <c r="I51" i="38"/>
  <c r="J53" i="35"/>
  <c r="I63" i="43"/>
  <c r="N63" i="43" s="1"/>
  <c r="O63" i="43" s="1"/>
  <c r="N5" i="39"/>
  <c r="O5" i="39" s="1"/>
  <c r="K61" i="33"/>
  <c r="N15" i="33"/>
  <c r="O15" i="33" s="1"/>
  <c r="D51" i="36"/>
  <c r="N51" i="36" s="1"/>
  <c r="O51" i="36" s="1"/>
  <c r="O40" i="46"/>
  <c r="P40" i="46" s="1"/>
  <c r="O63" i="46"/>
  <c r="P63" i="46" s="1"/>
  <c r="N57" i="40"/>
  <c r="O57" i="40" s="1"/>
  <c r="K53" i="35"/>
  <c r="N5" i="35"/>
  <c r="O5" i="35" s="1"/>
  <c r="N36" i="44"/>
  <c r="O36" i="44" s="1"/>
  <c r="E54" i="34"/>
  <c r="L53" i="35"/>
  <c r="L63" i="37"/>
  <c r="K67" i="46"/>
  <c r="N21" i="36"/>
  <c r="O21" i="36" s="1"/>
  <c r="N5" i="40"/>
  <c r="O5" i="40" s="1"/>
  <c r="G64" i="45"/>
  <c r="M61" i="33"/>
  <c r="L54" i="34"/>
  <c r="M63" i="37"/>
  <c r="N41" i="38"/>
  <c r="O41" i="38" s="1"/>
  <c r="N31" i="39"/>
  <c r="O31" i="39" s="1"/>
  <c r="N5" i="41"/>
  <c r="O5" i="41" s="1"/>
  <c r="N63" i="41"/>
  <c r="O63" i="41" s="1"/>
  <c r="N48" i="43"/>
  <c r="O48" i="43" s="1"/>
  <c r="E51" i="38"/>
  <c r="H63" i="37"/>
  <c r="H51" i="36"/>
  <c r="K51" i="39"/>
  <c r="M54" i="34"/>
  <c r="K51" i="38"/>
  <c r="I51" i="39"/>
  <c r="N5" i="42"/>
  <c r="O5" i="42" s="1"/>
  <c r="M63" i="41"/>
  <c r="J61" i="33"/>
  <c r="K54" i="34"/>
  <c r="N19" i="37"/>
  <c r="O19" i="37" s="1"/>
  <c r="N49" i="38"/>
  <c r="O49" i="38" s="1"/>
  <c r="M51" i="39"/>
  <c r="N49" i="41"/>
  <c r="O49" i="41" s="1"/>
  <c r="N38" i="45"/>
  <c r="O38" i="45" s="1"/>
  <c r="N47" i="42"/>
  <c r="O47" i="42" s="1"/>
  <c r="O5" i="46"/>
  <c r="P5" i="46" s="1"/>
  <c r="N23" i="33"/>
  <c r="O23" i="33" s="1"/>
  <c r="J51" i="36"/>
  <c r="G54" i="34"/>
  <c r="H61" i="33"/>
  <c r="N61" i="33" s="1"/>
  <c r="O61" i="33" s="1"/>
  <c r="N14" i="45"/>
  <c r="O14" i="45" s="1"/>
  <c r="E63" i="37"/>
  <c r="N63" i="37" s="1"/>
  <c r="O63" i="37" s="1"/>
  <c r="N49" i="39"/>
  <c r="O49" i="39" s="1"/>
  <c r="O64" i="47"/>
  <c r="P64" i="47" s="1"/>
  <c r="L67" i="46"/>
  <c r="H63" i="42"/>
  <c r="N63" i="42" s="1"/>
  <c r="O63" i="42" s="1"/>
  <c r="J67" i="46"/>
  <c r="O67" i="46" s="1"/>
  <c r="P67" i="46" s="1"/>
  <c r="F60" i="40"/>
  <c r="D51" i="38"/>
  <c r="K60" i="40"/>
  <c r="L51" i="36"/>
  <c r="M64" i="45"/>
  <c r="N58" i="37"/>
  <c r="O58" i="37" s="1"/>
  <c r="N46" i="33"/>
  <c r="O46" i="33" s="1"/>
  <c r="N44" i="34"/>
  <c r="O44" i="34" s="1"/>
  <c r="N45" i="37"/>
  <c r="O45" i="37" s="1"/>
  <c r="D64" i="45"/>
  <c r="N51" i="43"/>
  <c r="O51" i="43" s="1"/>
  <c r="N5" i="34"/>
  <c r="O5" i="34" s="1"/>
  <c r="N14" i="37"/>
  <c r="O14" i="37" s="1"/>
  <c r="N34" i="34"/>
  <c r="O34" i="34" s="1"/>
  <c r="N42" i="35"/>
  <c r="O42" i="35" s="1"/>
  <c r="K51" i="36"/>
  <c r="N43" i="36"/>
  <c r="O43" i="36" s="1"/>
  <c r="N48" i="37"/>
  <c r="O48" i="37" s="1"/>
  <c r="N32" i="35"/>
  <c r="O32" i="35" s="1"/>
  <c r="N48" i="33"/>
  <c r="O48" i="33" s="1"/>
  <c r="N46" i="34"/>
  <c r="O46" i="34" s="1"/>
  <c r="G53" i="35"/>
  <c r="N31" i="36"/>
  <c r="O31" i="36" s="1"/>
  <c r="N15" i="34"/>
  <c r="O15" i="34" s="1"/>
  <c r="N5" i="33"/>
  <c r="O5" i="33" s="1"/>
  <c r="M51" i="36"/>
  <c r="G51" i="39"/>
  <c r="N14" i="38"/>
  <c r="O14" i="38" s="1"/>
  <c r="E53" i="35"/>
  <c r="J54" i="34"/>
  <c r="N54" i="34" s="1"/>
  <c r="O54" i="34" s="1"/>
  <c r="N51" i="39" l="1"/>
  <c r="O51" i="39" s="1"/>
  <c r="N53" i="35"/>
  <c r="O53" i="35" s="1"/>
  <c r="N60" i="40"/>
  <c r="O60" i="40" s="1"/>
  <c r="N51" i="38"/>
  <c r="O51" i="38" s="1"/>
  <c r="N64" i="45"/>
  <c r="O64" i="45" s="1"/>
</calcChain>
</file>

<file path=xl/sharedStrings.xml><?xml version="1.0" encoding="utf-8"?>
<sst xmlns="http://schemas.openxmlformats.org/spreadsheetml/2006/main" count="1216" uniqueCount="166">
  <si>
    <t>Building Permits</t>
  </si>
  <si>
    <t>Taxes</t>
  </si>
  <si>
    <t>Ad Valorem Taxes</t>
  </si>
  <si>
    <t>State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</si>
  <si>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</si>
  <si>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</si>
  <si>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</si>
  <si>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</si>
  <si>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</si>
  <si>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</si>
  <si>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</si>
  <si>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</si>
  <si>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Second Local Option Fuel Tax (1 to 5 Cents)</t>
  </si>
  <si>
    <t>First Local Option Fuel Tax (1 to 6 Cents)</t>
  </si>
  <si>
    <t>Utility Service Tax - Electricity</t>
  </si>
  <si>
    <t>Utility Service Tax - Water</t>
  </si>
  <si>
    <t>Utility Service Tax - Telecommunications</t>
  </si>
  <si>
    <t>Utility Service Tax - Gas</t>
  </si>
  <si>
    <t>Local Business Tax</t>
  </si>
  <si>
    <t>Permits, Fees, and Special Assessments</t>
  </si>
  <si>
    <t>Franchise Fee - Electricity</t>
  </si>
  <si>
    <t>Franchise Fee - Gas</t>
  </si>
  <si>
    <t>Impact Fees - Residential - Public Safety</t>
  </si>
  <si>
    <t>Impact Fees - Residential - Physical Environment</t>
  </si>
  <si>
    <t>Impact Fees - Residential - Culture / Recreation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</si>
  <si>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</si>
  <si>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</si>
  <si>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</si>
  <si>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</si>
  <si>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Physical Environment - Sewer / Wastewater</t>
  </si>
  <si>
    <t>State Grant - Transportation - Other Transportation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</si>
  <si>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</si>
  <si>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</si>
  <si>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</si>
  <si>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</si>
  <si>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Grants from Other Local Units - General Government</t>
  </si>
  <si>
    <t>Grants from Other Local Units - Public Safety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</si>
  <si>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</si>
  <si>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</si>
  <si>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</si>
  <si>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</si>
  <si>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</si>
  <si>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</si>
  <si>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</si>
  <si>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</si>
  <si>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</si>
  <si>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</si>
  <si>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</si>
  <si>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Public Safety - Fire Protection</t>
  </si>
  <si>
    <t>Physical Environment - Garbage / Solid Waste</t>
  </si>
  <si>
    <t>Physical Environment - Water / Sewer Combination Utility</t>
  </si>
  <si>
    <t>Physical Environment - Other Physical Environment Charges</t>
  </si>
  <si>
    <t>Culture / Recreation - Libraries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</si>
  <si>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</si>
  <si>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</si>
  <si>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</si>
  <si>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</si>
  <si>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</si>
  <si>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</si>
  <si>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</si>
  <si>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</si>
  <si>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</si>
  <si>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</si>
  <si>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</si>
  <si>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Settlements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</si>
  <si>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</si>
  <si>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</si>
  <si>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</si>
  <si>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</si>
  <si>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</si>
  <si>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</si>
  <si>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</si>
  <si>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</si>
  <si>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</si>
  <si>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</si>
  <si>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Auburndale Revenues Reported by Account Code and Fund Type</t>
  </si>
  <si>
    <t>Local Fiscal Year Ended September 30, 2010</t>
  </si>
  <si>
    <t>State Shared Revenues - Public Safety - Firefighter Supplemental Compensation</t>
  </si>
  <si>
    <t>State Shared Revenues - Public Safety - Other Public Safety</t>
  </si>
  <si>
    <t>Grants from Other Local Units - Transportation</t>
  </si>
  <si>
    <t>Culture / Recreation - Special Recreation Facilities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</si>
  <si>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</si>
  <si>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</si>
  <si>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</si>
  <si>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Local Option Taxes</t>
  </si>
  <si>
    <t>Communications Services Taxes</t>
  </si>
  <si>
    <t>2011 Municipal Population:</t>
  </si>
  <si>
    <t>Local Fiscal Year Ended September 30, 2012</t>
  </si>
  <si>
    <t>2012 Municipal Population:</t>
  </si>
  <si>
    <t>Local Fiscal Year Ended September 30, 2008</t>
  </si>
  <si>
    <t>Utility Service Tax - Other</t>
  </si>
  <si>
    <t>Permits and Franchise Fees</t>
  </si>
  <si>
    <t>Other Permits and Fees</t>
  </si>
  <si>
    <t>State Grant - Transportation - Mass Transit</t>
  </si>
  <si>
    <t>State Shared Revenues - Public Safety - Enhanced 911 Fee</t>
  </si>
  <si>
    <t>Physical Environment - Water Utility</t>
  </si>
  <si>
    <t>Physical Environment - Sewer / Wastewater Utility</t>
  </si>
  <si>
    <t>Judgments and Fines - Other Court-Ordered</t>
  </si>
  <si>
    <t>Impact Fees - Physical Environment</t>
  </si>
  <si>
    <t>Proprietary Non-Operating Sources - Capital Contributions from Other Public Source</t>
  </si>
  <si>
    <t>Proprietary Non-Operating Sources - Capital Contributions from Private Source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</si>
  <si>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</si>
  <si>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</si>
  <si>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</si>
  <si>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</si>
  <si>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</si>
  <si>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</si>
  <si>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</si>
  <si>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</si>
  <si>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2013 Municipal Population:</t>
  </si>
  <si>
    <t>Local Fiscal Year Ended September 30, 2014</t>
  </si>
  <si>
    <t>2014 Municipal Population:</t>
  </si>
  <si>
    <t>Local Fiscal Year Ended September 30, 2015</t>
  </si>
  <si>
    <t>State Grant - Physical Environment - Sewer / Wastewater</t>
  </si>
  <si>
    <t>Transportation - Other Transportation Charges</t>
  </si>
  <si>
    <t>Sales - Disposition of Fixed Assets</t>
  </si>
  <si>
    <t>Contributions from Enterprise Operations</t>
  </si>
  <si>
    <t>2015 Municipal Population:</t>
  </si>
  <si>
    <t>Local Fiscal Year Ended September 30, 2016</t>
  </si>
  <si>
    <t>Insurance Premium Tax for Firefighters' Pension</t>
  </si>
  <si>
    <t>Insurance Premium Tax for Police Officers' Retirement</t>
  </si>
  <si>
    <t>Federal Grant - Economic Environment</t>
  </si>
  <si>
    <t>State Shared Revenues - Culture / Recreation</t>
  </si>
  <si>
    <t>Grants from Other Local Units - Physical Environment</t>
  </si>
  <si>
    <t>Sales - Sale of Surplus Materials and Scrap</t>
  </si>
  <si>
    <t>Proprietary Non-Operating - Interest</t>
  </si>
  <si>
    <t>2016 Municipal Population:</t>
  </si>
  <si>
    <t>Local Fiscal Year Ended September 30, 2017</t>
  </si>
  <si>
    <t>Impact Fees - Commercial - Public Safety</t>
  </si>
  <si>
    <t>Fines - Local Ordinance Violations</t>
  </si>
  <si>
    <t>Proceeds - Proceeds from Refunding Bonds</t>
  </si>
  <si>
    <t>2017 Municipal Population:</t>
  </si>
  <si>
    <t>Local Fiscal Year Ended September 30, 2018</t>
  </si>
  <si>
    <t>Federal Grant - Physical Environment - Other Physical Environment</t>
  </si>
  <si>
    <t>State Grant - Physical Environment - Other Physical Environment</t>
  </si>
  <si>
    <t>2018 Municipal Population:</t>
  </si>
  <si>
    <t>Local Fiscal Year Ended September 30, 2019</t>
  </si>
  <si>
    <t>State Grant - General Government</t>
  </si>
  <si>
    <t>2019 Municipal Population:</t>
  </si>
  <si>
    <t>Local Fiscal Year Ended September 30, 2020</t>
  </si>
  <si>
    <t>Impact Fees - Commercial - Physical Environment</t>
  </si>
  <si>
    <t>Other Financial Assistance - Federal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</si>
  <si>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</si>
  <si>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</si>
  <si>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</si>
  <si>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</si>
  <si>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</si>
  <si>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</si>
  <si>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</si>
  <si>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</si>
  <si>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</si>
  <si>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</si>
  <si>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Permits - Other</t>
  </si>
  <si>
    <t>Intergovernmental Revenues</t>
  </si>
  <si>
    <t>State Grant - Culture / Recreation</t>
  </si>
  <si>
    <t>State Shared Revenues - General Government - Municipal Revenue Sharing Program</t>
  </si>
  <si>
    <t>State Shared Revenues - General Government - Local Government Half-Cent Sales Tax Program</t>
  </si>
  <si>
    <t>Grants from Other Local Units - Economic Environment</t>
  </si>
  <si>
    <t>2021 Municipal Population:</t>
  </si>
  <si>
    <t>Local Fiscal Year Ended September 30, 2022</t>
  </si>
  <si>
    <t>Other Fees and Special Assessments</t>
  </si>
  <si>
    <t>Federal Grant - Physical Environment - Water Supply System</t>
  </si>
  <si>
    <t>2022 Municipal Population:</t>
  </si>
  <si>
    <t>Local Fiscal Year Ended September 30, 2023</t>
  </si>
  <si>
    <t>Impact Fees - Commercial - Culture / Recreation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</si>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</sst>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B87F2-CEC4-45D4-80FF-D44AA3E3CB9D}">
  <sheetPr>
    <pageSetUpPr fitToPage="1"/>
  </sheetPr>
  <dimension ref="A1:ED71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75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163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68</v>
      </c>
      <c r="B3" s="108"/>
      <c r="C3" s="109"/>
      <c r="D3" s="113" t="s">
        <v>39</v>
      </c>
      <c r="E3" s="114"/>
      <c r="F3" s="114"/>
      <c r="G3" s="114"/>
      <c r="H3" s="115"/>
      <c r="I3" s="113" t="s">
        <v>40</v>
      </c>
      <c r="J3" s="115"/>
      <c r="K3" s="113" t="s">
        <v>42</v>
      </c>
      <c r="L3" s="114"/>
      <c r="M3" s="115"/>
      <c r="N3" s="49"/>
      <c r="O3" s="50"/>
      <c r="P3" s="116" t="s">
        <v>144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69</v>
      </c>
      <c r="F4" s="52" t="s">
        <v>70</v>
      </c>
      <c r="G4" s="52" t="s">
        <v>71</v>
      </c>
      <c r="H4" s="52" t="s">
        <v>6</v>
      </c>
      <c r="I4" s="52" t="s">
        <v>7</v>
      </c>
      <c r="J4" s="53" t="s">
        <v>72</v>
      </c>
      <c r="K4" s="53" t="s">
        <v>8</v>
      </c>
      <c r="L4" s="53" t="s">
        <v>9</v>
      </c>
      <c r="M4" s="53" t="s">
        <v>145</v>
      </c>
      <c r="N4" s="53" t="s">
        <v>10</v>
      </c>
      <c r="O4" s="53" t="s">
        <v>146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147</v>
      </c>
      <c r="B5" s="57"/>
      <c r="C5" s="57"/>
      <c r="D5" s="58">
        <f>SUM(D6:D15)</f>
        <v>12330622</v>
      </c>
      <c r="E5" s="58">
        <f>SUM(E6:E15)</f>
        <v>1936507</v>
      </c>
      <c r="F5" s="58">
        <f>SUM(F6:F15)</f>
        <v>0</v>
      </c>
      <c r="G5" s="58">
        <f>SUM(G6:G15)</f>
        <v>0</v>
      </c>
      <c r="H5" s="58">
        <f>SUM(H6:H15)</f>
        <v>0</v>
      </c>
      <c r="I5" s="58">
        <f>SUM(I6:I15)</f>
        <v>0</v>
      </c>
      <c r="J5" s="58">
        <f>SUM(J6:J15)</f>
        <v>0</v>
      </c>
      <c r="K5" s="58">
        <f>SUM(K6:K15)</f>
        <v>0</v>
      </c>
      <c r="L5" s="58">
        <f>SUM(L6:L15)</f>
        <v>0</v>
      </c>
      <c r="M5" s="58">
        <f>SUM(M6:M15)</f>
        <v>0</v>
      </c>
      <c r="N5" s="58">
        <f>SUM(N6:N15)</f>
        <v>0</v>
      </c>
      <c r="O5" s="59">
        <f>SUM(D5:N5)</f>
        <v>14267129</v>
      </c>
      <c r="P5" s="60">
        <f>(O5/P$69)</f>
        <v>739.30609389574045</v>
      </c>
      <c r="Q5" s="61"/>
    </row>
    <row r="6" spans="1:134">
      <c r="A6" s="63"/>
      <c r="B6" s="64">
        <v>311</v>
      </c>
      <c r="C6" s="65" t="s">
        <v>2</v>
      </c>
      <c r="D6" s="66">
        <v>7203371</v>
      </c>
      <c r="E6" s="66">
        <v>1936507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9139878</v>
      </c>
      <c r="P6" s="67">
        <f>(O6/P$69)</f>
        <v>473.61788786402735</v>
      </c>
      <c r="Q6" s="68"/>
    </row>
    <row r="7" spans="1:134">
      <c r="A7" s="63"/>
      <c r="B7" s="64">
        <v>312.41000000000003</v>
      </c>
      <c r="C7" s="65" t="s">
        <v>148</v>
      </c>
      <c r="D7" s="66">
        <v>446890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5" si="0">SUM(D7:N7)</f>
        <v>446890</v>
      </c>
      <c r="P7" s="67">
        <f>(O7/P$69)</f>
        <v>23.157322002280029</v>
      </c>
      <c r="Q7" s="68"/>
    </row>
    <row r="8" spans="1:134">
      <c r="A8" s="63"/>
      <c r="B8" s="64">
        <v>312.43</v>
      </c>
      <c r="C8" s="65" t="s">
        <v>149</v>
      </c>
      <c r="D8" s="66">
        <v>283395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283395</v>
      </c>
      <c r="P8" s="67">
        <f>(O8/P$69)</f>
        <v>14.68520053891595</v>
      </c>
      <c r="Q8" s="68"/>
    </row>
    <row r="9" spans="1:134">
      <c r="A9" s="63"/>
      <c r="B9" s="64">
        <v>312.51</v>
      </c>
      <c r="C9" s="65" t="s">
        <v>119</v>
      </c>
      <c r="D9" s="66">
        <v>118744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118744</v>
      </c>
      <c r="P9" s="67">
        <f>(O9/P$69)</f>
        <v>6.1531764949735726</v>
      </c>
      <c r="Q9" s="68"/>
    </row>
    <row r="10" spans="1:134">
      <c r="A10" s="63"/>
      <c r="B10" s="64">
        <v>312.52</v>
      </c>
      <c r="C10" s="65" t="s">
        <v>120</v>
      </c>
      <c r="D10" s="66">
        <v>230737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230737</v>
      </c>
      <c r="P10" s="67">
        <f>(O10/P$69)</f>
        <v>11.956523992123536</v>
      </c>
      <c r="Q10" s="68"/>
    </row>
    <row r="11" spans="1:134">
      <c r="A11" s="63"/>
      <c r="B11" s="64">
        <v>314.10000000000002</v>
      </c>
      <c r="C11" s="65" t="s">
        <v>14</v>
      </c>
      <c r="D11" s="66">
        <v>2854232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2854232</v>
      </c>
      <c r="P11" s="67">
        <f>(O11/P$69)</f>
        <v>147.90299512902891</v>
      </c>
      <c r="Q11" s="68"/>
    </row>
    <row r="12" spans="1:134">
      <c r="A12" s="63"/>
      <c r="B12" s="64">
        <v>314.3</v>
      </c>
      <c r="C12" s="65" t="s">
        <v>15</v>
      </c>
      <c r="D12" s="66">
        <v>524607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524607</v>
      </c>
      <c r="P12" s="67">
        <f>(O12/P$69)</f>
        <v>27.184526893978649</v>
      </c>
      <c r="Q12" s="68"/>
    </row>
    <row r="13" spans="1:134">
      <c r="A13" s="63"/>
      <c r="B13" s="64">
        <v>314.39999999999998</v>
      </c>
      <c r="C13" s="65" t="s">
        <v>17</v>
      </c>
      <c r="D13" s="66">
        <v>45276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45276</v>
      </c>
      <c r="P13" s="67">
        <f>(O13/P$69)</f>
        <v>2.3461498600891284</v>
      </c>
      <c r="Q13" s="68"/>
    </row>
    <row r="14" spans="1:134">
      <c r="A14" s="63"/>
      <c r="B14" s="64">
        <v>315.10000000000002</v>
      </c>
      <c r="C14" s="65" t="s">
        <v>150</v>
      </c>
      <c r="D14" s="66">
        <v>593075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593075</v>
      </c>
      <c r="P14" s="67">
        <f>(O14/P$69)</f>
        <v>30.732459322209554</v>
      </c>
      <c r="Q14" s="68"/>
    </row>
    <row r="15" spans="1:134">
      <c r="A15" s="63"/>
      <c r="B15" s="64">
        <v>316</v>
      </c>
      <c r="C15" s="65" t="s">
        <v>104</v>
      </c>
      <c r="D15" s="66">
        <v>30295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0"/>
        <v>30295</v>
      </c>
      <c r="P15" s="67">
        <f>(O15/P$69)</f>
        <v>1.5698517981137943</v>
      </c>
      <c r="Q15" s="68"/>
    </row>
    <row r="16" spans="1:134" ht="15.75">
      <c r="A16" s="69" t="s">
        <v>19</v>
      </c>
      <c r="B16" s="70"/>
      <c r="C16" s="71"/>
      <c r="D16" s="72">
        <f>SUM(D17:D26)</f>
        <v>4026511</v>
      </c>
      <c r="E16" s="72">
        <f>SUM(E17:E26)</f>
        <v>608006</v>
      </c>
      <c r="F16" s="72">
        <f>SUM(F17:F26)</f>
        <v>0</v>
      </c>
      <c r="G16" s="72">
        <f>SUM(G17:G26)</f>
        <v>0</v>
      </c>
      <c r="H16" s="72">
        <f>SUM(H17:H26)</f>
        <v>0</v>
      </c>
      <c r="I16" s="72">
        <f>SUM(I17:I26)</f>
        <v>4627053</v>
      </c>
      <c r="J16" s="72">
        <f>SUM(J17:J26)</f>
        <v>0</v>
      </c>
      <c r="K16" s="72">
        <f>SUM(K17:K26)</f>
        <v>0</v>
      </c>
      <c r="L16" s="72">
        <f>SUM(L17:L26)</f>
        <v>0</v>
      </c>
      <c r="M16" s="72">
        <f>SUM(M17:M26)</f>
        <v>2788244</v>
      </c>
      <c r="N16" s="72">
        <f>SUM(N17:N26)</f>
        <v>0</v>
      </c>
      <c r="O16" s="73">
        <f>SUM(D16:N16)</f>
        <v>12049814</v>
      </c>
      <c r="P16" s="74">
        <f>(O16/P$69)</f>
        <v>624.40739973054201</v>
      </c>
      <c r="Q16" s="75"/>
    </row>
    <row r="17" spans="1:17">
      <c r="A17" s="63"/>
      <c r="B17" s="64">
        <v>322</v>
      </c>
      <c r="C17" s="65" t="s">
        <v>151</v>
      </c>
      <c r="D17" s="66">
        <v>905519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>SUM(D17:N17)</f>
        <v>905519</v>
      </c>
      <c r="P17" s="67">
        <f>(O17/P$69)</f>
        <v>46.922945382941236</v>
      </c>
      <c r="Q17" s="68"/>
    </row>
    <row r="18" spans="1:17">
      <c r="A18" s="63"/>
      <c r="B18" s="64">
        <v>323.10000000000002</v>
      </c>
      <c r="C18" s="65" t="s">
        <v>20</v>
      </c>
      <c r="D18" s="66">
        <v>2796161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ref="O18:O26" si="1">SUM(D18:N18)</f>
        <v>2796161</v>
      </c>
      <c r="P18" s="67">
        <f>(O18/P$69)</f>
        <v>144.89382319411337</v>
      </c>
      <c r="Q18" s="68"/>
    </row>
    <row r="19" spans="1:17">
      <c r="A19" s="63"/>
      <c r="B19" s="64">
        <v>323.39999999999998</v>
      </c>
      <c r="C19" s="65" t="s">
        <v>21</v>
      </c>
      <c r="D19" s="66">
        <v>42205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42205</v>
      </c>
      <c r="P19" s="67">
        <f>(O19/P$69)</f>
        <v>2.1870141983625246</v>
      </c>
      <c r="Q19" s="68"/>
    </row>
    <row r="20" spans="1:17">
      <c r="A20" s="63"/>
      <c r="B20" s="64">
        <v>324.11</v>
      </c>
      <c r="C20" s="65" t="s">
        <v>22</v>
      </c>
      <c r="D20" s="66">
        <v>0</v>
      </c>
      <c r="E20" s="66">
        <v>256430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256430</v>
      </c>
      <c r="P20" s="67">
        <f>(O20/P$69)</f>
        <v>13.287905482433413</v>
      </c>
      <c r="Q20" s="68"/>
    </row>
    <row r="21" spans="1:17">
      <c r="A21" s="63"/>
      <c r="B21" s="64">
        <v>324.12</v>
      </c>
      <c r="C21" s="65" t="s">
        <v>128</v>
      </c>
      <c r="D21" s="66">
        <v>0</v>
      </c>
      <c r="E21" s="66">
        <v>25377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25377</v>
      </c>
      <c r="P21" s="67">
        <f>(O21/P$69)</f>
        <v>1.3150067364493729</v>
      </c>
      <c r="Q21" s="68"/>
    </row>
    <row r="22" spans="1:17">
      <c r="A22" s="63"/>
      <c r="B22" s="64">
        <v>324.20999999999998</v>
      </c>
      <c r="C22" s="65" t="s">
        <v>23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4132045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4132045</v>
      </c>
      <c r="P22" s="67">
        <f>(O22/P$69)</f>
        <v>214.1177842263447</v>
      </c>
      <c r="Q22" s="68"/>
    </row>
    <row r="23" spans="1:17">
      <c r="A23" s="63"/>
      <c r="B23" s="64">
        <v>324.22000000000003</v>
      </c>
      <c r="C23" s="65" t="s">
        <v>140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495008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495008</v>
      </c>
      <c r="P23" s="67">
        <f>(O23/P$69)</f>
        <v>25.65074100943103</v>
      </c>
      <c r="Q23" s="68"/>
    </row>
    <row r="24" spans="1:17">
      <c r="A24" s="63"/>
      <c r="B24" s="64">
        <v>324.61</v>
      </c>
      <c r="C24" s="65" t="s">
        <v>24</v>
      </c>
      <c r="D24" s="66">
        <v>0</v>
      </c>
      <c r="E24" s="66">
        <v>324427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324427</v>
      </c>
      <c r="P24" s="67">
        <f>(O24/P$69)</f>
        <v>16.811431236397553</v>
      </c>
      <c r="Q24" s="68"/>
    </row>
    <row r="25" spans="1:17">
      <c r="A25" s="63"/>
      <c r="B25" s="64">
        <v>324.62</v>
      </c>
      <c r="C25" s="65" t="s">
        <v>164</v>
      </c>
      <c r="D25" s="66">
        <v>0</v>
      </c>
      <c r="E25" s="66">
        <v>1772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1772</v>
      </c>
      <c r="P25" s="67">
        <f>(O25/P$69)</f>
        <v>9.1822986838014306E-2</v>
      </c>
      <c r="Q25" s="68"/>
    </row>
    <row r="26" spans="1:17">
      <c r="A26" s="63"/>
      <c r="B26" s="64">
        <v>329.5</v>
      </c>
      <c r="C26" s="65" t="s">
        <v>160</v>
      </c>
      <c r="D26" s="66">
        <v>282626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2788244</v>
      </c>
      <c r="N26" s="66">
        <v>0</v>
      </c>
      <c r="O26" s="66">
        <f t="shared" si="1"/>
        <v>3070870</v>
      </c>
      <c r="P26" s="67">
        <f>(O26/P$69)</f>
        <v>159.12892527723079</v>
      </c>
      <c r="Q26" s="68"/>
    </row>
    <row r="27" spans="1:17" ht="15.75">
      <c r="A27" s="69" t="s">
        <v>153</v>
      </c>
      <c r="B27" s="70"/>
      <c r="C27" s="71"/>
      <c r="D27" s="72">
        <f>SUM(D28:D40)</f>
        <v>5206510</v>
      </c>
      <c r="E27" s="72">
        <f>SUM(E28:E40)</f>
        <v>0</v>
      </c>
      <c r="F27" s="72">
        <f>SUM(F28:F40)</f>
        <v>0</v>
      </c>
      <c r="G27" s="72">
        <f>SUM(G28:G40)</f>
        <v>0</v>
      </c>
      <c r="H27" s="72">
        <f>SUM(H28:H40)</f>
        <v>0</v>
      </c>
      <c r="I27" s="72">
        <f>SUM(I28:I40)</f>
        <v>1803988</v>
      </c>
      <c r="J27" s="72">
        <f>SUM(J28:J40)</f>
        <v>0</v>
      </c>
      <c r="K27" s="72">
        <f>SUM(K28:K40)</f>
        <v>0</v>
      </c>
      <c r="L27" s="72">
        <f>SUM(L28:L40)</f>
        <v>0</v>
      </c>
      <c r="M27" s="72">
        <f>SUM(M28:M40)</f>
        <v>0</v>
      </c>
      <c r="N27" s="72">
        <f>SUM(N28:N40)</f>
        <v>0</v>
      </c>
      <c r="O27" s="73">
        <f>SUM(D27:N27)</f>
        <v>7010498</v>
      </c>
      <c r="P27" s="74">
        <f>(O27/P$69)</f>
        <v>363.27588351124467</v>
      </c>
      <c r="Q27" s="75"/>
    </row>
    <row r="28" spans="1:17">
      <c r="A28" s="63"/>
      <c r="B28" s="64">
        <v>331.1</v>
      </c>
      <c r="C28" s="65" t="s">
        <v>26</v>
      </c>
      <c r="D28" s="66">
        <v>295004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>SUM(D28:N28)</f>
        <v>295004</v>
      </c>
      <c r="P28" s="67">
        <f>(O28/P$69)</f>
        <v>15.286765467924138</v>
      </c>
      <c r="Q28" s="68"/>
    </row>
    <row r="29" spans="1:17">
      <c r="A29" s="63"/>
      <c r="B29" s="64">
        <v>331.2</v>
      </c>
      <c r="C29" s="65" t="s">
        <v>27</v>
      </c>
      <c r="D29" s="66">
        <v>4400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>SUM(D29:N29)</f>
        <v>4400</v>
      </c>
      <c r="P29" s="67">
        <f>(O29/P$69)</f>
        <v>0.22800290185511451</v>
      </c>
      <c r="Q29" s="68"/>
    </row>
    <row r="30" spans="1:17">
      <c r="A30" s="63"/>
      <c r="B30" s="64">
        <v>331.31</v>
      </c>
      <c r="C30" s="65" t="s">
        <v>161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1803988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ref="O30:O37" si="2">SUM(D30:N30)</f>
        <v>1803988</v>
      </c>
      <c r="P30" s="67">
        <f>(O30/P$69)</f>
        <v>93.480567934500982</v>
      </c>
      <c r="Q30" s="68"/>
    </row>
    <row r="31" spans="1:17">
      <c r="A31" s="63"/>
      <c r="B31" s="64">
        <v>334.1</v>
      </c>
      <c r="C31" s="65" t="s">
        <v>137</v>
      </c>
      <c r="D31" s="66">
        <v>85830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85830</v>
      </c>
      <c r="P31" s="67">
        <f>(O31/P$69)</f>
        <v>4.4476111514146544</v>
      </c>
      <c r="Q31" s="68"/>
    </row>
    <row r="32" spans="1:17">
      <c r="A32" s="63"/>
      <c r="B32" s="64">
        <v>334.7</v>
      </c>
      <c r="C32" s="65" t="s">
        <v>154</v>
      </c>
      <c r="D32" s="66">
        <v>425212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425212</v>
      </c>
      <c r="P32" s="67">
        <f>(O32/P$69)</f>
        <v>22.033993159912946</v>
      </c>
      <c r="Q32" s="68"/>
    </row>
    <row r="33" spans="1:17">
      <c r="A33" s="63"/>
      <c r="B33" s="64">
        <v>335.125</v>
      </c>
      <c r="C33" s="65" t="s">
        <v>155</v>
      </c>
      <c r="D33" s="66">
        <v>145477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145477</v>
      </c>
      <c r="P33" s="67">
        <f>(O33/P$69)</f>
        <v>7.5384495802673852</v>
      </c>
      <c r="Q33" s="68"/>
    </row>
    <row r="34" spans="1:17">
      <c r="A34" s="63"/>
      <c r="B34" s="64">
        <v>335.14</v>
      </c>
      <c r="C34" s="65" t="s">
        <v>105</v>
      </c>
      <c r="D34" s="66">
        <v>53586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53586</v>
      </c>
      <c r="P34" s="67">
        <f>(O34/P$69)</f>
        <v>2.7767644315473108</v>
      </c>
      <c r="Q34" s="68"/>
    </row>
    <row r="35" spans="1:17">
      <c r="A35" s="63"/>
      <c r="B35" s="64">
        <v>335.15</v>
      </c>
      <c r="C35" s="65" t="s">
        <v>106</v>
      </c>
      <c r="D35" s="66">
        <v>10936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10936</v>
      </c>
      <c r="P35" s="67">
        <f>(O35/P$69)</f>
        <v>0.56669084879262099</v>
      </c>
      <c r="Q35" s="68"/>
    </row>
    <row r="36" spans="1:17">
      <c r="A36" s="63"/>
      <c r="B36" s="64">
        <v>335.18</v>
      </c>
      <c r="C36" s="65" t="s">
        <v>156</v>
      </c>
      <c r="D36" s="66">
        <v>1962920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1962920</v>
      </c>
      <c r="P36" s="67">
        <f>(O36/P$69)</f>
        <v>101.71624002487304</v>
      </c>
      <c r="Q36" s="68"/>
    </row>
    <row r="37" spans="1:17">
      <c r="A37" s="63"/>
      <c r="B37" s="64">
        <v>335.29</v>
      </c>
      <c r="C37" s="65" t="s">
        <v>78</v>
      </c>
      <c r="D37" s="66">
        <v>4040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4040</v>
      </c>
      <c r="P37" s="67">
        <f>(O37/P$69)</f>
        <v>0.2093481189760597</v>
      </c>
      <c r="Q37" s="68"/>
    </row>
    <row r="38" spans="1:17">
      <c r="A38" s="63"/>
      <c r="B38" s="64">
        <v>337.2</v>
      </c>
      <c r="C38" s="65" t="s">
        <v>36</v>
      </c>
      <c r="D38" s="66">
        <v>85185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ref="O38:O39" si="3">SUM(D38:N38)</f>
        <v>85185</v>
      </c>
      <c r="P38" s="67">
        <f>(O38/P$69)</f>
        <v>4.4141879987563479</v>
      </c>
      <c r="Q38" s="68"/>
    </row>
    <row r="39" spans="1:17">
      <c r="A39" s="63"/>
      <c r="B39" s="64">
        <v>337.7</v>
      </c>
      <c r="C39" s="65" t="s">
        <v>37</v>
      </c>
      <c r="D39" s="66">
        <v>2038316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3"/>
        <v>2038316</v>
      </c>
      <c r="P39" s="67">
        <f>(O39/P$69)</f>
        <v>105.62317338584309</v>
      </c>
      <c r="Q39" s="68"/>
    </row>
    <row r="40" spans="1:17">
      <c r="A40" s="63"/>
      <c r="B40" s="64">
        <v>338</v>
      </c>
      <c r="C40" s="65" t="s">
        <v>38</v>
      </c>
      <c r="D40" s="66">
        <v>95604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>SUM(D40:N40)</f>
        <v>95604</v>
      </c>
      <c r="P40" s="67">
        <f>(O40/P$69)</f>
        <v>4.9540885065809928</v>
      </c>
      <c r="Q40" s="68"/>
    </row>
    <row r="41" spans="1:17" ht="15.75">
      <c r="A41" s="69" t="s">
        <v>43</v>
      </c>
      <c r="B41" s="70"/>
      <c r="C41" s="71"/>
      <c r="D41" s="72">
        <f>SUM(D42:D51)</f>
        <v>4028533</v>
      </c>
      <c r="E41" s="72">
        <f>SUM(E42:E51)</f>
        <v>0</v>
      </c>
      <c r="F41" s="72">
        <f>SUM(F42:F51)</f>
        <v>0</v>
      </c>
      <c r="G41" s="72">
        <f>SUM(G42:G51)</f>
        <v>0</v>
      </c>
      <c r="H41" s="72">
        <f>SUM(H42:H51)</f>
        <v>0</v>
      </c>
      <c r="I41" s="72">
        <f>SUM(I42:I51)</f>
        <v>17649178</v>
      </c>
      <c r="J41" s="72">
        <f>SUM(J42:J51)</f>
        <v>0</v>
      </c>
      <c r="K41" s="72">
        <f>SUM(K42:K51)</f>
        <v>0</v>
      </c>
      <c r="L41" s="72">
        <f>SUM(L42:L51)</f>
        <v>0</v>
      </c>
      <c r="M41" s="72">
        <f>SUM(M42:M51)</f>
        <v>0</v>
      </c>
      <c r="N41" s="72">
        <f>SUM(N42:N51)</f>
        <v>0</v>
      </c>
      <c r="O41" s="72">
        <f>SUM(D41:N41)</f>
        <v>21677711</v>
      </c>
      <c r="P41" s="74">
        <f>(O41/P$69)</f>
        <v>1123.31386672194</v>
      </c>
      <c r="Q41" s="75"/>
    </row>
    <row r="42" spans="1:17">
      <c r="A42" s="63"/>
      <c r="B42" s="64">
        <v>341.9</v>
      </c>
      <c r="C42" s="65" t="s">
        <v>108</v>
      </c>
      <c r="D42" s="66">
        <v>750639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ref="O42:O51" si="4">SUM(D42:N42)</f>
        <v>750639</v>
      </c>
      <c r="P42" s="67">
        <f>(O42/P$69)</f>
        <v>38.897243237641206</v>
      </c>
      <c r="Q42" s="68"/>
    </row>
    <row r="43" spans="1:17">
      <c r="A43" s="63"/>
      <c r="B43" s="64">
        <v>342.1</v>
      </c>
      <c r="C43" s="65" t="s">
        <v>47</v>
      </c>
      <c r="D43" s="66">
        <v>125873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4"/>
        <v>125873</v>
      </c>
      <c r="P43" s="67">
        <f>(O43/P$69)</f>
        <v>6.5225930148201883</v>
      </c>
      <c r="Q43" s="68"/>
    </row>
    <row r="44" spans="1:17">
      <c r="A44" s="63"/>
      <c r="B44" s="64">
        <v>343.3</v>
      </c>
      <c r="C44" s="65" t="s">
        <v>95</v>
      </c>
      <c r="D44" s="66">
        <v>0</v>
      </c>
      <c r="E44" s="66">
        <v>0</v>
      </c>
      <c r="F44" s="66">
        <v>0</v>
      </c>
      <c r="G44" s="66">
        <v>0</v>
      </c>
      <c r="H44" s="66">
        <v>0</v>
      </c>
      <c r="I44" s="66">
        <v>8556228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8556228</v>
      </c>
      <c r="P44" s="67">
        <f>(O44/P$69)</f>
        <v>443.37382112135975</v>
      </c>
      <c r="Q44" s="68"/>
    </row>
    <row r="45" spans="1:17">
      <c r="A45" s="63"/>
      <c r="B45" s="64">
        <v>343.4</v>
      </c>
      <c r="C45" s="65" t="s">
        <v>49</v>
      </c>
      <c r="D45" s="66">
        <v>2298764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2298764</v>
      </c>
      <c r="P45" s="67">
        <f>(O45/P$69)</f>
        <v>119.1192869727433</v>
      </c>
      <c r="Q45" s="68"/>
    </row>
    <row r="46" spans="1:17">
      <c r="A46" s="63"/>
      <c r="B46" s="64">
        <v>343.5</v>
      </c>
      <c r="C46" s="65" t="s">
        <v>96</v>
      </c>
      <c r="D46" s="66">
        <v>0</v>
      </c>
      <c r="E46" s="66">
        <v>0</v>
      </c>
      <c r="F46" s="66">
        <v>0</v>
      </c>
      <c r="G46" s="66">
        <v>0</v>
      </c>
      <c r="H46" s="66">
        <v>0</v>
      </c>
      <c r="I46" s="66">
        <v>9092950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9092950</v>
      </c>
      <c r="P46" s="67">
        <f>(O46/P$69)</f>
        <v>471.18613327805991</v>
      </c>
      <c r="Q46" s="68"/>
    </row>
    <row r="47" spans="1:17">
      <c r="A47" s="63"/>
      <c r="B47" s="64">
        <v>343.9</v>
      </c>
      <c r="C47" s="65" t="s">
        <v>51</v>
      </c>
      <c r="D47" s="66">
        <v>78010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78010</v>
      </c>
      <c r="P47" s="67">
        <f>(O47/P$69)</f>
        <v>4.0423878122085188</v>
      </c>
      <c r="Q47" s="68"/>
    </row>
    <row r="48" spans="1:17">
      <c r="A48" s="63"/>
      <c r="B48" s="64">
        <v>344.9</v>
      </c>
      <c r="C48" s="65" t="s">
        <v>114</v>
      </c>
      <c r="D48" s="66">
        <v>76563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76563</v>
      </c>
      <c r="P48" s="67">
        <f>(O48/P$69)</f>
        <v>3.9674059488029849</v>
      </c>
      <c r="Q48" s="68"/>
    </row>
    <row r="49" spans="1:17">
      <c r="A49" s="63"/>
      <c r="B49" s="64">
        <v>347.1</v>
      </c>
      <c r="C49" s="65" t="s">
        <v>52</v>
      </c>
      <c r="D49" s="66">
        <v>18760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18760</v>
      </c>
      <c r="P49" s="67">
        <f>(O49/P$69)</f>
        <v>0.97212146336407923</v>
      </c>
      <c r="Q49" s="68"/>
    </row>
    <row r="50" spans="1:17">
      <c r="A50" s="63"/>
      <c r="B50" s="64">
        <v>347.2</v>
      </c>
      <c r="C50" s="65" t="s">
        <v>53</v>
      </c>
      <c r="D50" s="66">
        <v>250867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250867</v>
      </c>
      <c r="P50" s="67">
        <f>(O50/P$69)</f>
        <v>12.999637268110686</v>
      </c>
      <c r="Q50" s="68"/>
    </row>
    <row r="51" spans="1:17">
      <c r="A51" s="63"/>
      <c r="B51" s="64">
        <v>347.5</v>
      </c>
      <c r="C51" s="65" t="s">
        <v>80</v>
      </c>
      <c r="D51" s="66">
        <v>429057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429057</v>
      </c>
      <c r="P51" s="67">
        <f>(O51/P$69)</f>
        <v>22.233236604829514</v>
      </c>
      <c r="Q51" s="68"/>
    </row>
    <row r="52" spans="1:17" ht="15.75">
      <c r="A52" s="69" t="s">
        <v>44</v>
      </c>
      <c r="B52" s="70"/>
      <c r="C52" s="71"/>
      <c r="D52" s="72">
        <f>SUM(D53:D54)</f>
        <v>138139</v>
      </c>
      <c r="E52" s="72">
        <f>SUM(E53:E54)</f>
        <v>0</v>
      </c>
      <c r="F52" s="72">
        <f>SUM(F53:F54)</f>
        <v>0</v>
      </c>
      <c r="G52" s="72">
        <f>SUM(G53:G54)</f>
        <v>0</v>
      </c>
      <c r="H52" s="72">
        <f>SUM(H53:H54)</f>
        <v>0</v>
      </c>
      <c r="I52" s="72">
        <f>SUM(I53:I54)</f>
        <v>0</v>
      </c>
      <c r="J52" s="72">
        <f>SUM(J53:J54)</f>
        <v>0</v>
      </c>
      <c r="K52" s="72">
        <f>SUM(K53:K54)</f>
        <v>0</v>
      </c>
      <c r="L52" s="72">
        <f>SUM(L53:L54)</f>
        <v>0</v>
      </c>
      <c r="M52" s="72">
        <f>SUM(M53:M54)</f>
        <v>0</v>
      </c>
      <c r="N52" s="72">
        <f>SUM(N53:N54)</f>
        <v>0</v>
      </c>
      <c r="O52" s="72">
        <f>SUM(D52:N52)</f>
        <v>138139</v>
      </c>
      <c r="P52" s="74">
        <f>(O52/P$69)</f>
        <v>7.1582029225826513</v>
      </c>
      <c r="Q52" s="75"/>
    </row>
    <row r="53" spans="1:17">
      <c r="A53" s="76"/>
      <c r="B53" s="77">
        <v>351.1</v>
      </c>
      <c r="C53" s="78" t="s">
        <v>56</v>
      </c>
      <c r="D53" s="66">
        <v>132499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>SUM(D53:N53)</f>
        <v>132499</v>
      </c>
      <c r="P53" s="67">
        <f>(O53/P$69)</f>
        <v>6.865944657477459</v>
      </c>
      <c r="Q53" s="68"/>
    </row>
    <row r="54" spans="1:17">
      <c r="A54" s="76"/>
      <c r="B54" s="77">
        <v>354</v>
      </c>
      <c r="C54" s="78" t="s">
        <v>129</v>
      </c>
      <c r="D54" s="66">
        <v>5640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ref="O54" si="5">SUM(D54:N54)</f>
        <v>5640</v>
      </c>
      <c r="P54" s="67">
        <f>(O54/P$69)</f>
        <v>0.29225826510519226</v>
      </c>
      <c r="Q54" s="68"/>
    </row>
    <row r="55" spans="1:17" ht="15.75">
      <c r="A55" s="69" t="s">
        <v>4</v>
      </c>
      <c r="B55" s="70"/>
      <c r="C55" s="71"/>
      <c r="D55" s="72">
        <f>SUM(D56:D63)</f>
        <v>2200429</v>
      </c>
      <c r="E55" s="72">
        <f>SUM(E56:E63)</f>
        <v>49139</v>
      </c>
      <c r="F55" s="72">
        <f>SUM(F56:F63)</f>
        <v>0</v>
      </c>
      <c r="G55" s="72">
        <f>SUM(G56:G63)</f>
        <v>0</v>
      </c>
      <c r="H55" s="72">
        <f>SUM(H56:H63)</f>
        <v>0</v>
      </c>
      <c r="I55" s="72">
        <f>SUM(I56:I63)</f>
        <v>5415337</v>
      </c>
      <c r="J55" s="72">
        <f>SUM(J56:J63)</f>
        <v>0</v>
      </c>
      <c r="K55" s="72">
        <f>SUM(K56:K63)</f>
        <v>7377997</v>
      </c>
      <c r="L55" s="72">
        <f>SUM(L56:L63)</f>
        <v>0</v>
      </c>
      <c r="M55" s="72">
        <f>SUM(M56:M63)</f>
        <v>0</v>
      </c>
      <c r="N55" s="72">
        <f>SUM(N56:N63)</f>
        <v>0</v>
      </c>
      <c r="O55" s="72">
        <f>SUM(D55:N55)</f>
        <v>15042902</v>
      </c>
      <c r="P55" s="74">
        <f>(O55/P$69)</f>
        <v>779.50575189138772</v>
      </c>
      <c r="Q55" s="75"/>
    </row>
    <row r="56" spans="1:17">
      <c r="A56" s="63"/>
      <c r="B56" s="64">
        <v>361.1</v>
      </c>
      <c r="C56" s="65" t="s">
        <v>57</v>
      </c>
      <c r="D56" s="66">
        <v>1166988</v>
      </c>
      <c r="E56" s="66">
        <v>46168</v>
      </c>
      <c r="F56" s="66">
        <v>0</v>
      </c>
      <c r="G56" s="66">
        <v>0</v>
      </c>
      <c r="H56" s="66">
        <v>0</v>
      </c>
      <c r="I56" s="66">
        <v>644444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>SUM(D56:N56)</f>
        <v>1857600</v>
      </c>
      <c r="P56" s="67">
        <f>(O56/P$69)</f>
        <v>96.25867965592289</v>
      </c>
      <c r="Q56" s="68"/>
    </row>
    <row r="57" spans="1:17">
      <c r="A57" s="63"/>
      <c r="B57" s="64">
        <v>361.3</v>
      </c>
      <c r="C57" s="65" t="s">
        <v>58</v>
      </c>
      <c r="D57" s="66">
        <v>520186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4686523</v>
      </c>
      <c r="L57" s="66">
        <v>0</v>
      </c>
      <c r="M57" s="66">
        <v>0</v>
      </c>
      <c r="N57" s="66">
        <v>0</v>
      </c>
      <c r="O57" s="66">
        <f t="shared" ref="O57:O66" si="6">SUM(D57:N57)</f>
        <v>5206709</v>
      </c>
      <c r="P57" s="67">
        <f>(O57/P$69)</f>
        <v>269.80562752616851</v>
      </c>
      <c r="Q57" s="68"/>
    </row>
    <row r="58" spans="1:17">
      <c r="A58" s="63"/>
      <c r="B58" s="64">
        <v>362</v>
      </c>
      <c r="C58" s="65" t="s">
        <v>59</v>
      </c>
      <c r="D58" s="66">
        <v>92000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6"/>
        <v>92000</v>
      </c>
      <c r="P58" s="67">
        <f>(O58/P$69)</f>
        <v>4.7673334024251215</v>
      </c>
      <c r="Q58" s="68"/>
    </row>
    <row r="59" spans="1:17">
      <c r="A59" s="63"/>
      <c r="B59" s="64">
        <v>364</v>
      </c>
      <c r="C59" s="65" t="s">
        <v>115</v>
      </c>
      <c r="D59" s="66">
        <v>67323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6"/>
        <v>67323</v>
      </c>
      <c r="P59" s="67">
        <f>(O59/P$69)</f>
        <v>3.4885998549072443</v>
      </c>
      <c r="Q59" s="68"/>
    </row>
    <row r="60" spans="1:17">
      <c r="A60" s="63"/>
      <c r="B60" s="64">
        <v>366</v>
      </c>
      <c r="C60" s="65" t="s">
        <v>62</v>
      </c>
      <c r="D60" s="66">
        <v>100718</v>
      </c>
      <c r="E60" s="66">
        <v>0</v>
      </c>
      <c r="F60" s="66">
        <v>0</v>
      </c>
      <c r="G60" s="66">
        <v>0</v>
      </c>
      <c r="H60" s="66">
        <v>0</v>
      </c>
      <c r="I60" s="66">
        <v>4740199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6"/>
        <v>4840917</v>
      </c>
      <c r="P60" s="67">
        <f>(O60/P$69)</f>
        <v>250.85070991812623</v>
      </c>
      <c r="Q60" s="68"/>
    </row>
    <row r="61" spans="1:17">
      <c r="A61" s="63"/>
      <c r="B61" s="64">
        <v>368</v>
      </c>
      <c r="C61" s="65" t="s">
        <v>63</v>
      </c>
      <c r="D61" s="66">
        <v>0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2691474</v>
      </c>
      <c r="L61" s="66">
        <v>0</v>
      </c>
      <c r="M61" s="66">
        <v>0</v>
      </c>
      <c r="N61" s="66">
        <v>0</v>
      </c>
      <c r="O61" s="66">
        <f t="shared" si="6"/>
        <v>2691474</v>
      </c>
      <c r="P61" s="67">
        <f>(O61/P$69)</f>
        <v>139.46906415172558</v>
      </c>
      <c r="Q61" s="68"/>
    </row>
    <row r="62" spans="1:17">
      <c r="A62" s="63"/>
      <c r="B62" s="64">
        <v>369.3</v>
      </c>
      <c r="C62" s="65" t="s">
        <v>64</v>
      </c>
      <c r="D62" s="66">
        <v>167645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>SUM(D62:N62)</f>
        <v>167645</v>
      </c>
      <c r="P62" s="67">
        <f>(O62/P$69)</f>
        <v>8.6871696548865174</v>
      </c>
      <c r="Q62" s="68"/>
    </row>
    <row r="63" spans="1:17">
      <c r="A63" s="63"/>
      <c r="B63" s="64">
        <v>369.9</v>
      </c>
      <c r="C63" s="65" t="s">
        <v>65</v>
      </c>
      <c r="D63" s="66">
        <v>85569</v>
      </c>
      <c r="E63" s="66">
        <v>2971</v>
      </c>
      <c r="F63" s="66">
        <v>0</v>
      </c>
      <c r="G63" s="66">
        <v>0</v>
      </c>
      <c r="H63" s="66">
        <v>0</v>
      </c>
      <c r="I63" s="66">
        <v>30694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6"/>
        <v>119234</v>
      </c>
      <c r="P63" s="67">
        <f>(O63/P$69)</f>
        <v>6.1785677272256194</v>
      </c>
      <c r="Q63" s="68"/>
    </row>
    <row r="64" spans="1:17" ht="15.75">
      <c r="A64" s="69" t="s">
        <v>45</v>
      </c>
      <c r="B64" s="70"/>
      <c r="C64" s="71"/>
      <c r="D64" s="72">
        <f>SUM(D65:D66)</f>
        <v>5798974</v>
      </c>
      <c r="E64" s="72">
        <f>SUM(E65:E66)</f>
        <v>0</v>
      </c>
      <c r="F64" s="72">
        <f>SUM(F65:F66)</f>
        <v>0</v>
      </c>
      <c r="G64" s="72">
        <f>SUM(G65:G66)</f>
        <v>0</v>
      </c>
      <c r="H64" s="72">
        <f>SUM(H65:H66)</f>
        <v>0</v>
      </c>
      <c r="I64" s="72">
        <f>SUM(I65:I66)</f>
        <v>5520177</v>
      </c>
      <c r="J64" s="72">
        <f>SUM(J65:J66)</f>
        <v>0</v>
      </c>
      <c r="K64" s="72">
        <f>SUM(K65:K66)</f>
        <v>0</v>
      </c>
      <c r="L64" s="72">
        <f>SUM(L65:L66)</f>
        <v>0</v>
      </c>
      <c r="M64" s="72">
        <f>SUM(M65:M66)</f>
        <v>0</v>
      </c>
      <c r="N64" s="72">
        <f>SUM(N65:N66)</f>
        <v>0</v>
      </c>
      <c r="O64" s="72">
        <f t="shared" si="6"/>
        <v>11319151</v>
      </c>
      <c r="P64" s="74">
        <f>(O64/P$69)</f>
        <v>586.545289667323</v>
      </c>
      <c r="Q64" s="68"/>
    </row>
    <row r="65" spans="1:120">
      <c r="A65" s="63"/>
      <c r="B65" s="64">
        <v>381</v>
      </c>
      <c r="C65" s="65" t="s">
        <v>66</v>
      </c>
      <c r="D65" s="66">
        <v>5479772</v>
      </c>
      <c r="E65" s="66">
        <v>0</v>
      </c>
      <c r="F65" s="66">
        <v>0</v>
      </c>
      <c r="G65" s="66">
        <v>0</v>
      </c>
      <c r="H65" s="66">
        <v>0</v>
      </c>
      <c r="I65" s="66">
        <v>5520177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6"/>
        <v>10999949</v>
      </c>
      <c r="P65" s="67">
        <f>(O65/P$69)</f>
        <v>570.00461187687847</v>
      </c>
      <c r="Q65" s="68"/>
    </row>
    <row r="66" spans="1:120" ht="15.75" thickBot="1">
      <c r="A66" s="63"/>
      <c r="B66" s="64">
        <v>384</v>
      </c>
      <c r="C66" s="65" t="s">
        <v>67</v>
      </c>
      <c r="D66" s="66">
        <v>319202</v>
      </c>
      <c r="E66" s="66">
        <v>0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si="6"/>
        <v>319202</v>
      </c>
      <c r="P66" s="67">
        <f>(O66/P$69)</f>
        <v>16.540677790444605</v>
      </c>
      <c r="Q66" s="68"/>
    </row>
    <row r="67" spans="1:120" ht="16.5" thickBot="1">
      <c r="A67" s="79" t="s">
        <v>54</v>
      </c>
      <c r="B67" s="80"/>
      <c r="C67" s="81"/>
      <c r="D67" s="82">
        <f>SUM(D5,D16,D27,D41,D52,D55,D64)</f>
        <v>33729718</v>
      </c>
      <c r="E67" s="82">
        <f>SUM(E5,E16,E27,E41,E52,E55,E64)</f>
        <v>2593652</v>
      </c>
      <c r="F67" s="82">
        <f>SUM(F5,F16,F27,F41,F52,F55,F64)</f>
        <v>0</v>
      </c>
      <c r="G67" s="82">
        <f>SUM(G5,G16,G27,G41,G52,G55,G64)</f>
        <v>0</v>
      </c>
      <c r="H67" s="82">
        <f>SUM(H5,H16,H27,H41,H52,H55,H64)</f>
        <v>0</v>
      </c>
      <c r="I67" s="82">
        <f>SUM(I5,I16,I27,I41,I52,I55,I64)</f>
        <v>35015733</v>
      </c>
      <c r="J67" s="82">
        <f>SUM(J5,J16,J27,J41,J52,J55,J64)</f>
        <v>0</v>
      </c>
      <c r="K67" s="82">
        <f>SUM(K5,K16,K27,K41,K52,K55,K64)</f>
        <v>7377997</v>
      </c>
      <c r="L67" s="82">
        <f>SUM(L5,L16,L27,L41,L52,L55,L64)</f>
        <v>0</v>
      </c>
      <c r="M67" s="82">
        <f>SUM(M5,M16,M27,M41,M52,M55,M64)</f>
        <v>2788244</v>
      </c>
      <c r="N67" s="82">
        <f>SUM(N5,N16,N27,N41,N52,N55,N64)</f>
        <v>0</v>
      </c>
      <c r="O67" s="82">
        <f>SUM(D67:N67)</f>
        <v>81505344</v>
      </c>
      <c r="P67" s="83">
        <f>(O67/P$69)</f>
        <v>4223.5124883407607</v>
      </c>
      <c r="Q67" s="61"/>
      <c r="R67" s="84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/>
      <c r="CG67" s="51"/>
      <c r="CH67" s="51"/>
      <c r="CI67" s="51"/>
      <c r="CJ67" s="51"/>
      <c r="CK67" s="51"/>
      <c r="CL67" s="51"/>
      <c r="CM67" s="51"/>
      <c r="CN67" s="51"/>
      <c r="CO67" s="51"/>
      <c r="CP67" s="51"/>
      <c r="CQ67" s="51"/>
      <c r="CR67" s="51"/>
      <c r="CS67" s="51"/>
      <c r="CT67" s="51"/>
      <c r="CU67" s="51"/>
      <c r="CV67" s="51"/>
      <c r="CW67" s="51"/>
      <c r="CX67" s="51"/>
      <c r="CY67" s="51"/>
      <c r="CZ67" s="51"/>
      <c r="DA67" s="51"/>
      <c r="DB67" s="51"/>
      <c r="DC67" s="51"/>
      <c r="DD67" s="51"/>
      <c r="DE67" s="51"/>
      <c r="DF67" s="51"/>
      <c r="DG67" s="51"/>
      <c r="DH67" s="51"/>
      <c r="DI67" s="51"/>
      <c r="DJ67" s="51"/>
      <c r="DK67" s="51"/>
      <c r="DL67" s="51"/>
      <c r="DM67" s="51"/>
      <c r="DN67" s="51"/>
      <c r="DO67" s="51"/>
      <c r="DP67" s="51"/>
    </row>
    <row r="68" spans="1:120">
      <c r="A68" s="85"/>
      <c r="B68" s="86"/>
      <c r="C68" s="86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8"/>
    </row>
    <row r="69" spans="1:120">
      <c r="A69" s="89"/>
      <c r="B69" s="90"/>
      <c r="C69" s="90"/>
      <c r="D69" s="91"/>
      <c r="E69" s="91"/>
      <c r="F69" s="91"/>
      <c r="G69" s="91"/>
      <c r="H69" s="91"/>
      <c r="I69" s="91"/>
      <c r="J69" s="91"/>
      <c r="K69" s="91"/>
      <c r="L69" s="91"/>
      <c r="M69" s="94" t="s">
        <v>165</v>
      </c>
      <c r="N69" s="94"/>
      <c r="O69" s="94"/>
      <c r="P69" s="92">
        <v>19298</v>
      </c>
    </row>
    <row r="70" spans="1:120">
      <c r="A70" s="95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7"/>
    </row>
    <row r="71" spans="1:120" ht="15.75" customHeight="1" thickBot="1">
      <c r="A71" s="98" t="s">
        <v>82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100"/>
    </row>
  </sheetData>
  <mergeCells count="10">
    <mergeCell ref="M69:O69"/>
    <mergeCell ref="A70:P70"/>
    <mergeCell ref="A71:P7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6695086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668528</v>
      </c>
      <c r="N5" s="28">
        <f>SUM(D5:M5)</f>
        <v>7363614</v>
      </c>
      <c r="O5" s="33">
        <f t="shared" ref="O5:O51" si="1">(N5/O$53)</f>
        <v>516.31005469078673</v>
      </c>
      <c r="P5" s="6"/>
    </row>
    <row r="6" spans="1:133">
      <c r="A6" s="12"/>
      <c r="B6" s="25">
        <v>311</v>
      </c>
      <c r="C6" s="20" t="s">
        <v>2</v>
      </c>
      <c r="D6" s="46">
        <v>3443457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668528</v>
      </c>
      <c r="N6" s="46">
        <f>SUM(D6:M6)</f>
        <v>4111985</v>
      </c>
      <c r="O6" s="47">
        <f t="shared" si="1"/>
        <v>288.31755714486047</v>
      </c>
      <c r="P6" s="9"/>
    </row>
    <row r="7" spans="1:133">
      <c r="A7" s="12"/>
      <c r="B7" s="25">
        <v>312.10000000000002</v>
      </c>
      <c r="C7" s="20" t="s">
        <v>84</v>
      </c>
      <c r="D7" s="46">
        <v>539037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539037</v>
      </c>
      <c r="O7" s="47">
        <f t="shared" si="1"/>
        <v>37.795330248212032</v>
      </c>
      <c r="P7" s="9"/>
    </row>
    <row r="8" spans="1:133">
      <c r="A8" s="12"/>
      <c r="B8" s="25">
        <v>312.3</v>
      </c>
      <c r="C8" s="20" t="s">
        <v>11</v>
      </c>
      <c r="D8" s="46">
        <v>59509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59509</v>
      </c>
      <c r="O8" s="47">
        <f t="shared" si="1"/>
        <v>4.1725564436965366</v>
      </c>
      <c r="P8" s="9"/>
    </row>
    <row r="9" spans="1:133">
      <c r="A9" s="12"/>
      <c r="B9" s="25">
        <v>314.10000000000002</v>
      </c>
      <c r="C9" s="20" t="s">
        <v>14</v>
      </c>
      <c r="D9" s="46">
        <v>1752115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1752115</v>
      </c>
      <c r="O9" s="47">
        <f t="shared" si="1"/>
        <v>122.85198429392793</v>
      </c>
      <c r="P9" s="9"/>
    </row>
    <row r="10" spans="1:133">
      <c r="A10" s="12"/>
      <c r="B10" s="25">
        <v>314.3</v>
      </c>
      <c r="C10" s="20" t="s">
        <v>15</v>
      </c>
      <c r="D10" s="46">
        <v>250134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250134</v>
      </c>
      <c r="O10" s="47">
        <f t="shared" si="1"/>
        <v>17.538493899873792</v>
      </c>
      <c r="P10" s="9"/>
    </row>
    <row r="11" spans="1:133">
      <c r="A11" s="12"/>
      <c r="B11" s="25">
        <v>314.39999999999998</v>
      </c>
      <c r="C11" s="20" t="s">
        <v>17</v>
      </c>
      <c r="D11" s="46">
        <v>30534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30534</v>
      </c>
      <c r="O11" s="47">
        <f t="shared" si="1"/>
        <v>2.1409339503575935</v>
      </c>
      <c r="P11" s="9"/>
    </row>
    <row r="12" spans="1:133">
      <c r="A12" s="12"/>
      <c r="B12" s="25">
        <v>315</v>
      </c>
      <c r="C12" s="20" t="s">
        <v>103</v>
      </c>
      <c r="D12" s="46">
        <v>585035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585035</v>
      </c>
      <c r="O12" s="47">
        <f t="shared" si="1"/>
        <v>41.020544103211328</v>
      </c>
      <c r="P12" s="9"/>
    </row>
    <row r="13" spans="1:133">
      <c r="A13" s="12"/>
      <c r="B13" s="25">
        <v>316</v>
      </c>
      <c r="C13" s="20" t="s">
        <v>104</v>
      </c>
      <c r="D13" s="46">
        <v>35265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35265</v>
      </c>
      <c r="O13" s="47">
        <f t="shared" si="1"/>
        <v>2.4726546066470343</v>
      </c>
      <c r="P13" s="9"/>
    </row>
    <row r="14" spans="1:133" ht="15.75">
      <c r="A14" s="29" t="s">
        <v>19</v>
      </c>
      <c r="B14" s="30"/>
      <c r="C14" s="31"/>
      <c r="D14" s="32">
        <f t="shared" ref="D14:M14" si="3">SUM(D15:D20)</f>
        <v>1435075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843061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1" si="4">SUM(D14:M14)</f>
        <v>2278136</v>
      </c>
      <c r="O14" s="45">
        <f t="shared" si="1"/>
        <v>159.73467956808301</v>
      </c>
      <c r="P14" s="10"/>
    </row>
    <row r="15" spans="1:133">
      <c r="A15" s="12"/>
      <c r="B15" s="25">
        <v>322</v>
      </c>
      <c r="C15" s="20" t="s">
        <v>0</v>
      </c>
      <c r="D15" s="46">
        <v>320551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320551</v>
      </c>
      <c r="O15" s="47">
        <f t="shared" si="1"/>
        <v>22.475879960734819</v>
      </c>
      <c r="P15" s="9"/>
    </row>
    <row r="16" spans="1:133">
      <c r="A16" s="12"/>
      <c r="B16" s="25">
        <v>323.10000000000002</v>
      </c>
      <c r="C16" s="20" t="s">
        <v>20</v>
      </c>
      <c r="D16" s="46">
        <v>944152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944152</v>
      </c>
      <c r="O16" s="47">
        <f t="shared" si="1"/>
        <v>66.200532884588412</v>
      </c>
      <c r="P16" s="9"/>
    </row>
    <row r="17" spans="1:16">
      <c r="A17" s="12"/>
      <c r="B17" s="25">
        <v>323.39999999999998</v>
      </c>
      <c r="C17" s="20" t="s">
        <v>21</v>
      </c>
      <c r="D17" s="46">
        <v>14387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14387</v>
      </c>
      <c r="O17" s="47">
        <f t="shared" si="1"/>
        <v>1.0087645491515917</v>
      </c>
      <c r="P17" s="9"/>
    </row>
    <row r="18" spans="1:16">
      <c r="A18" s="12"/>
      <c r="B18" s="25">
        <v>324.11</v>
      </c>
      <c r="C18" s="20" t="s">
        <v>22</v>
      </c>
      <c r="D18" s="46">
        <v>86480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86480</v>
      </c>
      <c r="O18" s="47">
        <f t="shared" si="1"/>
        <v>6.0636656850371615</v>
      </c>
      <c r="P18" s="9"/>
    </row>
    <row r="19" spans="1:16">
      <c r="A19" s="12"/>
      <c r="B19" s="25">
        <v>324.20999999999998</v>
      </c>
      <c r="C19" s="20" t="s">
        <v>23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843061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843061</v>
      </c>
      <c r="O19" s="47">
        <f t="shared" si="1"/>
        <v>59.112396578320009</v>
      </c>
      <c r="P19" s="9"/>
    </row>
    <row r="20" spans="1:16">
      <c r="A20" s="12"/>
      <c r="B20" s="25">
        <v>324.61</v>
      </c>
      <c r="C20" s="20" t="s">
        <v>24</v>
      </c>
      <c r="D20" s="46">
        <v>69505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69505</v>
      </c>
      <c r="O20" s="47">
        <f t="shared" si="1"/>
        <v>4.8734399102510171</v>
      </c>
      <c r="P20" s="9"/>
    </row>
    <row r="21" spans="1:16" ht="15.75">
      <c r="A21" s="29" t="s">
        <v>28</v>
      </c>
      <c r="B21" s="30"/>
      <c r="C21" s="31"/>
      <c r="D21" s="32">
        <f t="shared" ref="D21:M21" si="5">SUM(D22:D30)</f>
        <v>2616703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2616703</v>
      </c>
      <c r="O21" s="45">
        <f t="shared" si="1"/>
        <v>183.47377646893844</v>
      </c>
      <c r="P21" s="10"/>
    </row>
    <row r="22" spans="1:16">
      <c r="A22" s="12"/>
      <c r="B22" s="25">
        <v>331.1</v>
      </c>
      <c r="C22" s="20" t="s">
        <v>26</v>
      </c>
      <c r="D22" s="46">
        <v>17159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17159</v>
      </c>
      <c r="O22" s="47">
        <f t="shared" si="1"/>
        <v>1.2031271911372878</v>
      </c>
      <c r="P22" s="9"/>
    </row>
    <row r="23" spans="1:16">
      <c r="A23" s="12"/>
      <c r="B23" s="25">
        <v>331.2</v>
      </c>
      <c r="C23" s="20" t="s">
        <v>27</v>
      </c>
      <c r="D23" s="46">
        <v>14488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14488</v>
      </c>
      <c r="O23" s="47">
        <f t="shared" si="1"/>
        <v>1.0158463048660777</v>
      </c>
      <c r="P23" s="9"/>
    </row>
    <row r="24" spans="1:16">
      <c r="A24" s="12"/>
      <c r="B24" s="25">
        <v>335.14</v>
      </c>
      <c r="C24" s="20" t="s">
        <v>105</v>
      </c>
      <c r="D24" s="46">
        <v>42691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42691</v>
      </c>
      <c r="O24" s="47">
        <f t="shared" si="1"/>
        <v>2.9933389426447903</v>
      </c>
      <c r="P24" s="9"/>
    </row>
    <row r="25" spans="1:16">
      <c r="A25" s="12"/>
      <c r="B25" s="25">
        <v>335.15</v>
      </c>
      <c r="C25" s="20" t="s">
        <v>106</v>
      </c>
      <c r="D25" s="46">
        <v>9238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9238</v>
      </c>
      <c r="O25" s="47">
        <f t="shared" si="1"/>
        <v>0.6477352404992287</v>
      </c>
      <c r="P25" s="9"/>
    </row>
    <row r="26" spans="1:16">
      <c r="A26" s="12"/>
      <c r="B26" s="25">
        <v>335.18</v>
      </c>
      <c r="C26" s="20" t="s">
        <v>107</v>
      </c>
      <c r="D26" s="46">
        <v>1028485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1028485</v>
      </c>
      <c r="O26" s="47">
        <f t="shared" si="1"/>
        <v>72.113658673397836</v>
      </c>
      <c r="P26" s="9"/>
    </row>
    <row r="27" spans="1:16">
      <c r="A27" s="12"/>
      <c r="B27" s="25">
        <v>335.49</v>
      </c>
      <c r="C27" s="20" t="s">
        <v>34</v>
      </c>
      <c r="D27" s="46">
        <v>107295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107295</v>
      </c>
      <c r="O27" s="47">
        <f t="shared" si="1"/>
        <v>7.5231384097602021</v>
      </c>
      <c r="P27" s="9"/>
    </row>
    <row r="28" spans="1:16">
      <c r="A28" s="12"/>
      <c r="B28" s="25">
        <v>336</v>
      </c>
      <c r="C28" s="20" t="s">
        <v>3</v>
      </c>
      <c r="D28" s="46">
        <v>219859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219859</v>
      </c>
      <c r="O28" s="47">
        <f t="shared" si="1"/>
        <v>15.415720095358294</v>
      </c>
      <c r="P28" s="9"/>
    </row>
    <row r="29" spans="1:16">
      <c r="A29" s="12"/>
      <c r="B29" s="25">
        <v>337.7</v>
      </c>
      <c r="C29" s="20" t="s">
        <v>37</v>
      </c>
      <c r="D29" s="46">
        <v>1060548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1060548</v>
      </c>
      <c r="O29" s="47">
        <f t="shared" si="1"/>
        <v>74.361800588977701</v>
      </c>
      <c r="P29" s="9"/>
    </row>
    <row r="30" spans="1:16">
      <c r="A30" s="12"/>
      <c r="B30" s="25">
        <v>338</v>
      </c>
      <c r="C30" s="20" t="s">
        <v>38</v>
      </c>
      <c r="D30" s="46">
        <v>116940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116940</v>
      </c>
      <c r="O30" s="47">
        <f t="shared" si="1"/>
        <v>8.1994110222970136</v>
      </c>
      <c r="P30" s="9"/>
    </row>
    <row r="31" spans="1:16" ht="15.75">
      <c r="A31" s="29" t="s">
        <v>43</v>
      </c>
      <c r="B31" s="30"/>
      <c r="C31" s="31"/>
      <c r="D31" s="32">
        <f t="shared" ref="D31:M31" si="6">SUM(D32:D40)</f>
        <v>2935587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9700481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12636068</v>
      </c>
      <c r="O31" s="45">
        <f t="shared" si="1"/>
        <v>885.99551255083441</v>
      </c>
      <c r="P31" s="10"/>
    </row>
    <row r="32" spans="1:16">
      <c r="A32" s="12"/>
      <c r="B32" s="25">
        <v>341.9</v>
      </c>
      <c r="C32" s="20" t="s">
        <v>108</v>
      </c>
      <c r="D32" s="46">
        <v>217734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7">SUM(D32:M32)</f>
        <v>217734</v>
      </c>
      <c r="O32" s="47">
        <f t="shared" si="1"/>
        <v>15.266722759781237</v>
      </c>
      <c r="P32" s="9"/>
    </row>
    <row r="33" spans="1:16">
      <c r="A33" s="12"/>
      <c r="B33" s="25">
        <v>342.1</v>
      </c>
      <c r="C33" s="20" t="s">
        <v>47</v>
      </c>
      <c r="D33" s="46">
        <v>120868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120868</v>
      </c>
      <c r="O33" s="47">
        <f t="shared" si="1"/>
        <v>8.474828214836629</v>
      </c>
      <c r="P33" s="9"/>
    </row>
    <row r="34" spans="1:16">
      <c r="A34" s="12"/>
      <c r="B34" s="25">
        <v>342.2</v>
      </c>
      <c r="C34" s="20" t="s">
        <v>48</v>
      </c>
      <c r="D34" s="46">
        <v>295355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295355</v>
      </c>
      <c r="O34" s="47">
        <f t="shared" si="1"/>
        <v>20.709227317346794</v>
      </c>
      <c r="P34" s="9"/>
    </row>
    <row r="35" spans="1:16">
      <c r="A35" s="12"/>
      <c r="B35" s="25">
        <v>343.4</v>
      </c>
      <c r="C35" s="20" t="s">
        <v>49</v>
      </c>
      <c r="D35" s="46">
        <v>1353502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1353502</v>
      </c>
      <c r="O35" s="47">
        <f t="shared" si="1"/>
        <v>94.902678446220733</v>
      </c>
      <c r="P35" s="9"/>
    </row>
    <row r="36" spans="1:16">
      <c r="A36" s="12"/>
      <c r="B36" s="25">
        <v>343.6</v>
      </c>
      <c r="C36" s="20" t="s">
        <v>50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9700481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9700481</v>
      </c>
      <c r="O36" s="47">
        <f t="shared" si="1"/>
        <v>680.16274014864678</v>
      </c>
      <c r="P36" s="9"/>
    </row>
    <row r="37" spans="1:16">
      <c r="A37" s="12"/>
      <c r="B37" s="25">
        <v>343.9</v>
      </c>
      <c r="C37" s="20" t="s">
        <v>51</v>
      </c>
      <c r="D37" s="46">
        <v>161732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161732</v>
      </c>
      <c r="O37" s="47">
        <f t="shared" si="1"/>
        <v>11.340064507081756</v>
      </c>
      <c r="P37" s="9"/>
    </row>
    <row r="38" spans="1:16">
      <c r="A38" s="12"/>
      <c r="B38" s="25">
        <v>347.1</v>
      </c>
      <c r="C38" s="20" t="s">
        <v>52</v>
      </c>
      <c r="D38" s="46">
        <v>25783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25783</v>
      </c>
      <c r="O38" s="47">
        <f t="shared" si="1"/>
        <v>1.8078109662038984</v>
      </c>
      <c r="P38" s="9"/>
    </row>
    <row r="39" spans="1:16">
      <c r="A39" s="12"/>
      <c r="B39" s="25">
        <v>347.2</v>
      </c>
      <c r="C39" s="20" t="s">
        <v>53</v>
      </c>
      <c r="D39" s="46">
        <v>580075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580075</v>
      </c>
      <c r="O39" s="47">
        <f t="shared" si="1"/>
        <v>40.672766792876175</v>
      </c>
      <c r="P39" s="9"/>
    </row>
    <row r="40" spans="1:16">
      <c r="A40" s="12"/>
      <c r="B40" s="25">
        <v>347.5</v>
      </c>
      <c r="C40" s="20" t="s">
        <v>80</v>
      </c>
      <c r="D40" s="46">
        <v>180538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180538</v>
      </c>
      <c r="O40" s="47">
        <f t="shared" si="1"/>
        <v>12.658673397840415</v>
      </c>
      <c r="P40" s="9"/>
    </row>
    <row r="41" spans="1:16" ht="15.75">
      <c r="A41" s="29" t="s">
        <v>44</v>
      </c>
      <c r="B41" s="30"/>
      <c r="C41" s="31"/>
      <c r="D41" s="32">
        <f t="shared" ref="D41:M41" si="8">SUM(D42:D42)</f>
        <v>35073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ref="N41:N51" si="9">SUM(D41:M41)</f>
        <v>35073</v>
      </c>
      <c r="O41" s="45">
        <f t="shared" si="1"/>
        <v>2.4591922591501891</v>
      </c>
      <c r="P41" s="10"/>
    </row>
    <row r="42" spans="1:16">
      <c r="A42" s="13"/>
      <c r="B42" s="39">
        <v>351.1</v>
      </c>
      <c r="C42" s="21" t="s">
        <v>56</v>
      </c>
      <c r="D42" s="46">
        <v>35073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35073</v>
      </c>
      <c r="O42" s="47">
        <f t="shared" si="1"/>
        <v>2.4591922591501891</v>
      </c>
      <c r="P42" s="9"/>
    </row>
    <row r="43" spans="1:16" ht="15.75">
      <c r="A43" s="29" t="s">
        <v>4</v>
      </c>
      <c r="B43" s="30"/>
      <c r="C43" s="31"/>
      <c r="D43" s="32">
        <f t="shared" ref="D43:M43" si="10">SUM(D44:D48)</f>
        <v>94736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3942</v>
      </c>
      <c r="J43" s="32">
        <f t="shared" si="10"/>
        <v>0</v>
      </c>
      <c r="K43" s="32">
        <f t="shared" si="10"/>
        <v>5388243</v>
      </c>
      <c r="L43" s="32">
        <f t="shared" si="10"/>
        <v>0</v>
      </c>
      <c r="M43" s="32">
        <f t="shared" si="10"/>
        <v>662</v>
      </c>
      <c r="N43" s="32">
        <f t="shared" si="9"/>
        <v>5487583</v>
      </c>
      <c r="O43" s="45">
        <f t="shared" si="1"/>
        <v>384.76952741550974</v>
      </c>
      <c r="P43" s="10"/>
    </row>
    <row r="44" spans="1:16">
      <c r="A44" s="12"/>
      <c r="B44" s="25">
        <v>361.1</v>
      </c>
      <c r="C44" s="20" t="s">
        <v>57</v>
      </c>
      <c r="D44" s="46">
        <v>6274</v>
      </c>
      <c r="E44" s="46">
        <v>0</v>
      </c>
      <c r="F44" s="46">
        <v>0</v>
      </c>
      <c r="G44" s="46">
        <v>0</v>
      </c>
      <c r="H44" s="46">
        <v>0</v>
      </c>
      <c r="I44" s="46">
        <v>3942</v>
      </c>
      <c r="J44" s="46">
        <v>0</v>
      </c>
      <c r="K44" s="46">
        <v>0</v>
      </c>
      <c r="L44" s="46">
        <v>0</v>
      </c>
      <c r="M44" s="46">
        <v>662</v>
      </c>
      <c r="N44" s="46">
        <f t="shared" si="9"/>
        <v>10878</v>
      </c>
      <c r="O44" s="47">
        <f t="shared" si="1"/>
        <v>0.76272612536811102</v>
      </c>
      <c r="P44" s="9"/>
    </row>
    <row r="45" spans="1:16">
      <c r="A45" s="12"/>
      <c r="B45" s="25">
        <v>361.3</v>
      </c>
      <c r="C45" s="20" t="s">
        <v>58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3069199</v>
      </c>
      <c r="L45" s="46">
        <v>0</v>
      </c>
      <c r="M45" s="46">
        <v>0</v>
      </c>
      <c r="N45" s="46">
        <f t="shared" si="9"/>
        <v>3069199</v>
      </c>
      <c r="O45" s="47">
        <f t="shared" si="1"/>
        <v>215.20116393212734</v>
      </c>
      <c r="P45" s="9"/>
    </row>
    <row r="46" spans="1:16">
      <c r="A46" s="12"/>
      <c r="B46" s="25">
        <v>366</v>
      </c>
      <c r="C46" s="20" t="s">
        <v>62</v>
      </c>
      <c r="D46" s="46">
        <v>37801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37801</v>
      </c>
      <c r="O46" s="47">
        <f t="shared" si="1"/>
        <v>2.6504697798345251</v>
      </c>
      <c r="P46" s="9"/>
    </row>
    <row r="47" spans="1:16">
      <c r="A47" s="12"/>
      <c r="B47" s="25">
        <v>368</v>
      </c>
      <c r="C47" s="20" t="s">
        <v>63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2319044</v>
      </c>
      <c r="L47" s="46">
        <v>0</v>
      </c>
      <c r="M47" s="46">
        <v>0</v>
      </c>
      <c r="N47" s="46">
        <f t="shared" si="9"/>
        <v>2319044</v>
      </c>
      <c r="O47" s="47">
        <f t="shared" si="1"/>
        <v>162.60300098162949</v>
      </c>
      <c r="P47" s="9"/>
    </row>
    <row r="48" spans="1:16">
      <c r="A48" s="12"/>
      <c r="B48" s="25">
        <v>369.9</v>
      </c>
      <c r="C48" s="20" t="s">
        <v>65</v>
      </c>
      <c r="D48" s="46">
        <v>50661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50661</v>
      </c>
      <c r="O48" s="47">
        <f t="shared" si="1"/>
        <v>3.5521665965502733</v>
      </c>
      <c r="P48" s="9"/>
    </row>
    <row r="49" spans="1:119" ht="15.75">
      <c r="A49" s="29" t="s">
        <v>45</v>
      </c>
      <c r="B49" s="30"/>
      <c r="C49" s="31"/>
      <c r="D49" s="32">
        <f t="shared" ref="D49:M49" si="11">SUM(D50:D50)</f>
        <v>2313573</v>
      </c>
      <c r="E49" s="32">
        <f t="shared" si="11"/>
        <v>0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9"/>
        <v>2313573</v>
      </c>
      <c r="O49" s="45">
        <f t="shared" si="1"/>
        <v>162.21939419436265</v>
      </c>
      <c r="P49" s="9"/>
    </row>
    <row r="50" spans="1:119" ht="15.75" thickBot="1">
      <c r="A50" s="12"/>
      <c r="B50" s="25">
        <v>381</v>
      </c>
      <c r="C50" s="20" t="s">
        <v>66</v>
      </c>
      <c r="D50" s="46">
        <v>2313573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2313573</v>
      </c>
      <c r="O50" s="47">
        <f t="shared" si="1"/>
        <v>162.21939419436265</v>
      </c>
      <c r="P50" s="9"/>
    </row>
    <row r="51" spans="1:119" ht="16.5" thickBot="1">
      <c r="A51" s="14" t="s">
        <v>54</v>
      </c>
      <c r="B51" s="23"/>
      <c r="C51" s="22"/>
      <c r="D51" s="15">
        <f t="shared" ref="D51:M51" si="12">SUM(D5,D14,D21,D31,D41,D43,D49)</f>
        <v>16125833</v>
      </c>
      <c r="E51" s="15">
        <f t="shared" si="12"/>
        <v>0</v>
      </c>
      <c r="F51" s="15">
        <f t="shared" si="12"/>
        <v>0</v>
      </c>
      <c r="G51" s="15">
        <f t="shared" si="12"/>
        <v>0</v>
      </c>
      <c r="H51" s="15">
        <f t="shared" si="12"/>
        <v>0</v>
      </c>
      <c r="I51" s="15">
        <f t="shared" si="12"/>
        <v>10547484</v>
      </c>
      <c r="J51" s="15">
        <f t="shared" si="12"/>
        <v>0</v>
      </c>
      <c r="K51" s="15">
        <f t="shared" si="12"/>
        <v>5388243</v>
      </c>
      <c r="L51" s="15">
        <f t="shared" si="12"/>
        <v>0</v>
      </c>
      <c r="M51" s="15">
        <f t="shared" si="12"/>
        <v>669190</v>
      </c>
      <c r="N51" s="15">
        <f t="shared" si="9"/>
        <v>32730750</v>
      </c>
      <c r="O51" s="38">
        <f t="shared" si="1"/>
        <v>2294.9621371476651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111</v>
      </c>
      <c r="M53" s="118"/>
      <c r="N53" s="118"/>
      <c r="O53" s="43">
        <v>14262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82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6140803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640465</v>
      </c>
      <c r="N5" s="28">
        <f>SUM(D5:M5)</f>
        <v>6781268</v>
      </c>
      <c r="O5" s="33">
        <f t="shared" ref="O5:O51" si="1">(N5/O$53)</f>
        <v>484.06510100649581</v>
      </c>
      <c r="P5" s="6"/>
    </row>
    <row r="6" spans="1:133">
      <c r="A6" s="12"/>
      <c r="B6" s="25">
        <v>311</v>
      </c>
      <c r="C6" s="20" t="s">
        <v>2</v>
      </c>
      <c r="D6" s="46">
        <v>3188297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640465</v>
      </c>
      <c r="N6" s="46">
        <f>SUM(D6:M6)</f>
        <v>3828762</v>
      </c>
      <c r="O6" s="47">
        <f t="shared" si="1"/>
        <v>273.30730244842601</v>
      </c>
      <c r="P6" s="9"/>
    </row>
    <row r="7" spans="1:133">
      <c r="A7" s="12"/>
      <c r="B7" s="25">
        <v>312.10000000000002</v>
      </c>
      <c r="C7" s="20" t="s">
        <v>84</v>
      </c>
      <c r="D7" s="46">
        <v>510692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510692</v>
      </c>
      <c r="O7" s="47">
        <f t="shared" si="1"/>
        <v>36.454564922549793</v>
      </c>
      <c r="P7" s="9"/>
    </row>
    <row r="8" spans="1:133">
      <c r="A8" s="12"/>
      <c r="B8" s="25">
        <v>312.3</v>
      </c>
      <c r="C8" s="20" t="s">
        <v>11</v>
      </c>
      <c r="D8" s="46">
        <v>56525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56525</v>
      </c>
      <c r="O8" s="47">
        <f t="shared" si="1"/>
        <v>4.0349061317724324</v>
      </c>
      <c r="P8" s="9"/>
    </row>
    <row r="9" spans="1:133">
      <c r="A9" s="12"/>
      <c r="B9" s="25">
        <v>314.10000000000002</v>
      </c>
      <c r="C9" s="20" t="s">
        <v>14</v>
      </c>
      <c r="D9" s="46">
        <v>1607926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1607926</v>
      </c>
      <c r="O9" s="47">
        <f t="shared" si="1"/>
        <v>114.7780712399172</v>
      </c>
      <c r="P9" s="9"/>
    </row>
    <row r="10" spans="1:133">
      <c r="A10" s="12"/>
      <c r="B10" s="25">
        <v>314.3</v>
      </c>
      <c r="C10" s="20" t="s">
        <v>15</v>
      </c>
      <c r="D10" s="46">
        <v>225338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225338</v>
      </c>
      <c r="O10" s="47">
        <f t="shared" si="1"/>
        <v>16.085230922978084</v>
      </c>
      <c r="P10" s="9"/>
    </row>
    <row r="11" spans="1:133">
      <c r="A11" s="12"/>
      <c r="B11" s="25">
        <v>314.39999999999998</v>
      </c>
      <c r="C11" s="20" t="s">
        <v>17</v>
      </c>
      <c r="D11" s="46">
        <v>25284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25284</v>
      </c>
      <c r="O11" s="47">
        <f t="shared" si="1"/>
        <v>1.8048397458776502</v>
      </c>
      <c r="P11" s="9"/>
    </row>
    <row r="12" spans="1:133">
      <c r="A12" s="12"/>
      <c r="B12" s="25">
        <v>315</v>
      </c>
      <c r="C12" s="20" t="s">
        <v>103</v>
      </c>
      <c r="D12" s="46">
        <v>492659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492659</v>
      </c>
      <c r="O12" s="47">
        <f t="shared" si="1"/>
        <v>35.167321007923476</v>
      </c>
      <c r="P12" s="9"/>
    </row>
    <row r="13" spans="1:133">
      <c r="A13" s="12"/>
      <c r="B13" s="25">
        <v>316</v>
      </c>
      <c r="C13" s="20" t="s">
        <v>104</v>
      </c>
      <c r="D13" s="46">
        <v>34082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34082</v>
      </c>
      <c r="O13" s="47">
        <f t="shared" si="1"/>
        <v>2.4328645870511814</v>
      </c>
      <c r="P13" s="9"/>
    </row>
    <row r="14" spans="1:133" ht="15.75">
      <c r="A14" s="29" t="s">
        <v>19</v>
      </c>
      <c r="B14" s="30"/>
      <c r="C14" s="31"/>
      <c r="D14" s="32">
        <f t="shared" ref="D14:M14" si="3">SUM(D15:D20)</f>
        <v>1235967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861499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1" si="4">SUM(D14:M14)</f>
        <v>2097466</v>
      </c>
      <c r="O14" s="45">
        <f t="shared" si="1"/>
        <v>149.72274966093227</v>
      </c>
      <c r="P14" s="10"/>
    </row>
    <row r="15" spans="1:133">
      <c r="A15" s="12"/>
      <c r="B15" s="25">
        <v>322</v>
      </c>
      <c r="C15" s="20" t="s">
        <v>0</v>
      </c>
      <c r="D15" s="46">
        <v>259328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259328</v>
      </c>
      <c r="O15" s="47">
        <f t="shared" si="1"/>
        <v>18.511528303233636</v>
      </c>
      <c r="P15" s="9"/>
    </row>
    <row r="16" spans="1:133">
      <c r="A16" s="12"/>
      <c r="B16" s="25">
        <v>323.10000000000002</v>
      </c>
      <c r="C16" s="20" t="s">
        <v>20</v>
      </c>
      <c r="D16" s="46">
        <v>868885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868885</v>
      </c>
      <c r="O16" s="47">
        <f t="shared" si="1"/>
        <v>62.023342137197517</v>
      </c>
      <c r="P16" s="9"/>
    </row>
    <row r="17" spans="1:16">
      <c r="A17" s="12"/>
      <c r="B17" s="25">
        <v>323.39999999999998</v>
      </c>
      <c r="C17" s="20" t="s">
        <v>21</v>
      </c>
      <c r="D17" s="46">
        <v>11904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11904</v>
      </c>
      <c r="O17" s="47">
        <f t="shared" si="1"/>
        <v>0.84973945320865163</v>
      </c>
      <c r="P17" s="9"/>
    </row>
    <row r="18" spans="1:16">
      <c r="A18" s="12"/>
      <c r="B18" s="25">
        <v>324.11</v>
      </c>
      <c r="C18" s="20" t="s">
        <v>22</v>
      </c>
      <c r="D18" s="46">
        <v>55075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55075</v>
      </c>
      <c r="O18" s="47">
        <f t="shared" si="1"/>
        <v>3.9314012420586764</v>
      </c>
      <c r="P18" s="9"/>
    </row>
    <row r="19" spans="1:16">
      <c r="A19" s="12"/>
      <c r="B19" s="25">
        <v>324.20999999999998</v>
      </c>
      <c r="C19" s="20" t="s">
        <v>23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861499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861499</v>
      </c>
      <c r="O19" s="47">
        <f t="shared" si="1"/>
        <v>61.496109643800416</v>
      </c>
      <c r="P19" s="9"/>
    </row>
    <row r="20" spans="1:16">
      <c r="A20" s="12"/>
      <c r="B20" s="25">
        <v>324.61</v>
      </c>
      <c r="C20" s="20" t="s">
        <v>24</v>
      </c>
      <c r="D20" s="46">
        <v>40775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40775</v>
      </c>
      <c r="O20" s="47">
        <f t="shared" si="1"/>
        <v>2.9106288814333641</v>
      </c>
      <c r="P20" s="9"/>
    </row>
    <row r="21" spans="1:16" ht="15.75">
      <c r="A21" s="29" t="s">
        <v>28</v>
      </c>
      <c r="B21" s="30"/>
      <c r="C21" s="31"/>
      <c r="D21" s="32">
        <f t="shared" ref="D21:M21" si="5">SUM(D22:D30)</f>
        <v>2860296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2860296</v>
      </c>
      <c r="O21" s="45">
        <f t="shared" si="1"/>
        <v>204.17560139910057</v>
      </c>
      <c r="P21" s="10"/>
    </row>
    <row r="22" spans="1:16">
      <c r="A22" s="12"/>
      <c r="B22" s="25">
        <v>331.1</v>
      </c>
      <c r="C22" s="20" t="s">
        <v>26</v>
      </c>
      <c r="D22" s="46">
        <v>63630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63630</v>
      </c>
      <c r="O22" s="47">
        <f t="shared" si="1"/>
        <v>4.5420800913698338</v>
      </c>
      <c r="P22" s="9"/>
    </row>
    <row r="23" spans="1:16">
      <c r="A23" s="12"/>
      <c r="B23" s="25">
        <v>331.2</v>
      </c>
      <c r="C23" s="20" t="s">
        <v>27</v>
      </c>
      <c r="D23" s="46">
        <v>27434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27434</v>
      </c>
      <c r="O23" s="47">
        <f t="shared" si="1"/>
        <v>1.9583125133842529</v>
      </c>
      <c r="P23" s="9"/>
    </row>
    <row r="24" spans="1:16">
      <c r="A24" s="12"/>
      <c r="B24" s="25">
        <v>335.14</v>
      </c>
      <c r="C24" s="20" t="s">
        <v>105</v>
      </c>
      <c r="D24" s="46">
        <v>41341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41341</v>
      </c>
      <c r="O24" s="47">
        <f t="shared" si="1"/>
        <v>2.9510314797630093</v>
      </c>
      <c r="P24" s="9"/>
    </row>
    <row r="25" spans="1:16">
      <c r="A25" s="12"/>
      <c r="B25" s="25">
        <v>335.15</v>
      </c>
      <c r="C25" s="20" t="s">
        <v>106</v>
      </c>
      <c r="D25" s="46">
        <v>7510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7510</v>
      </c>
      <c r="O25" s="47">
        <f t="shared" si="1"/>
        <v>0.536083946034692</v>
      </c>
      <c r="P25" s="9"/>
    </row>
    <row r="26" spans="1:16">
      <c r="A26" s="12"/>
      <c r="B26" s="25">
        <v>335.18</v>
      </c>
      <c r="C26" s="20" t="s">
        <v>107</v>
      </c>
      <c r="D26" s="46">
        <v>957756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957756</v>
      </c>
      <c r="O26" s="47">
        <f t="shared" si="1"/>
        <v>68.367192519094871</v>
      </c>
      <c r="P26" s="9"/>
    </row>
    <row r="27" spans="1:16">
      <c r="A27" s="12"/>
      <c r="B27" s="25">
        <v>335.49</v>
      </c>
      <c r="C27" s="20" t="s">
        <v>34</v>
      </c>
      <c r="D27" s="46">
        <v>103895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103895</v>
      </c>
      <c r="O27" s="47">
        <f t="shared" si="1"/>
        <v>7.4163038046969803</v>
      </c>
      <c r="P27" s="9"/>
    </row>
    <row r="28" spans="1:16">
      <c r="A28" s="12"/>
      <c r="B28" s="25">
        <v>336</v>
      </c>
      <c r="C28" s="20" t="s">
        <v>3</v>
      </c>
      <c r="D28" s="46">
        <v>211077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211077</v>
      </c>
      <c r="O28" s="47">
        <f t="shared" si="1"/>
        <v>15.06724248697266</v>
      </c>
      <c r="P28" s="9"/>
    </row>
    <row r="29" spans="1:16">
      <c r="A29" s="12"/>
      <c r="B29" s="25">
        <v>337.7</v>
      </c>
      <c r="C29" s="20" t="s">
        <v>37</v>
      </c>
      <c r="D29" s="46">
        <v>1332224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1332224</v>
      </c>
      <c r="O29" s="47">
        <f t="shared" si="1"/>
        <v>95.09772289242629</v>
      </c>
      <c r="P29" s="9"/>
    </row>
    <row r="30" spans="1:16">
      <c r="A30" s="12"/>
      <c r="B30" s="25">
        <v>338</v>
      </c>
      <c r="C30" s="20" t="s">
        <v>38</v>
      </c>
      <c r="D30" s="46">
        <v>115429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115429</v>
      </c>
      <c r="O30" s="47">
        <f t="shared" si="1"/>
        <v>8.2396316653579849</v>
      </c>
      <c r="P30" s="9"/>
    </row>
    <row r="31" spans="1:16" ht="15.75">
      <c r="A31" s="29" t="s">
        <v>43</v>
      </c>
      <c r="B31" s="30"/>
      <c r="C31" s="31"/>
      <c r="D31" s="32">
        <f t="shared" ref="D31:M31" si="6">SUM(D32:D40)</f>
        <v>2778792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8897084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11675876</v>
      </c>
      <c r="O31" s="45">
        <f t="shared" si="1"/>
        <v>833.45535013205802</v>
      </c>
      <c r="P31" s="10"/>
    </row>
    <row r="32" spans="1:16">
      <c r="A32" s="12"/>
      <c r="B32" s="25">
        <v>341.9</v>
      </c>
      <c r="C32" s="20" t="s">
        <v>108</v>
      </c>
      <c r="D32" s="46">
        <v>173998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7">SUM(D32:M32)</f>
        <v>173998</v>
      </c>
      <c r="O32" s="47">
        <f t="shared" si="1"/>
        <v>12.420444000285531</v>
      </c>
      <c r="P32" s="9"/>
    </row>
    <row r="33" spans="1:16">
      <c r="A33" s="12"/>
      <c r="B33" s="25">
        <v>342.1</v>
      </c>
      <c r="C33" s="20" t="s">
        <v>47</v>
      </c>
      <c r="D33" s="46">
        <v>72845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72845</v>
      </c>
      <c r="O33" s="47">
        <f t="shared" si="1"/>
        <v>5.1998715111713896</v>
      </c>
      <c r="P33" s="9"/>
    </row>
    <row r="34" spans="1:16">
      <c r="A34" s="12"/>
      <c r="B34" s="25">
        <v>342.2</v>
      </c>
      <c r="C34" s="20" t="s">
        <v>48</v>
      </c>
      <c r="D34" s="46">
        <v>302821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302821</v>
      </c>
      <c r="O34" s="47">
        <f t="shared" si="1"/>
        <v>21.616175315868372</v>
      </c>
      <c r="P34" s="9"/>
    </row>
    <row r="35" spans="1:16">
      <c r="A35" s="12"/>
      <c r="B35" s="25">
        <v>343.4</v>
      </c>
      <c r="C35" s="20" t="s">
        <v>49</v>
      </c>
      <c r="D35" s="46">
        <v>1274216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1274216</v>
      </c>
      <c r="O35" s="47">
        <f t="shared" si="1"/>
        <v>90.956956242415586</v>
      </c>
      <c r="P35" s="9"/>
    </row>
    <row r="36" spans="1:16">
      <c r="A36" s="12"/>
      <c r="B36" s="25">
        <v>343.6</v>
      </c>
      <c r="C36" s="20" t="s">
        <v>50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8897084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8897084</v>
      </c>
      <c r="O36" s="47">
        <f t="shared" si="1"/>
        <v>635.0977228924263</v>
      </c>
      <c r="P36" s="9"/>
    </row>
    <row r="37" spans="1:16">
      <c r="A37" s="12"/>
      <c r="B37" s="25">
        <v>343.9</v>
      </c>
      <c r="C37" s="20" t="s">
        <v>51</v>
      </c>
      <c r="D37" s="46">
        <v>148671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148671</v>
      </c>
      <c r="O37" s="47">
        <f t="shared" si="1"/>
        <v>10.612534799057748</v>
      </c>
      <c r="P37" s="9"/>
    </row>
    <row r="38" spans="1:16">
      <c r="A38" s="12"/>
      <c r="B38" s="25">
        <v>347.1</v>
      </c>
      <c r="C38" s="20" t="s">
        <v>52</v>
      </c>
      <c r="D38" s="46">
        <v>33285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33285</v>
      </c>
      <c r="O38" s="47">
        <f t="shared" si="1"/>
        <v>2.3759725890498964</v>
      </c>
      <c r="P38" s="9"/>
    </row>
    <row r="39" spans="1:16">
      <c r="A39" s="12"/>
      <c r="B39" s="25">
        <v>347.2</v>
      </c>
      <c r="C39" s="20" t="s">
        <v>53</v>
      </c>
      <c r="D39" s="46">
        <v>591828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591828</v>
      </c>
      <c r="O39" s="47">
        <f t="shared" si="1"/>
        <v>42.246270254836176</v>
      </c>
      <c r="P39" s="9"/>
    </row>
    <row r="40" spans="1:16">
      <c r="A40" s="12"/>
      <c r="B40" s="25">
        <v>347.5</v>
      </c>
      <c r="C40" s="20" t="s">
        <v>80</v>
      </c>
      <c r="D40" s="46">
        <v>181128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181128</v>
      </c>
      <c r="O40" s="47">
        <f t="shared" si="1"/>
        <v>12.929402526946962</v>
      </c>
      <c r="P40" s="9"/>
    </row>
    <row r="41" spans="1:16" ht="15.75">
      <c r="A41" s="29" t="s">
        <v>44</v>
      </c>
      <c r="B41" s="30"/>
      <c r="C41" s="31"/>
      <c r="D41" s="32">
        <f t="shared" ref="D41:M41" si="8">SUM(D42:D42)</f>
        <v>41456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ref="N41:N51" si="9">SUM(D41:M41)</f>
        <v>41456</v>
      </c>
      <c r="O41" s="45">
        <f t="shared" si="1"/>
        <v>2.9592404882575489</v>
      </c>
      <c r="P41" s="10"/>
    </row>
    <row r="42" spans="1:16">
      <c r="A42" s="13"/>
      <c r="B42" s="39">
        <v>351.1</v>
      </c>
      <c r="C42" s="21" t="s">
        <v>56</v>
      </c>
      <c r="D42" s="46">
        <v>41456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41456</v>
      </c>
      <c r="O42" s="47">
        <f t="shared" si="1"/>
        <v>2.9592404882575489</v>
      </c>
      <c r="P42" s="9"/>
    </row>
    <row r="43" spans="1:16" ht="15.75">
      <c r="A43" s="29" t="s">
        <v>4</v>
      </c>
      <c r="B43" s="30"/>
      <c r="C43" s="31"/>
      <c r="D43" s="32">
        <f t="shared" ref="D43:M43" si="10">SUM(D44:D48)</f>
        <v>161808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4495</v>
      </c>
      <c r="J43" s="32">
        <f t="shared" si="10"/>
        <v>0</v>
      </c>
      <c r="K43" s="32">
        <f t="shared" si="10"/>
        <v>4932207</v>
      </c>
      <c r="L43" s="32">
        <f t="shared" si="10"/>
        <v>0</v>
      </c>
      <c r="M43" s="32">
        <f t="shared" si="10"/>
        <v>754</v>
      </c>
      <c r="N43" s="32">
        <f t="shared" si="9"/>
        <v>5099264</v>
      </c>
      <c r="O43" s="45">
        <f t="shared" si="1"/>
        <v>363.99914340780924</v>
      </c>
      <c r="P43" s="10"/>
    </row>
    <row r="44" spans="1:16">
      <c r="A44" s="12"/>
      <c r="B44" s="25">
        <v>361.1</v>
      </c>
      <c r="C44" s="20" t="s">
        <v>57</v>
      </c>
      <c r="D44" s="46">
        <v>6568</v>
      </c>
      <c r="E44" s="46">
        <v>0</v>
      </c>
      <c r="F44" s="46">
        <v>0</v>
      </c>
      <c r="G44" s="46">
        <v>0</v>
      </c>
      <c r="H44" s="46">
        <v>0</v>
      </c>
      <c r="I44" s="46">
        <v>4495</v>
      </c>
      <c r="J44" s="46">
        <v>0</v>
      </c>
      <c r="K44" s="46">
        <v>0</v>
      </c>
      <c r="L44" s="46">
        <v>0</v>
      </c>
      <c r="M44" s="46">
        <v>754</v>
      </c>
      <c r="N44" s="46">
        <f t="shared" si="9"/>
        <v>11817</v>
      </c>
      <c r="O44" s="47">
        <f t="shared" si="1"/>
        <v>0.84352915982582621</v>
      </c>
      <c r="P44" s="9"/>
    </row>
    <row r="45" spans="1:16">
      <c r="A45" s="12"/>
      <c r="B45" s="25">
        <v>361.3</v>
      </c>
      <c r="C45" s="20" t="s">
        <v>58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2823314</v>
      </c>
      <c r="L45" s="46">
        <v>0</v>
      </c>
      <c r="M45" s="46">
        <v>0</v>
      </c>
      <c r="N45" s="46">
        <f t="shared" si="9"/>
        <v>2823314</v>
      </c>
      <c r="O45" s="47">
        <f t="shared" si="1"/>
        <v>201.53572703262188</v>
      </c>
      <c r="P45" s="9"/>
    </row>
    <row r="46" spans="1:16">
      <c r="A46" s="12"/>
      <c r="B46" s="25">
        <v>366</v>
      </c>
      <c r="C46" s="20" t="s">
        <v>62</v>
      </c>
      <c r="D46" s="46">
        <v>2354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2354</v>
      </c>
      <c r="O46" s="47">
        <f t="shared" si="1"/>
        <v>0.16803483474908987</v>
      </c>
      <c r="P46" s="9"/>
    </row>
    <row r="47" spans="1:16">
      <c r="A47" s="12"/>
      <c r="B47" s="25">
        <v>368</v>
      </c>
      <c r="C47" s="20" t="s">
        <v>63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2108893</v>
      </c>
      <c r="L47" s="46">
        <v>0</v>
      </c>
      <c r="M47" s="46">
        <v>0</v>
      </c>
      <c r="N47" s="46">
        <f t="shared" si="9"/>
        <v>2108893</v>
      </c>
      <c r="O47" s="47">
        <f t="shared" si="1"/>
        <v>150.53843957455922</v>
      </c>
      <c r="P47" s="9"/>
    </row>
    <row r="48" spans="1:16">
      <c r="A48" s="12"/>
      <c r="B48" s="25">
        <v>369.9</v>
      </c>
      <c r="C48" s="20" t="s">
        <v>65</v>
      </c>
      <c r="D48" s="46">
        <v>152886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152886</v>
      </c>
      <c r="O48" s="47">
        <f t="shared" si="1"/>
        <v>10.913412806053252</v>
      </c>
      <c r="P48" s="9"/>
    </row>
    <row r="49" spans="1:119" ht="15.75">
      <c r="A49" s="29" t="s">
        <v>45</v>
      </c>
      <c r="B49" s="30"/>
      <c r="C49" s="31"/>
      <c r="D49" s="32">
        <f t="shared" ref="D49:M49" si="11">SUM(D50:D50)</f>
        <v>2494636</v>
      </c>
      <c r="E49" s="32">
        <f t="shared" si="11"/>
        <v>0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9"/>
        <v>2494636</v>
      </c>
      <c r="O49" s="45">
        <f t="shared" si="1"/>
        <v>178.07380969376828</v>
      </c>
      <c r="P49" s="9"/>
    </row>
    <row r="50" spans="1:119" ht="15.75" thickBot="1">
      <c r="A50" s="12"/>
      <c r="B50" s="25">
        <v>381</v>
      </c>
      <c r="C50" s="20" t="s">
        <v>66</v>
      </c>
      <c r="D50" s="46">
        <v>2494636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2494636</v>
      </c>
      <c r="O50" s="47">
        <f t="shared" si="1"/>
        <v>178.07380969376828</v>
      </c>
      <c r="P50" s="9"/>
    </row>
    <row r="51" spans="1:119" ht="16.5" thickBot="1">
      <c r="A51" s="14" t="s">
        <v>54</v>
      </c>
      <c r="B51" s="23"/>
      <c r="C51" s="22"/>
      <c r="D51" s="15">
        <f t="shared" ref="D51:M51" si="12">SUM(D5,D14,D21,D31,D41,D43,D49)</f>
        <v>15713758</v>
      </c>
      <c r="E51" s="15">
        <f t="shared" si="12"/>
        <v>0</v>
      </c>
      <c r="F51" s="15">
        <f t="shared" si="12"/>
        <v>0</v>
      </c>
      <c r="G51" s="15">
        <f t="shared" si="12"/>
        <v>0</v>
      </c>
      <c r="H51" s="15">
        <f t="shared" si="12"/>
        <v>0</v>
      </c>
      <c r="I51" s="15">
        <f t="shared" si="12"/>
        <v>9763078</v>
      </c>
      <c r="J51" s="15">
        <f t="shared" si="12"/>
        <v>0</v>
      </c>
      <c r="K51" s="15">
        <f t="shared" si="12"/>
        <v>4932207</v>
      </c>
      <c r="L51" s="15">
        <f t="shared" si="12"/>
        <v>0</v>
      </c>
      <c r="M51" s="15">
        <f t="shared" si="12"/>
        <v>641219</v>
      </c>
      <c r="N51" s="15">
        <f t="shared" si="9"/>
        <v>31050262</v>
      </c>
      <c r="O51" s="38">
        <f t="shared" si="1"/>
        <v>2216.4509957884216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109</v>
      </c>
      <c r="M53" s="118"/>
      <c r="N53" s="118"/>
      <c r="O53" s="43">
        <v>14009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82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6276164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663468</v>
      </c>
      <c r="N5" s="28">
        <f>SUM(D5:M5)</f>
        <v>6939632</v>
      </c>
      <c r="O5" s="33">
        <f t="shared" ref="O5:O51" si="1">(N5/O$53)</f>
        <v>503.16357308584685</v>
      </c>
      <c r="P5" s="6"/>
    </row>
    <row r="6" spans="1:133">
      <c r="A6" s="12"/>
      <c r="B6" s="25">
        <v>311</v>
      </c>
      <c r="C6" s="20" t="s">
        <v>2</v>
      </c>
      <c r="D6" s="46">
        <v>3117159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663468</v>
      </c>
      <c r="N6" s="46">
        <f>SUM(D6:M6)</f>
        <v>3780627</v>
      </c>
      <c r="O6" s="47">
        <f t="shared" si="1"/>
        <v>274.11738689095125</v>
      </c>
      <c r="P6" s="9"/>
    </row>
    <row r="7" spans="1:133">
      <c r="A7" s="12"/>
      <c r="B7" s="25">
        <v>312.10000000000002</v>
      </c>
      <c r="C7" s="20" t="s">
        <v>84</v>
      </c>
      <c r="D7" s="46">
        <v>533781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533781</v>
      </c>
      <c r="O7" s="47">
        <f t="shared" si="1"/>
        <v>38.702218677494201</v>
      </c>
      <c r="P7" s="9"/>
    </row>
    <row r="8" spans="1:133">
      <c r="A8" s="12"/>
      <c r="B8" s="25">
        <v>312.3</v>
      </c>
      <c r="C8" s="20" t="s">
        <v>11</v>
      </c>
      <c r="D8" s="46">
        <v>59191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59191</v>
      </c>
      <c r="O8" s="47">
        <f t="shared" si="1"/>
        <v>4.291690835266821</v>
      </c>
      <c r="P8" s="9"/>
    </row>
    <row r="9" spans="1:133">
      <c r="A9" s="12"/>
      <c r="B9" s="25">
        <v>314.10000000000002</v>
      </c>
      <c r="C9" s="20" t="s">
        <v>14</v>
      </c>
      <c r="D9" s="46">
        <v>1587642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1587642</v>
      </c>
      <c r="O9" s="47">
        <f t="shared" si="1"/>
        <v>115.11325406032482</v>
      </c>
      <c r="P9" s="9"/>
    </row>
    <row r="10" spans="1:133">
      <c r="A10" s="12"/>
      <c r="B10" s="25">
        <v>314.3</v>
      </c>
      <c r="C10" s="20" t="s">
        <v>15</v>
      </c>
      <c r="D10" s="46">
        <v>224444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224444</v>
      </c>
      <c r="O10" s="47">
        <f t="shared" si="1"/>
        <v>16.273491879350349</v>
      </c>
      <c r="P10" s="9"/>
    </row>
    <row r="11" spans="1:133">
      <c r="A11" s="12"/>
      <c r="B11" s="25">
        <v>314.39999999999998</v>
      </c>
      <c r="C11" s="20" t="s">
        <v>17</v>
      </c>
      <c r="D11" s="46">
        <v>20348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20348</v>
      </c>
      <c r="O11" s="47">
        <f t="shared" si="1"/>
        <v>1.4753480278422273</v>
      </c>
      <c r="P11" s="9"/>
    </row>
    <row r="12" spans="1:133">
      <c r="A12" s="12"/>
      <c r="B12" s="25">
        <v>315</v>
      </c>
      <c r="C12" s="20" t="s">
        <v>85</v>
      </c>
      <c r="D12" s="46">
        <v>702071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702071</v>
      </c>
      <c r="O12" s="47">
        <f t="shared" si="1"/>
        <v>50.904219837587007</v>
      </c>
      <c r="P12" s="9"/>
    </row>
    <row r="13" spans="1:133">
      <c r="A13" s="12"/>
      <c r="B13" s="25">
        <v>316</v>
      </c>
      <c r="C13" s="20" t="s">
        <v>18</v>
      </c>
      <c r="D13" s="46">
        <v>31528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31528</v>
      </c>
      <c r="O13" s="47">
        <f t="shared" si="1"/>
        <v>2.2859628770301623</v>
      </c>
      <c r="P13" s="9"/>
    </row>
    <row r="14" spans="1:133" ht="15.75">
      <c r="A14" s="29" t="s">
        <v>19</v>
      </c>
      <c r="B14" s="30"/>
      <c r="C14" s="31"/>
      <c r="D14" s="32">
        <f t="shared" ref="D14:M14" si="3">SUM(D15:D20)</f>
        <v>1235900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494864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1" si="4">SUM(D14:M14)</f>
        <v>1730764</v>
      </c>
      <c r="O14" s="45">
        <f t="shared" si="1"/>
        <v>125.49042923433875</v>
      </c>
      <c r="P14" s="10"/>
    </row>
    <row r="15" spans="1:133">
      <c r="A15" s="12"/>
      <c r="B15" s="25">
        <v>322</v>
      </c>
      <c r="C15" s="20" t="s">
        <v>0</v>
      </c>
      <c r="D15" s="46">
        <v>221510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221510</v>
      </c>
      <c r="O15" s="47">
        <f t="shared" si="1"/>
        <v>16.060759860788863</v>
      </c>
      <c r="P15" s="9"/>
    </row>
    <row r="16" spans="1:133">
      <c r="A16" s="12"/>
      <c r="B16" s="25">
        <v>323.10000000000002</v>
      </c>
      <c r="C16" s="20" t="s">
        <v>20</v>
      </c>
      <c r="D16" s="46">
        <v>897026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897026</v>
      </c>
      <c r="O16" s="47">
        <f t="shared" si="1"/>
        <v>65.039588167053367</v>
      </c>
      <c r="P16" s="9"/>
    </row>
    <row r="17" spans="1:16">
      <c r="A17" s="12"/>
      <c r="B17" s="25">
        <v>323.39999999999998</v>
      </c>
      <c r="C17" s="20" t="s">
        <v>21</v>
      </c>
      <c r="D17" s="46">
        <v>10258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10258</v>
      </c>
      <c r="O17" s="47">
        <f t="shared" si="1"/>
        <v>0.74376450116009285</v>
      </c>
      <c r="P17" s="9"/>
    </row>
    <row r="18" spans="1:16">
      <c r="A18" s="12"/>
      <c r="B18" s="25">
        <v>324.11</v>
      </c>
      <c r="C18" s="20" t="s">
        <v>22</v>
      </c>
      <c r="D18" s="46">
        <v>62990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62990</v>
      </c>
      <c r="O18" s="47">
        <f t="shared" si="1"/>
        <v>4.5671403712296987</v>
      </c>
      <c r="P18" s="9"/>
    </row>
    <row r="19" spans="1:16">
      <c r="A19" s="12"/>
      <c r="B19" s="25">
        <v>324.20999999999998</v>
      </c>
      <c r="C19" s="20" t="s">
        <v>23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494864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494864</v>
      </c>
      <c r="O19" s="47">
        <f t="shared" si="1"/>
        <v>35.880510440835266</v>
      </c>
      <c r="P19" s="9"/>
    </row>
    <row r="20" spans="1:16">
      <c r="A20" s="12"/>
      <c r="B20" s="25">
        <v>324.61</v>
      </c>
      <c r="C20" s="20" t="s">
        <v>24</v>
      </c>
      <c r="D20" s="46">
        <v>44116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44116</v>
      </c>
      <c r="O20" s="47">
        <f t="shared" si="1"/>
        <v>3.1986658932714618</v>
      </c>
      <c r="P20" s="9"/>
    </row>
    <row r="21" spans="1:16" ht="15.75">
      <c r="A21" s="29" t="s">
        <v>28</v>
      </c>
      <c r="B21" s="30"/>
      <c r="C21" s="31"/>
      <c r="D21" s="32">
        <f t="shared" ref="D21:M21" si="5">SUM(D22:D30)</f>
        <v>2591733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2591733</v>
      </c>
      <c r="O21" s="45">
        <f t="shared" si="1"/>
        <v>187.91567575406032</v>
      </c>
      <c r="P21" s="10"/>
    </row>
    <row r="22" spans="1:16">
      <c r="A22" s="12"/>
      <c r="B22" s="25">
        <v>331.1</v>
      </c>
      <c r="C22" s="20" t="s">
        <v>26</v>
      </c>
      <c r="D22" s="46">
        <v>168339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168339</v>
      </c>
      <c r="O22" s="47">
        <f t="shared" si="1"/>
        <v>12.205553944315545</v>
      </c>
      <c r="P22" s="9"/>
    </row>
    <row r="23" spans="1:16">
      <c r="A23" s="12"/>
      <c r="B23" s="25">
        <v>331.2</v>
      </c>
      <c r="C23" s="20" t="s">
        <v>27</v>
      </c>
      <c r="D23" s="46">
        <v>19280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19280</v>
      </c>
      <c r="O23" s="47">
        <f t="shared" si="1"/>
        <v>1.3979118329466358</v>
      </c>
      <c r="P23" s="9"/>
    </row>
    <row r="24" spans="1:16">
      <c r="A24" s="12"/>
      <c r="B24" s="25">
        <v>335.14</v>
      </c>
      <c r="C24" s="20" t="s">
        <v>31</v>
      </c>
      <c r="D24" s="46">
        <v>41149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41149</v>
      </c>
      <c r="O24" s="47">
        <f t="shared" si="1"/>
        <v>2.9835411832946637</v>
      </c>
      <c r="P24" s="9"/>
    </row>
    <row r="25" spans="1:16">
      <c r="A25" s="12"/>
      <c r="B25" s="25">
        <v>335.15</v>
      </c>
      <c r="C25" s="20" t="s">
        <v>32</v>
      </c>
      <c r="D25" s="46">
        <v>9630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9630</v>
      </c>
      <c r="O25" s="47">
        <f t="shared" si="1"/>
        <v>0.6982308584686775</v>
      </c>
      <c r="P25" s="9"/>
    </row>
    <row r="26" spans="1:16">
      <c r="A26" s="12"/>
      <c r="B26" s="25">
        <v>335.18</v>
      </c>
      <c r="C26" s="20" t="s">
        <v>33</v>
      </c>
      <c r="D26" s="46">
        <v>894489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894489</v>
      </c>
      <c r="O26" s="47">
        <f t="shared" si="1"/>
        <v>64.855640951276101</v>
      </c>
      <c r="P26" s="9"/>
    </row>
    <row r="27" spans="1:16">
      <c r="A27" s="12"/>
      <c r="B27" s="25">
        <v>335.49</v>
      </c>
      <c r="C27" s="20" t="s">
        <v>34</v>
      </c>
      <c r="D27" s="46">
        <v>102034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102034</v>
      </c>
      <c r="O27" s="47">
        <f t="shared" si="1"/>
        <v>7.3980568445475638</v>
      </c>
      <c r="P27" s="9"/>
    </row>
    <row r="28" spans="1:16">
      <c r="A28" s="12"/>
      <c r="B28" s="25">
        <v>336</v>
      </c>
      <c r="C28" s="20" t="s">
        <v>3</v>
      </c>
      <c r="D28" s="46">
        <v>208014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208014</v>
      </c>
      <c r="O28" s="47">
        <f t="shared" si="1"/>
        <v>15.082221577726218</v>
      </c>
      <c r="P28" s="9"/>
    </row>
    <row r="29" spans="1:16">
      <c r="A29" s="12"/>
      <c r="B29" s="25">
        <v>337.7</v>
      </c>
      <c r="C29" s="20" t="s">
        <v>37</v>
      </c>
      <c r="D29" s="46">
        <v>1032554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1032554</v>
      </c>
      <c r="O29" s="47">
        <f t="shared" si="1"/>
        <v>74.866154292343381</v>
      </c>
      <c r="P29" s="9"/>
    </row>
    <row r="30" spans="1:16">
      <c r="A30" s="12"/>
      <c r="B30" s="25">
        <v>338</v>
      </c>
      <c r="C30" s="20" t="s">
        <v>38</v>
      </c>
      <c r="D30" s="46">
        <v>116244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116244</v>
      </c>
      <c r="O30" s="47">
        <f t="shared" si="1"/>
        <v>8.4283642691415306</v>
      </c>
      <c r="P30" s="9"/>
    </row>
    <row r="31" spans="1:16" ht="15.75">
      <c r="A31" s="29" t="s">
        <v>43</v>
      </c>
      <c r="B31" s="30"/>
      <c r="C31" s="31"/>
      <c r="D31" s="32">
        <f t="shared" ref="D31:M31" si="6">SUM(D32:D40)</f>
        <v>2799456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8939536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11738992</v>
      </c>
      <c r="O31" s="45">
        <f t="shared" si="1"/>
        <v>851.14501160092811</v>
      </c>
      <c r="P31" s="10"/>
    </row>
    <row r="32" spans="1:16">
      <c r="A32" s="12"/>
      <c r="B32" s="25">
        <v>341.9</v>
      </c>
      <c r="C32" s="20" t="s">
        <v>46</v>
      </c>
      <c r="D32" s="46">
        <v>204732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7">SUM(D32:M32)</f>
        <v>204732</v>
      </c>
      <c r="O32" s="47">
        <f t="shared" si="1"/>
        <v>14.844257540603248</v>
      </c>
      <c r="P32" s="9"/>
    </row>
    <row r="33" spans="1:16">
      <c r="A33" s="12"/>
      <c r="B33" s="25">
        <v>342.1</v>
      </c>
      <c r="C33" s="20" t="s">
        <v>47</v>
      </c>
      <c r="D33" s="46">
        <v>109203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109203</v>
      </c>
      <c r="O33" s="47">
        <f t="shared" si="1"/>
        <v>7.9178509280742455</v>
      </c>
      <c r="P33" s="9"/>
    </row>
    <row r="34" spans="1:16">
      <c r="A34" s="12"/>
      <c r="B34" s="25">
        <v>342.2</v>
      </c>
      <c r="C34" s="20" t="s">
        <v>48</v>
      </c>
      <c r="D34" s="46">
        <v>301285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301285</v>
      </c>
      <c r="O34" s="47">
        <f t="shared" si="1"/>
        <v>21.844910092807424</v>
      </c>
      <c r="P34" s="9"/>
    </row>
    <row r="35" spans="1:16">
      <c r="A35" s="12"/>
      <c r="B35" s="25">
        <v>343.4</v>
      </c>
      <c r="C35" s="20" t="s">
        <v>49</v>
      </c>
      <c r="D35" s="46">
        <v>1232417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1232417</v>
      </c>
      <c r="O35" s="47">
        <f t="shared" si="1"/>
        <v>89.357381090487237</v>
      </c>
      <c r="P35" s="9"/>
    </row>
    <row r="36" spans="1:16">
      <c r="A36" s="12"/>
      <c r="B36" s="25">
        <v>343.6</v>
      </c>
      <c r="C36" s="20" t="s">
        <v>50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8939536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8939536</v>
      </c>
      <c r="O36" s="47">
        <f t="shared" si="1"/>
        <v>648.1682134570766</v>
      </c>
      <c r="P36" s="9"/>
    </row>
    <row r="37" spans="1:16">
      <c r="A37" s="12"/>
      <c r="B37" s="25">
        <v>343.9</v>
      </c>
      <c r="C37" s="20" t="s">
        <v>51</v>
      </c>
      <c r="D37" s="46">
        <v>145409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145409</v>
      </c>
      <c r="O37" s="47">
        <f t="shared" si="1"/>
        <v>10.542995939675174</v>
      </c>
      <c r="P37" s="9"/>
    </row>
    <row r="38" spans="1:16">
      <c r="A38" s="12"/>
      <c r="B38" s="25">
        <v>347.1</v>
      </c>
      <c r="C38" s="20" t="s">
        <v>52</v>
      </c>
      <c r="D38" s="46">
        <v>34315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34315</v>
      </c>
      <c r="O38" s="47">
        <f t="shared" si="1"/>
        <v>2.4880365429234339</v>
      </c>
      <c r="P38" s="9"/>
    </row>
    <row r="39" spans="1:16">
      <c r="A39" s="12"/>
      <c r="B39" s="25">
        <v>347.2</v>
      </c>
      <c r="C39" s="20" t="s">
        <v>53</v>
      </c>
      <c r="D39" s="46">
        <v>606786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606786</v>
      </c>
      <c r="O39" s="47">
        <f t="shared" si="1"/>
        <v>43.99550464037123</v>
      </c>
      <c r="P39" s="9"/>
    </row>
    <row r="40" spans="1:16">
      <c r="A40" s="12"/>
      <c r="B40" s="25">
        <v>347.5</v>
      </c>
      <c r="C40" s="20" t="s">
        <v>80</v>
      </c>
      <c r="D40" s="46">
        <v>165309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165309</v>
      </c>
      <c r="O40" s="47">
        <f t="shared" si="1"/>
        <v>11.985861368909513</v>
      </c>
      <c r="P40" s="9"/>
    </row>
    <row r="41" spans="1:16" ht="15.75">
      <c r="A41" s="29" t="s">
        <v>44</v>
      </c>
      <c r="B41" s="30"/>
      <c r="C41" s="31"/>
      <c r="D41" s="32">
        <f t="shared" ref="D41:M41" si="8">SUM(D42:D42)</f>
        <v>32397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ref="N41:N51" si="9">SUM(D41:M41)</f>
        <v>32397</v>
      </c>
      <c r="O41" s="45">
        <f t="shared" si="1"/>
        <v>2.3489704176334105</v>
      </c>
      <c r="P41" s="10"/>
    </row>
    <row r="42" spans="1:16">
      <c r="A42" s="13"/>
      <c r="B42" s="39">
        <v>351.1</v>
      </c>
      <c r="C42" s="21" t="s">
        <v>56</v>
      </c>
      <c r="D42" s="46">
        <v>32397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32397</v>
      </c>
      <c r="O42" s="47">
        <f t="shared" si="1"/>
        <v>2.3489704176334105</v>
      </c>
      <c r="P42" s="9"/>
    </row>
    <row r="43" spans="1:16" ht="15.75">
      <c r="A43" s="29" t="s">
        <v>4</v>
      </c>
      <c r="B43" s="30"/>
      <c r="C43" s="31"/>
      <c r="D43" s="32">
        <f t="shared" ref="D43:M43" si="10">SUM(D44:D48)</f>
        <v>217980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42796</v>
      </c>
      <c r="J43" s="32">
        <f t="shared" si="10"/>
        <v>0</v>
      </c>
      <c r="K43" s="32">
        <f t="shared" si="10"/>
        <v>5493793</v>
      </c>
      <c r="L43" s="32">
        <f t="shared" si="10"/>
        <v>0</v>
      </c>
      <c r="M43" s="32">
        <f t="shared" si="10"/>
        <v>1683</v>
      </c>
      <c r="N43" s="32">
        <f t="shared" si="9"/>
        <v>5756252</v>
      </c>
      <c r="O43" s="45">
        <f t="shared" si="1"/>
        <v>417.36165893271459</v>
      </c>
      <c r="P43" s="10"/>
    </row>
    <row r="44" spans="1:16">
      <c r="A44" s="12"/>
      <c r="B44" s="25">
        <v>361.1</v>
      </c>
      <c r="C44" s="20" t="s">
        <v>57</v>
      </c>
      <c r="D44" s="46">
        <v>26831</v>
      </c>
      <c r="E44" s="46">
        <v>0</v>
      </c>
      <c r="F44" s="46">
        <v>0</v>
      </c>
      <c r="G44" s="46">
        <v>0</v>
      </c>
      <c r="H44" s="46">
        <v>0</v>
      </c>
      <c r="I44" s="46">
        <v>33532</v>
      </c>
      <c r="J44" s="46">
        <v>0</v>
      </c>
      <c r="K44" s="46">
        <v>0</v>
      </c>
      <c r="L44" s="46">
        <v>0</v>
      </c>
      <c r="M44" s="46">
        <v>1683</v>
      </c>
      <c r="N44" s="46">
        <f t="shared" si="9"/>
        <v>62046</v>
      </c>
      <c r="O44" s="47">
        <f t="shared" si="1"/>
        <v>4.4986948955916475</v>
      </c>
      <c r="P44" s="9"/>
    </row>
    <row r="45" spans="1:16">
      <c r="A45" s="12"/>
      <c r="B45" s="25">
        <v>361.3</v>
      </c>
      <c r="C45" s="20" t="s">
        <v>58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3845418</v>
      </c>
      <c r="L45" s="46">
        <v>0</v>
      </c>
      <c r="M45" s="46">
        <v>0</v>
      </c>
      <c r="N45" s="46">
        <f t="shared" si="9"/>
        <v>3845418</v>
      </c>
      <c r="O45" s="47">
        <f t="shared" si="1"/>
        <v>278.81511020881669</v>
      </c>
      <c r="P45" s="9"/>
    </row>
    <row r="46" spans="1:16">
      <c r="A46" s="12"/>
      <c r="B46" s="25">
        <v>366</v>
      </c>
      <c r="C46" s="20" t="s">
        <v>62</v>
      </c>
      <c r="D46" s="46">
        <v>17994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17994</v>
      </c>
      <c r="O46" s="47">
        <f t="shared" si="1"/>
        <v>1.304669373549884</v>
      </c>
      <c r="P46" s="9"/>
    </row>
    <row r="47" spans="1:16">
      <c r="A47" s="12"/>
      <c r="B47" s="25">
        <v>368</v>
      </c>
      <c r="C47" s="20" t="s">
        <v>63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1648375</v>
      </c>
      <c r="L47" s="46">
        <v>0</v>
      </c>
      <c r="M47" s="46">
        <v>0</v>
      </c>
      <c r="N47" s="46">
        <f t="shared" si="9"/>
        <v>1648375</v>
      </c>
      <c r="O47" s="47">
        <f t="shared" si="1"/>
        <v>119.51674883990719</v>
      </c>
      <c r="P47" s="9"/>
    </row>
    <row r="48" spans="1:16">
      <c r="A48" s="12"/>
      <c r="B48" s="25">
        <v>369.9</v>
      </c>
      <c r="C48" s="20" t="s">
        <v>65</v>
      </c>
      <c r="D48" s="46">
        <v>173155</v>
      </c>
      <c r="E48" s="46">
        <v>0</v>
      </c>
      <c r="F48" s="46">
        <v>0</v>
      </c>
      <c r="G48" s="46">
        <v>0</v>
      </c>
      <c r="H48" s="46">
        <v>0</v>
      </c>
      <c r="I48" s="46">
        <v>9264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182419</v>
      </c>
      <c r="O48" s="47">
        <f t="shared" si="1"/>
        <v>13.226435614849187</v>
      </c>
      <c r="P48" s="9"/>
    </row>
    <row r="49" spans="1:119" ht="15.75">
      <c r="A49" s="29" t="s">
        <v>45</v>
      </c>
      <c r="B49" s="30"/>
      <c r="C49" s="31"/>
      <c r="D49" s="32">
        <f t="shared" ref="D49:M49" si="11">SUM(D50:D50)</f>
        <v>1945882</v>
      </c>
      <c r="E49" s="32">
        <f t="shared" si="11"/>
        <v>0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9"/>
        <v>1945882</v>
      </c>
      <c r="O49" s="45">
        <f t="shared" si="1"/>
        <v>141.0877320185615</v>
      </c>
      <c r="P49" s="9"/>
    </row>
    <row r="50" spans="1:119" ht="15.75" thickBot="1">
      <c r="A50" s="12"/>
      <c r="B50" s="25">
        <v>381</v>
      </c>
      <c r="C50" s="20" t="s">
        <v>66</v>
      </c>
      <c r="D50" s="46">
        <v>1945882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1945882</v>
      </c>
      <c r="O50" s="47">
        <f t="shared" si="1"/>
        <v>141.0877320185615</v>
      </c>
      <c r="P50" s="9"/>
    </row>
    <row r="51" spans="1:119" ht="16.5" thickBot="1">
      <c r="A51" s="14" t="s">
        <v>54</v>
      </c>
      <c r="B51" s="23"/>
      <c r="C51" s="22"/>
      <c r="D51" s="15">
        <f t="shared" ref="D51:M51" si="12">SUM(D5,D14,D21,D31,D41,D43,D49)</f>
        <v>15099512</v>
      </c>
      <c r="E51" s="15">
        <f t="shared" si="12"/>
        <v>0</v>
      </c>
      <c r="F51" s="15">
        <f t="shared" si="12"/>
        <v>0</v>
      </c>
      <c r="G51" s="15">
        <f t="shared" si="12"/>
        <v>0</v>
      </c>
      <c r="H51" s="15">
        <f t="shared" si="12"/>
        <v>0</v>
      </c>
      <c r="I51" s="15">
        <f t="shared" si="12"/>
        <v>9477196</v>
      </c>
      <c r="J51" s="15">
        <f t="shared" si="12"/>
        <v>0</v>
      </c>
      <c r="K51" s="15">
        <f t="shared" si="12"/>
        <v>5493793</v>
      </c>
      <c r="L51" s="15">
        <f t="shared" si="12"/>
        <v>0</v>
      </c>
      <c r="M51" s="15">
        <f t="shared" si="12"/>
        <v>665151</v>
      </c>
      <c r="N51" s="15">
        <f t="shared" si="9"/>
        <v>30735652</v>
      </c>
      <c r="O51" s="38">
        <f t="shared" si="1"/>
        <v>2228.5130510440836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88</v>
      </c>
      <c r="M53" s="118"/>
      <c r="N53" s="118"/>
      <c r="O53" s="43">
        <v>13792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82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6428854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747364</v>
      </c>
      <c r="N5" s="28">
        <f>SUM(D5:M5)</f>
        <v>7176218</v>
      </c>
      <c r="O5" s="33">
        <f t="shared" ref="O5:O36" si="1">(N5/O$55)</f>
        <v>527.93481939233425</v>
      </c>
      <c r="P5" s="6"/>
    </row>
    <row r="6" spans="1:133">
      <c r="A6" s="12"/>
      <c r="B6" s="25">
        <v>311</v>
      </c>
      <c r="C6" s="20" t="s">
        <v>2</v>
      </c>
      <c r="D6" s="46">
        <v>3235750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747364</v>
      </c>
      <c r="N6" s="46">
        <f>SUM(D6:M6)</f>
        <v>3983114</v>
      </c>
      <c r="O6" s="47">
        <f t="shared" si="1"/>
        <v>293.02685205620543</v>
      </c>
      <c r="P6" s="9"/>
    </row>
    <row r="7" spans="1:133">
      <c r="A7" s="12"/>
      <c r="B7" s="25">
        <v>312.10000000000002</v>
      </c>
      <c r="C7" s="20" t="s">
        <v>84</v>
      </c>
      <c r="D7" s="46">
        <v>547654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547654</v>
      </c>
      <c r="O7" s="47">
        <f t="shared" si="1"/>
        <v>40.289413668800115</v>
      </c>
      <c r="P7" s="9"/>
    </row>
    <row r="8" spans="1:133">
      <c r="A8" s="12"/>
      <c r="B8" s="25">
        <v>312.3</v>
      </c>
      <c r="C8" s="20" t="s">
        <v>11</v>
      </c>
      <c r="D8" s="46">
        <v>60874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60874</v>
      </c>
      <c r="O8" s="47">
        <f t="shared" si="1"/>
        <v>4.4783344368424922</v>
      </c>
      <c r="P8" s="9"/>
    </row>
    <row r="9" spans="1:133">
      <c r="A9" s="12"/>
      <c r="B9" s="25">
        <v>314.10000000000002</v>
      </c>
      <c r="C9" s="20" t="s">
        <v>14</v>
      </c>
      <c r="D9" s="46">
        <v>1592150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1592150</v>
      </c>
      <c r="O9" s="47">
        <f t="shared" si="1"/>
        <v>117.1301405134996</v>
      </c>
      <c r="P9" s="9"/>
    </row>
    <row r="10" spans="1:133">
      <c r="A10" s="12"/>
      <c r="B10" s="25">
        <v>314.3</v>
      </c>
      <c r="C10" s="20" t="s">
        <v>15</v>
      </c>
      <c r="D10" s="46">
        <v>226215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226215</v>
      </c>
      <c r="O10" s="47">
        <f t="shared" si="1"/>
        <v>16.642021628779521</v>
      </c>
      <c r="P10" s="9"/>
    </row>
    <row r="11" spans="1:133">
      <c r="A11" s="12"/>
      <c r="B11" s="25">
        <v>314.39999999999998</v>
      </c>
      <c r="C11" s="20" t="s">
        <v>17</v>
      </c>
      <c r="D11" s="46">
        <v>18512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18512</v>
      </c>
      <c r="O11" s="47">
        <f t="shared" si="1"/>
        <v>1.3618774369160598</v>
      </c>
      <c r="P11" s="9"/>
    </row>
    <row r="12" spans="1:133">
      <c r="A12" s="12"/>
      <c r="B12" s="25">
        <v>315</v>
      </c>
      <c r="C12" s="20" t="s">
        <v>85</v>
      </c>
      <c r="D12" s="46">
        <v>714123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714123</v>
      </c>
      <c r="O12" s="47">
        <f t="shared" si="1"/>
        <v>52.536084749503424</v>
      </c>
      <c r="P12" s="9"/>
    </row>
    <row r="13" spans="1:133">
      <c r="A13" s="12"/>
      <c r="B13" s="25">
        <v>316</v>
      </c>
      <c r="C13" s="20" t="s">
        <v>18</v>
      </c>
      <c r="D13" s="46">
        <v>33576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33576</v>
      </c>
      <c r="O13" s="47">
        <f t="shared" si="1"/>
        <v>2.470094901787685</v>
      </c>
      <c r="P13" s="9"/>
    </row>
    <row r="14" spans="1:133" ht="15.75">
      <c r="A14" s="29" t="s">
        <v>19</v>
      </c>
      <c r="B14" s="30"/>
      <c r="C14" s="31"/>
      <c r="D14" s="32">
        <f t="shared" ref="D14:M14" si="3">SUM(D15:D20)</f>
        <v>1510577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316600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1827177</v>
      </c>
      <c r="O14" s="45">
        <f t="shared" si="1"/>
        <v>134.42043698962701</v>
      </c>
      <c r="P14" s="10"/>
    </row>
    <row r="15" spans="1:133">
      <c r="A15" s="12"/>
      <c r="B15" s="25">
        <v>322</v>
      </c>
      <c r="C15" s="20" t="s">
        <v>0</v>
      </c>
      <c r="D15" s="46">
        <v>462536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462536</v>
      </c>
      <c r="O15" s="47">
        <f t="shared" si="1"/>
        <v>34.027514161700879</v>
      </c>
      <c r="P15" s="9"/>
    </row>
    <row r="16" spans="1:133">
      <c r="A16" s="12"/>
      <c r="B16" s="25">
        <v>323.10000000000002</v>
      </c>
      <c r="C16" s="20" t="s">
        <v>20</v>
      </c>
      <c r="D16" s="46">
        <v>918107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918107</v>
      </c>
      <c r="O16" s="47">
        <f t="shared" si="1"/>
        <v>67.542632237180896</v>
      </c>
      <c r="P16" s="9"/>
    </row>
    <row r="17" spans="1:16">
      <c r="A17" s="12"/>
      <c r="B17" s="25">
        <v>323.39999999999998</v>
      </c>
      <c r="C17" s="20" t="s">
        <v>21</v>
      </c>
      <c r="D17" s="46">
        <v>9755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9755</v>
      </c>
      <c r="O17" s="47">
        <f t="shared" si="1"/>
        <v>0.71764878981828883</v>
      </c>
      <c r="P17" s="9"/>
    </row>
    <row r="18" spans="1:16">
      <c r="A18" s="12"/>
      <c r="B18" s="25">
        <v>324.11</v>
      </c>
      <c r="C18" s="20" t="s">
        <v>22</v>
      </c>
      <c r="D18" s="46">
        <v>86914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86914</v>
      </c>
      <c r="O18" s="47">
        <f t="shared" si="1"/>
        <v>6.3940263370852648</v>
      </c>
      <c r="P18" s="9"/>
    </row>
    <row r="19" spans="1:16">
      <c r="A19" s="12"/>
      <c r="B19" s="25">
        <v>324.20999999999998</v>
      </c>
      <c r="C19" s="20" t="s">
        <v>23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316600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316600</v>
      </c>
      <c r="O19" s="47">
        <f t="shared" si="1"/>
        <v>23.291399985286546</v>
      </c>
      <c r="P19" s="9"/>
    </row>
    <row r="20" spans="1:16">
      <c r="A20" s="12"/>
      <c r="B20" s="25">
        <v>324.61</v>
      </c>
      <c r="C20" s="20" t="s">
        <v>24</v>
      </c>
      <c r="D20" s="46">
        <v>33265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33265</v>
      </c>
      <c r="O20" s="47">
        <f t="shared" si="1"/>
        <v>2.4472154785551385</v>
      </c>
      <c r="P20" s="9"/>
    </row>
    <row r="21" spans="1:16" ht="15.75">
      <c r="A21" s="29" t="s">
        <v>28</v>
      </c>
      <c r="B21" s="30"/>
      <c r="C21" s="31"/>
      <c r="D21" s="32">
        <f t="shared" ref="D21:M21" si="5">SUM(D22:D31)</f>
        <v>4161783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47414</v>
      </c>
      <c r="N21" s="44">
        <f t="shared" si="4"/>
        <v>4209197</v>
      </c>
      <c r="O21" s="45">
        <f t="shared" si="1"/>
        <v>309.65916280438461</v>
      </c>
      <c r="P21" s="10"/>
    </row>
    <row r="22" spans="1:16">
      <c r="A22" s="12"/>
      <c r="B22" s="25">
        <v>331.1</v>
      </c>
      <c r="C22" s="20" t="s">
        <v>26</v>
      </c>
      <c r="D22" s="46">
        <v>1527650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1527650</v>
      </c>
      <c r="O22" s="47">
        <f t="shared" si="1"/>
        <v>112.3850511292577</v>
      </c>
      <c r="P22" s="9"/>
    </row>
    <row r="23" spans="1:16">
      <c r="A23" s="12"/>
      <c r="B23" s="25">
        <v>331.2</v>
      </c>
      <c r="C23" s="20" t="s">
        <v>27</v>
      </c>
      <c r="D23" s="46">
        <v>55870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55870</v>
      </c>
      <c r="O23" s="47">
        <f t="shared" si="1"/>
        <v>4.1102037813580523</v>
      </c>
      <c r="P23" s="9"/>
    </row>
    <row r="24" spans="1:16">
      <c r="A24" s="12"/>
      <c r="B24" s="25">
        <v>334.49</v>
      </c>
      <c r="C24" s="20" t="s">
        <v>30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47414</v>
      </c>
      <c r="N24" s="46">
        <f t="shared" ref="N24:N29" si="6">SUM(D24:M24)</f>
        <v>47414</v>
      </c>
      <c r="O24" s="47">
        <f t="shared" si="1"/>
        <v>3.4881188847200764</v>
      </c>
      <c r="P24" s="9"/>
    </row>
    <row r="25" spans="1:16">
      <c r="A25" s="12"/>
      <c r="B25" s="25">
        <v>335.14</v>
      </c>
      <c r="C25" s="20" t="s">
        <v>31</v>
      </c>
      <c r="D25" s="46">
        <v>42221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42221</v>
      </c>
      <c r="O25" s="47">
        <f t="shared" si="1"/>
        <v>3.1060840138306482</v>
      </c>
      <c r="P25" s="9"/>
    </row>
    <row r="26" spans="1:16">
      <c r="A26" s="12"/>
      <c r="B26" s="25">
        <v>335.15</v>
      </c>
      <c r="C26" s="20" t="s">
        <v>32</v>
      </c>
      <c r="D26" s="46">
        <v>10119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10119</v>
      </c>
      <c r="O26" s="47">
        <f t="shared" si="1"/>
        <v>0.74442727874641357</v>
      </c>
      <c r="P26" s="9"/>
    </row>
    <row r="27" spans="1:16">
      <c r="A27" s="12"/>
      <c r="B27" s="25">
        <v>335.18</v>
      </c>
      <c r="C27" s="20" t="s">
        <v>33</v>
      </c>
      <c r="D27" s="46">
        <v>902942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902942</v>
      </c>
      <c r="O27" s="47">
        <f t="shared" si="1"/>
        <v>66.426984477304501</v>
      </c>
      <c r="P27" s="9"/>
    </row>
    <row r="28" spans="1:16">
      <c r="A28" s="12"/>
      <c r="B28" s="25">
        <v>335.49</v>
      </c>
      <c r="C28" s="20" t="s">
        <v>34</v>
      </c>
      <c r="D28" s="46">
        <v>111138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111138</v>
      </c>
      <c r="O28" s="47">
        <f t="shared" si="1"/>
        <v>8.1761200617965137</v>
      </c>
      <c r="P28" s="9"/>
    </row>
    <row r="29" spans="1:16">
      <c r="A29" s="12"/>
      <c r="B29" s="25">
        <v>336</v>
      </c>
      <c r="C29" s="20" t="s">
        <v>3</v>
      </c>
      <c r="D29" s="46">
        <v>202229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202229</v>
      </c>
      <c r="O29" s="47">
        <f t="shared" si="1"/>
        <v>14.877436916059736</v>
      </c>
      <c r="P29" s="9"/>
    </row>
    <row r="30" spans="1:16">
      <c r="A30" s="12"/>
      <c r="B30" s="25">
        <v>337.7</v>
      </c>
      <c r="C30" s="20" t="s">
        <v>37</v>
      </c>
      <c r="D30" s="46">
        <v>1192587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1192587</v>
      </c>
      <c r="O30" s="47">
        <f t="shared" si="1"/>
        <v>87.735378503641584</v>
      </c>
      <c r="P30" s="9"/>
    </row>
    <row r="31" spans="1:16">
      <c r="A31" s="12"/>
      <c r="B31" s="25">
        <v>338</v>
      </c>
      <c r="C31" s="20" t="s">
        <v>38</v>
      </c>
      <c r="D31" s="46">
        <v>117027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117027</v>
      </c>
      <c r="O31" s="47">
        <f t="shared" si="1"/>
        <v>8.6093577576693878</v>
      </c>
      <c r="P31" s="9"/>
    </row>
    <row r="32" spans="1:16" ht="15.75">
      <c r="A32" s="29" t="s">
        <v>43</v>
      </c>
      <c r="B32" s="30"/>
      <c r="C32" s="31"/>
      <c r="D32" s="32">
        <f t="shared" ref="D32:M32" si="7">SUM(D33:D41)</f>
        <v>2788952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9384379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12173331</v>
      </c>
      <c r="O32" s="45">
        <f t="shared" si="1"/>
        <v>895.55881703818147</v>
      </c>
      <c r="P32" s="10"/>
    </row>
    <row r="33" spans="1:16">
      <c r="A33" s="12"/>
      <c r="B33" s="25">
        <v>341.9</v>
      </c>
      <c r="C33" s="20" t="s">
        <v>46</v>
      </c>
      <c r="D33" s="46">
        <v>299594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8">SUM(D33:M33)</f>
        <v>299594</v>
      </c>
      <c r="O33" s="47">
        <f t="shared" si="1"/>
        <v>22.040314867946737</v>
      </c>
      <c r="P33" s="9"/>
    </row>
    <row r="34" spans="1:16">
      <c r="A34" s="12"/>
      <c r="B34" s="25">
        <v>342.1</v>
      </c>
      <c r="C34" s="20" t="s">
        <v>47</v>
      </c>
      <c r="D34" s="46">
        <v>74820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74820</v>
      </c>
      <c r="O34" s="47">
        <f t="shared" si="1"/>
        <v>5.5043036857205916</v>
      </c>
      <c r="P34" s="9"/>
    </row>
    <row r="35" spans="1:16">
      <c r="A35" s="12"/>
      <c r="B35" s="25">
        <v>342.2</v>
      </c>
      <c r="C35" s="20" t="s">
        <v>48</v>
      </c>
      <c r="D35" s="46">
        <v>296932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296932</v>
      </c>
      <c r="O35" s="47">
        <f t="shared" si="1"/>
        <v>21.844478775840507</v>
      </c>
      <c r="P35" s="9"/>
    </row>
    <row r="36" spans="1:16">
      <c r="A36" s="12"/>
      <c r="B36" s="25">
        <v>343.4</v>
      </c>
      <c r="C36" s="20" t="s">
        <v>49</v>
      </c>
      <c r="D36" s="46">
        <v>1217608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1217608</v>
      </c>
      <c r="O36" s="47">
        <f t="shared" si="1"/>
        <v>89.576105348341059</v>
      </c>
      <c r="P36" s="9"/>
    </row>
    <row r="37" spans="1:16">
      <c r="A37" s="12"/>
      <c r="B37" s="25">
        <v>343.6</v>
      </c>
      <c r="C37" s="20" t="s">
        <v>50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9384379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9384379</v>
      </c>
      <c r="O37" s="47">
        <f t="shared" ref="O37:O53" si="9">(N37/O$55)</f>
        <v>690.38321194732578</v>
      </c>
      <c r="P37" s="9"/>
    </row>
    <row r="38" spans="1:16">
      <c r="A38" s="12"/>
      <c r="B38" s="25">
        <v>343.9</v>
      </c>
      <c r="C38" s="20" t="s">
        <v>51</v>
      </c>
      <c r="D38" s="46">
        <v>134389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134389</v>
      </c>
      <c r="O38" s="47">
        <f t="shared" si="9"/>
        <v>9.8866328257191203</v>
      </c>
      <c r="P38" s="9"/>
    </row>
    <row r="39" spans="1:16">
      <c r="A39" s="12"/>
      <c r="B39" s="25">
        <v>347.1</v>
      </c>
      <c r="C39" s="20" t="s">
        <v>52</v>
      </c>
      <c r="D39" s="46">
        <v>40127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40127</v>
      </c>
      <c r="O39" s="47">
        <f t="shared" si="9"/>
        <v>2.9520341352166555</v>
      </c>
      <c r="P39" s="9"/>
    </row>
    <row r="40" spans="1:16">
      <c r="A40" s="12"/>
      <c r="B40" s="25">
        <v>347.2</v>
      </c>
      <c r="C40" s="20" t="s">
        <v>53</v>
      </c>
      <c r="D40" s="46">
        <v>579535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579535</v>
      </c>
      <c r="O40" s="47">
        <f t="shared" si="9"/>
        <v>42.634812035606565</v>
      </c>
      <c r="P40" s="9"/>
    </row>
    <row r="41" spans="1:16">
      <c r="A41" s="12"/>
      <c r="B41" s="25">
        <v>347.5</v>
      </c>
      <c r="C41" s="20" t="s">
        <v>80</v>
      </c>
      <c r="D41" s="46">
        <v>145947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145947</v>
      </c>
      <c r="O41" s="47">
        <f t="shared" si="9"/>
        <v>10.736923416464357</v>
      </c>
      <c r="P41" s="9"/>
    </row>
    <row r="42" spans="1:16" ht="15.75">
      <c r="A42" s="29" t="s">
        <v>44</v>
      </c>
      <c r="B42" s="30"/>
      <c r="C42" s="31"/>
      <c r="D42" s="32">
        <f t="shared" ref="D42:M42" si="10">SUM(D43:D43)</f>
        <v>35734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53" si="11">SUM(D42:M42)</f>
        <v>35734</v>
      </c>
      <c r="O42" s="45">
        <f t="shared" si="9"/>
        <v>2.6288530861472816</v>
      </c>
      <c r="P42" s="10"/>
    </row>
    <row r="43" spans="1:16">
      <c r="A43" s="13"/>
      <c r="B43" s="39">
        <v>351.1</v>
      </c>
      <c r="C43" s="21" t="s">
        <v>56</v>
      </c>
      <c r="D43" s="46">
        <v>35734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35734</v>
      </c>
      <c r="O43" s="47">
        <f t="shared" si="9"/>
        <v>2.6288530861472816</v>
      </c>
      <c r="P43" s="9"/>
    </row>
    <row r="44" spans="1:16" ht="15.75">
      <c r="A44" s="29" t="s">
        <v>4</v>
      </c>
      <c r="B44" s="30"/>
      <c r="C44" s="31"/>
      <c r="D44" s="32">
        <f t="shared" ref="D44:M44" si="12">SUM(D45:D49)</f>
        <v>242688</v>
      </c>
      <c r="E44" s="32">
        <f t="shared" si="12"/>
        <v>0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41324</v>
      </c>
      <c r="J44" s="32">
        <f t="shared" si="12"/>
        <v>0</v>
      </c>
      <c r="K44" s="32">
        <f t="shared" si="12"/>
        <v>1453089</v>
      </c>
      <c r="L44" s="32">
        <f t="shared" si="12"/>
        <v>0</v>
      </c>
      <c r="M44" s="32">
        <f t="shared" si="12"/>
        <v>2218</v>
      </c>
      <c r="N44" s="32">
        <f t="shared" si="11"/>
        <v>1739319</v>
      </c>
      <c r="O44" s="45">
        <f t="shared" si="9"/>
        <v>127.95696314279408</v>
      </c>
      <c r="P44" s="10"/>
    </row>
    <row r="45" spans="1:16">
      <c r="A45" s="12"/>
      <c r="B45" s="25">
        <v>361.1</v>
      </c>
      <c r="C45" s="20" t="s">
        <v>57</v>
      </c>
      <c r="D45" s="46">
        <v>42838</v>
      </c>
      <c r="E45" s="46">
        <v>0</v>
      </c>
      <c r="F45" s="46">
        <v>0</v>
      </c>
      <c r="G45" s="46">
        <v>0</v>
      </c>
      <c r="H45" s="46">
        <v>0</v>
      </c>
      <c r="I45" s="46">
        <v>17886</v>
      </c>
      <c r="J45" s="46">
        <v>0</v>
      </c>
      <c r="K45" s="46">
        <v>0</v>
      </c>
      <c r="L45" s="46">
        <v>0</v>
      </c>
      <c r="M45" s="46">
        <v>2218</v>
      </c>
      <c r="N45" s="46">
        <f t="shared" si="11"/>
        <v>62942</v>
      </c>
      <c r="O45" s="47">
        <f t="shared" si="9"/>
        <v>4.6304715662473335</v>
      </c>
      <c r="P45" s="9"/>
    </row>
    <row r="46" spans="1:16">
      <c r="A46" s="12"/>
      <c r="B46" s="25">
        <v>361.3</v>
      </c>
      <c r="C46" s="20" t="s">
        <v>58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-230461</v>
      </c>
      <c r="L46" s="46">
        <v>0</v>
      </c>
      <c r="M46" s="46">
        <v>0</v>
      </c>
      <c r="N46" s="46">
        <f t="shared" si="11"/>
        <v>-230461</v>
      </c>
      <c r="O46" s="47">
        <f t="shared" si="9"/>
        <v>-16.954388288089458</v>
      </c>
      <c r="P46" s="9"/>
    </row>
    <row r="47" spans="1:16">
      <c r="A47" s="12"/>
      <c r="B47" s="25">
        <v>366</v>
      </c>
      <c r="C47" s="20" t="s">
        <v>62</v>
      </c>
      <c r="D47" s="46">
        <v>115649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115649</v>
      </c>
      <c r="O47" s="47">
        <f t="shared" si="9"/>
        <v>8.5079820495843457</v>
      </c>
      <c r="P47" s="9"/>
    </row>
    <row r="48" spans="1:16">
      <c r="A48" s="12"/>
      <c r="B48" s="25">
        <v>368</v>
      </c>
      <c r="C48" s="20" t="s">
        <v>63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1683550</v>
      </c>
      <c r="L48" s="46">
        <v>0</v>
      </c>
      <c r="M48" s="46">
        <v>0</v>
      </c>
      <c r="N48" s="46">
        <f t="shared" si="11"/>
        <v>1683550</v>
      </c>
      <c r="O48" s="47">
        <f t="shared" si="9"/>
        <v>123.85418965644081</v>
      </c>
      <c r="P48" s="9"/>
    </row>
    <row r="49" spans="1:119">
      <c r="A49" s="12"/>
      <c r="B49" s="25">
        <v>369.9</v>
      </c>
      <c r="C49" s="20" t="s">
        <v>65</v>
      </c>
      <c r="D49" s="46">
        <v>84201</v>
      </c>
      <c r="E49" s="46">
        <v>0</v>
      </c>
      <c r="F49" s="46">
        <v>0</v>
      </c>
      <c r="G49" s="46">
        <v>0</v>
      </c>
      <c r="H49" s="46">
        <v>0</v>
      </c>
      <c r="I49" s="46">
        <v>23438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107639</v>
      </c>
      <c r="O49" s="47">
        <f t="shared" si="9"/>
        <v>7.9187081586110502</v>
      </c>
      <c r="P49" s="9"/>
    </row>
    <row r="50" spans="1:119" ht="15.75">
      <c r="A50" s="29" t="s">
        <v>45</v>
      </c>
      <c r="B50" s="30"/>
      <c r="C50" s="31"/>
      <c r="D50" s="32">
        <f t="shared" ref="D50:M50" si="13">SUM(D51:D52)</f>
        <v>10303303</v>
      </c>
      <c r="E50" s="32">
        <f t="shared" si="13"/>
        <v>0</v>
      </c>
      <c r="F50" s="32">
        <f t="shared" si="13"/>
        <v>0</v>
      </c>
      <c r="G50" s="32">
        <f t="shared" si="13"/>
        <v>0</v>
      </c>
      <c r="H50" s="32">
        <f t="shared" si="13"/>
        <v>0</v>
      </c>
      <c r="I50" s="32">
        <f t="shared" si="13"/>
        <v>0</v>
      </c>
      <c r="J50" s="32">
        <f t="shared" si="13"/>
        <v>0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 t="shared" si="11"/>
        <v>10303303</v>
      </c>
      <c r="O50" s="45">
        <f t="shared" si="9"/>
        <v>757.98594865004043</v>
      </c>
      <c r="P50" s="9"/>
    </row>
    <row r="51" spans="1:119">
      <c r="A51" s="12"/>
      <c r="B51" s="25">
        <v>381</v>
      </c>
      <c r="C51" s="20" t="s">
        <v>66</v>
      </c>
      <c r="D51" s="46">
        <v>1557381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1557381</v>
      </c>
      <c r="O51" s="47">
        <f t="shared" si="9"/>
        <v>114.57227984992275</v>
      </c>
      <c r="P51" s="9"/>
    </row>
    <row r="52" spans="1:119" ht="15.75" thickBot="1">
      <c r="A52" s="12"/>
      <c r="B52" s="25">
        <v>384</v>
      </c>
      <c r="C52" s="20" t="s">
        <v>67</v>
      </c>
      <c r="D52" s="46">
        <v>8745922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8745922</v>
      </c>
      <c r="O52" s="47">
        <f t="shared" si="9"/>
        <v>643.41366880011776</v>
      </c>
      <c r="P52" s="9"/>
    </row>
    <row r="53" spans="1:119" ht="16.5" thickBot="1">
      <c r="A53" s="14" t="s">
        <v>54</v>
      </c>
      <c r="B53" s="23"/>
      <c r="C53" s="22"/>
      <c r="D53" s="15">
        <f t="shared" ref="D53:M53" si="14">SUM(D5,D14,D21,D32,D42,D44,D50)</f>
        <v>25471891</v>
      </c>
      <c r="E53" s="15">
        <f t="shared" si="14"/>
        <v>0</v>
      </c>
      <c r="F53" s="15">
        <f t="shared" si="14"/>
        <v>0</v>
      </c>
      <c r="G53" s="15">
        <f t="shared" si="14"/>
        <v>0</v>
      </c>
      <c r="H53" s="15">
        <f t="shared" si="14"/>
        <v>0</v>
      </c>
      <c r="I53" s="15">
        <f t="shared" si="14"/>
        <v>9742303</v>
      </c>
      <c r="J53" s="15">
        <f t="shared" si="14"/>
        <v>0</v>
      </c>
      <c r="K53" s="15">
        <f t="shared" si="14"/>
        <v>1453089</v>
      </c>
      <c r="L53" s="15">
        <f t="shared" si="14"/>
        <v>0</v>
      </c>
      <c r="M53" s="15">
        <f t="shared" si="14"/>
        <v>796996</v>
      </c>
      <c r="N53" s="15">
        <f t="shared" si="11"/>
        <v>37464279</v>
      </c>
      <c r="O53" s="38">
        <f t="shared" si="9"/>
        <v>2756.145001103509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8" t="s">
        <v>86</v>
      </c>
      <c r="M55" s="118"/>
      <c r="N55" s="118"/>
      <c r="O55" s="43">
        <v>13593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82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6515104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1133001</v>
      </c>
      <c r="N5" s="28">
        <f>SUM(D5:M5)</f>
        <v>7648105</v>
      </c>
      <c r="O5" s="33">
        <f t="shared" ref="O5:O36" si="1">(N5/O$56)</f>
        <v>566.23269415858442</v>
      </c>
      <c r="P5" s="6"/>
    </row>
    <row r="6" spans="1:133">
      <c r="A6" s="12"/>
      <c r="B6" s="25">
        <v>311</v>
      </c>
      <c r="C6" s="20" t="s">
        <v>2</v>
      </c>
      <c r="D6" s="46">
        <v>3341807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1133001</v>
      </c>
      <c r="N6" s="46">
        <f>SUM(D6:M6)</f>
        <v>4474808</v>
      </c>
      <c r="O6" s="47">
        <f t="shared" si="1"/>
        <v>331.29547641963427</v>
      </c>
      <c r="P6" s="9"/>
    </row>
    <row r="7" spans="1:133">
      <c r="A7" s="12"/>
      <c r="B7" s="25">
        <v>312.3</v>
      </c>
      <c r="C7" s="20" t="s">
        <v>11</v>
      </c>
      <c r="D7" s="46">
        <v>63207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63207</v>
      </c>
      <c r="O7" s="47">
        <f t="shared" si="1"/>
        <v>4.6795735544532464</v>
      </c>
      <c r="P7" s="9"/>
    </row>
    <row r="8" spans="1:133">
      <c r="A8" s="12"/>
      <c r="B8" s="25">
        <v>312.41000000000003</v>
      </c>
      <c r="C8" s="20" t="s">
        <v>13</v>
      </c>
      <c r="D8" s="46">
        <v>350265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350265</v>
      </c>
      <c r="O8" s="47">
        <f t="shared" si="1"/>
        <v>25.932109276671355</v>
      </c>
      <c r="P8" s="9"/>
    </row>
    <row r="9" spans="1:133">
      <c r="A9" s="12"/>
      <c r="B9" s="25">
        <v>312.42</v>
      </c>
      <c r="C9" s="20" t="s">
        <v>12</v>
      </c>
      <c r="D9" s="46">
        <v>218349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218349</v>
      </c>
      <c r="O9" s="47">
        <f t="shared" si="1"/>
        <v>16.165617827792996</v>
      </c>
      <c r="P9" s="9"/>
    </row>
    <row r="10" spans="1:133">
      <c r="A10" s="12"/>
      <c r="B10" s="25">
        <v>314.10000000000002</v>
      </c>
      <c r="C10" s="20" t="s">
        <v>14</v>
      </c>
      <c r="D10" s="46">
        <v>1652178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1652178</v>
      </c>
      <c r="O10" s="47">
        <f t="shared" si="1"/>
        <v>122.32013030280595</v>
      </c>
      <c r="P10" s="9"/>
    </row>
    <row r="11" spans="1:133">
      <c r="A11" s="12"/>
      <c r="B11" s="25">
        <v>314.2</v>
      </c>
      <c r="C11" s="20" t="s">
        <v>16</v>
      </c>
      <c r="D11" s="46">
        <v>643861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643861</v>
      </c>
      <c r="O11" s="47">
        <f t="shared" si="1"/>
        <v>47.668690308728806</v>
      </c>
      <c r="P11" s="9"/>
    </row>
    <row r="12" spans="1:133">
      <c r="A12" s="12"/>
      <c r="B12" s="25">
        <v>314.3</v>
      </c>
      <c r="C12" s="20" t="s">
        <v>15</v>
      </c>
      <c r="D12" s="46">
        <v>189432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189432</v>
      </c>
      <c r="O12" s="47">
        <f t="shared" si="1"/>
        <v>14.02472791885689</v>
      </c>
      <c r="P12" s="9"/>
    </row>
    <row r="13" spans="1:133">
      <c r="A13" s="12"/>
      <c r="B13" s="25">
        <v>314.39999999999998</v>
      </c>
      <c r="C13" s="20" t="s">
        <v>17</v>
      </c>
      <c r="D13" s="46">
        <v>22380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22380</v>
      </c>
      <c r="O13" s="47">
        <f t="shared" si="1"/>
        <v>1.6569186347819649</v>
      </c>
      <c r="P13" s="9"/>
    </row>
    <row r="14" spans="1:133">
      <c r="A14" s="12"/>
      <c r="B14" s="25">
        <v>316</v>
      </c>
      <c r="C14" s="20" t="s">
        <v>18</v>
      </c>
      <c r="D14" s="46">
        <v>33625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33625</v>
      </c>
      <c r="O14" s="47">
        <f t="shared" si="1"/>
        <v>2.4894499148589619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SUM(D16:D21)</f>
        <v>1285689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353191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4" si="4">SUM(D15:M15)</f>
        <v>1638880</v>
      </c>
      <c r="O15" s="45">
        <f t="shared" si="1"/>
        <v>121.33560376101281</v>
      </c>
      <c r="P15" s="10"/>
    </row>
    <row r="16" spans="1:133">
      <c r="A16" s="12"/>
      <c r="B16" s="25">
        <v>322</v>
      </c>
      <c r="C16" s="20" t="s">
        <v>0</v>
      </c>
      <c r="D16" s="46">
        <v>198948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198948</v>
      </c>
      <c r="O16" s="47">
        <f t="shared" si="1"/>
        <v>14.729251499222626</v>
      </c>
      <c r="P16" s="9"/>
    </row>
    <row r="17" spans="1:16">
      <c r="A17" s="12"/>
      <c r="B17" s="25">
        <v>323.10000000000002</v>
      </c>
      <c r="C17" s="20" t="s">
        <v>20</v>
      </c>
      <c r="D17" s="46">
        <v>1023878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1023878</v>
      </c>
      <c r="O17" s="47">
        <f t="shared" si="1"/>
        <v>75.803509291478491</v>
      </c>
      <c r="P17" s="9"/>
    </row>
    <row r="18" spans="1:16">
      <c r="A18" s="12"/>
      <c r="B18" s="25">
        <v>323.39999999999998</v>
      </c>
      <c r="C18" s="20" t="s">
        <v>21</v>
      </c>
      <c r="D18" s="46">
        <v>8523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8523</v>
      </c>
      <c r="O18" s="47">
        <f t="shared" si="1"/>
        <v>0.63100614496187157</v>
      </c>
      <c r="P18" s="9"/>
    </row>
    <row r="19" spans="1:16">
      <c r="A19" s="12"/>
      <c r="B19" s="25">
        <v>324.11</v>
      </c>
      <c r="C19" s="20" t="s">
        <v>22</v>
      </c>
      <c r="D19" s="46">
        <v>37692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37692</v>
      </c>
      <c r="O19" s="47">
        <f t="shared" si="1"/>
        <v>2.790553046568446</v>
      </c>
      <c r="P19" s="9"/>
    </row>
    <row r="20" spans="1:16">
      <c r="A20" s="12"/>
      <c r="B20" s="25">
        <v>324.20999999999998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353191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353191</v>
      </c>
      <c r="O20" s="47">
        <f t="shared" si="1"/>
        <v>26.148737691567334</v>
      </c>
      <c r="P20" s="9"/>
    </row>
    <row r="21" spans="1:16">
      <c r="A21" s="12"/>
      <c r="B21" s="25">
        <v>324.61</v>
      </c>
      <c r="C21" s="20" t="s">
        <v>24</v>
      </c>
      <c r="D21" s="46">
        <v>16648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16648</v>
      </c>
      <c r="O21" s="47">
        <f t="shared" si="1"/>
        <v>1.2325460872140372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SUM(D23:D33)</f>
        <v>2831429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2831429</v>
      </c>
      <c r="O22" s="45">
        <f t="shared" si="1"/>
        <v>209.62678611090544</v>
      </c>
      <c r="P22" s="10"/>
    </row>
    <row r="23" spans="1:16">
      <c r="A23" s="12"/>
      <c r="B23" s="25">
        <v>331.1</v>
      </c>
      <c r="C23" s="20" t="s">
        <v>26</v>
      </c>
      <c r="D23" s="46">
        <v>45000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45000</v>
      </c>
      <c r="O23" s="47">
        <f t="shared" si="1"/>
        <v>3.3316058340119938</v>
      </c>
      <c r="P23" s="9"/>
    </row>
    <row r="24" spans="1:16">
      <c r="A24" s="12"/>
      <c r="B24" s="25">
        <v>331.2</v>
      </c>
      <c r="C24" s="20" t="s">
        <v>27</v>
      </c>
      <c r="D24" s="46">
        <v>150336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150336</v>
      </c>
      <c r="O24" s="47">
        <f t="shared" si="1"/>
        <v>11.130228770267269</v>
      </c>
      <c r="P24" s="9"/>
    </row>
    <row r="25" spans="1:16">
      <c r="A25" s="12"/>
      <c r="B25" s="25">
        <v>335.14</v>
      </c>
      <c r="C25" s="20" t="s">
        <v>31</v>
      </c>
      <c r="D25" s="46">
        <v>41897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41897</v>
      </c>
      <c r="O25" s="47">
        <f t="shared" si="1"/>
        <v>3.1018731028355666</v>
      </c>
      <c r="P25" s="9"/>
    </row>
    <row r="26" spans="1:16">
      <c r="A26" s="12"/>
      <c r="B26" s="25">
        <v>335.15</v>
      </c>
      <c r="C26" s="20" t="s">
        <v>32</v>
      </c>
      <c r="D26" s="46">
        <v>15388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15388</v>
      </c>
      <c r="O26" s="47">
        <f t="shared" si="1"/>
        <v>1.1392611238617014</v>
      </c>
      <c r="P26" s="9"/>
    </row>
    <row r="27" spans="1:16">
      <c r="A27" s="12"/>
      <c r="B27" s="25">
        <v>335.18</v>
      </c>
      <c r="C27" s="20" t="s">
        <v>33</v>
      </c>
      <c r="D27" s="46">
        <v>865217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865217</v>
      </c>
      <c r="O27" s="47">
        <f t="shared" si="1"/>
        <v>64.056933441919</v>
      </c>
      <c r="P27" s="9"/>
    </row>
    <row r="28" spans="1:16">
      <c r="A28" s="12"/>
      <c r="B28" s="25">
        <v>335.21</v>
      </c>
      <c r="C28" s="20" t="s">
        <v>77</v>
      </c>
      <c r="D28" s="46">
        <v>91647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91647</v>
      </c>
      <c r="O28" s="47">
        <f t="shared" si="1"/>
        <v>6.7851484415488263</v>
      </c>
      <c r="P28" s="9"/>
    </row>
    <row r="29" spans="1:16">
      <c r="A29" s="12"/>
      <c r="B29" s="25">
        <v>335.29</v>
      </c>
      <c r="C29" s="20" t="s">
        <v>78</v>
      </c>
      <c r="D29" s="46">
        <v>104280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104280</v>
      </c>
      <c r="O29" s="47">
        <f t="shared" si="1"/>
        <v>7.720441252683794</v>
      </c>
      <c r="P29" s="9"/>
    </row>
    <row r="30" spans="1:16">
      <c r="A30" s="12"/>
      <c r="B30" s="25">
        <v>335.49</v>
      </c>
      <c r="C30" s="20" t="s">
        <v>34</v>
      </c>
      <c r="D30" s="46">
        <v>104342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104342</v>
      </c>
      <c r="O30" s="47">
        <f t="shared" si="1"/>
        <v>7.72503146516621</v>
      </c>
      <c r="P30" s="9"/>
    </row>
    <row r="31" spans="1:16">
      <c r="A31" s="12"/>
      <c r="B31" s="25">
        <v>337.4</v>
      </c>
      <c r="C31" s="20" t="s">
        <v>79</v>
      </c>
      <c r="D31" s="46">
        <v>81015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81015</v>
      </c>
      <c r="O31" s="47">
        <f t="shared" si="1"/>
        <v>5.998001036499593</v>
      </c>
      <c r="P31" s="9"/>
    </row>
    <row r="32" spans="1:16">
      <c r="A32" s="12"/>
      <c r="B32" s="25">
        <v>337.7</v>
      </c>
      <c r="C32" s="20" t="s">
        <v>37</v>
      </c>
      <c r="D32" s="46">
        <v>1217557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1217557</v>
      </c>
      <c r="O32" s="47">
        <f t="shared" si="1"/>
        <v>90.142666765380909</v>
      </c>
      <c r="P32" s="9"/>
    </row>
    <row r="33" spans="1:16">
      <c r="A33" s="12"/>
      <c r="B33" s="25">
        <v>338</v>
      </c>
      <c r="C33" s="20" t="s">
        <v>38</v>
      </c>
      <c r="D33" s="46">
        <v>114750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114750</v>
      </c>
      <c r="O33" s="47">
        <f t="shared" si="1"/>
        <v>8.4955948767305838</v>
      </c>
      <c r="P33" s="9"/>
    </row>
    <row r="34" spans="1:16" ht="15.75">
      <c r="A34" s="29" t="s">
        <v>43</v>
      </c>
      <c r="B34" s="30"/>
      <c r="C34" s="31"/>
      <c r="D34" s="32">
        <f t="shared" ref="D34:M34" si="7">SUM(D35:D43)</f>
        <v>2506692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9463050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11969742</v>
      </c>
      <c r="O34" s="45">
        <f t="shared" si="1"/>
        <v>886.18805064040873</v>
      </c>
      <c r="P34" s="10"/>
    </row>
    <row r="35" spans="1:16">
      <c r="A35" s="12"/>
      <c r="B35" s="25">
        <v>341.9</v>
      </c>
      <c r="C35" s="20" t="s">
        <v>46</v>
      </c>
      <c r="D35" s="46">
        <v>170526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8">SUM(D35:M35)</f>
        <v>170526</v>
      </c>
      <c r="O35" s="47">
        <f t="shared" si="1"/>
        <v>12.62500925446065</v>
      </c>
      <c r="P35" s="9"/>
    </row>
    <row r="36" spans="1:16">
      <c r="A36" s="12"/>
      <c r="B36" s="25">
        <v>342.1</v>
      </c>
      <c r="C36" s="20" t="s">
        <v>47</v>
      </c>
      <c r="D36" s="46">
        <v>111996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111996</v>
      </c>
      <c r="O36" s="47">
        <f t="shared" si="1"/>
        <v>8.2917005996890509</v>
      </c>
      <c r="P36" s="9"/>
    </row>
    <row r="37" spans="1:16">
      <c r="A37" s="12"/>
      <c r="B37" s="25">
        <v>342.2</v>
      </c>
      <c r="C37" s="20" t="s">
        <v>48</v>
      </c>
      <c r="D37" s="46">
        <v>269693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269693</v>
      </c>
      <c r="O37" s="47">
        <f t="shared" ref="O37:O54" si="9">(N37/O$56)</f>
        <v>19.966906048715479</v>
      </c>
      <c r="P37" s="9"/>
    </row>
    <row r="38" spans="1:16">
      <c r="A38" s="12"/>
      <c r="B38" s="25">
        <v>343.4</v>
      </c>
      <c r="C38" s="20" t="s">
        <v>49</v>
      </c>
      <c r="D38" s="46">
        <v>1057709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1057709</v>
      </c>
      <c r="O38" s="47">
        <f t="shared" si="9"/>
        <v>78.308210557488707</v>
      </c>
      <c r="P38" s="9"/>
    </row>
    <row r="39" spans="1:16">
      <c r="A39" s="12"/>
      <c r="B39" s="25">
        <v>343.6</v>
      </c>
      <c r="C39" s="20" t="s">
        <v>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9463050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9463050</v>
      </c>
      <c r="O39" s="47">
        <f t="shared" si="9"/>
        <v>700.60339083438214</v>
      </c>
      <c r="P39" s="9"/>
    </row>
    <row r="40" spans="1:16">
      <c r="A40" s="12"/>
      <c r="B40" s="25">
        <v>343.9</v>
      </c>
      <c r="C40" s="20" t="s">
        <v>51</v>
      </c>
      <c r="D40" s="46">
        <v>128934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128934</v>
      </c>
      <c r="O40" s="47">
        <f t="shared" si="9"/>
        <v>9.5457170356111654</v>
      </c>
      <c r="P40" s="9"/>
    </row>
    <row r="41" spans="1:16">
      <c r="A41" s="12"/>
      <c r="B41" s="25">
        <v>347.1</v>
      </c>
      <c r="C41" s="20" t="s">
        <v>52</v>
      </c>
      <c r="D41" s="46">
        <v>43283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43283</v>
      </c>
      <c r="O41" s="47">
        <f t="shared" si="9"/>
        <v>3.2044865625231362</v>
      </c>
      <c r="P41" s="9"/>
    </row>
    <row r="42" spans="1:16">
      <c r="A42" s="12"/>
      <c r="B42" s="25">
        <v>347.2</v>
      </c>
      <c r="C42" s="20" t="s">
        <v>53</v>
      </c>
      <c r="D42" s="46">
        <v>550074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550074</v>
      </c>
      <c r="O42" s="47">
        <f t="shared" si="9"/>
        <v>40.725105500851413</v>
      </c>
      <c r="P42" s="9"/>
    </row>
    <row r="43" spans="1:16">
      <c r="A43" s="12"/>
      <c r="B43" s="25">
        <v>347.5</v>
      </c>
      <c r="C43" s="20" t="s">
        <v>80</v>
      </c>
      <c r="D43" s="46">
        <v>174477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174477</v>
      </c>
      <c r="O43" s="47">
        <f t="shared" si="9"/>
        <v>12.917524246686902</v>
      </c>
      <c r="P43" s="9"/>
    </row>
    <row r="44" spans="1:16" ht="15.75">
      <c r="A44" s="29" t="s">
        <v>44</v>
      </c>
      <c r="B44" s="30"/>
      <c r="C44" s="31"/>
      <c r="D44" s="32">
        <f t="shared" ref="D44:M44" si="10">SUM(D45:D45)</f>
        <v>32572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4" si="11">SUM(D44:M44)</f>
        <v>32572</v>
      </c>
      <c r="O44" s="45">
        <f t="shared" si="9"/>
        <v>2.4114903383430812</v>
      </c>
      <c r="P44" s="10"/>
    </row>
    <row r="45" spans="1:16">
      <c r="A45" s="13"/>
      <c r="B45" s="39">
        <v>351.1</v>
      </c>
      <c r="C45" s="21" t="s">
        <v>56</v>
      </c>
      <c r="D45" s="46">
        <v>32572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32572</v>
      </c>
      <c r="O45" s="47">
        <f t="shared" si="9"/>
        <v>2.4114903383430812</v>
      </c>
      <c r="P45" s="9"/>
    </row>
    <row r="46" spans="1:16" ht="15.75">
      <c r="A46" s="29" t="s">
        <v>4</v>
      </c>
      <c r="B46" s="30"/>
      <c r="C46" s="31"/>
      <c r="D46" s="32">
        <f t="shared" ref="D46:M46" si="12">SUM(D47:D50)</f>
        <v>226375</v>
      </c>
      <c r="E46" s="32">
        <f t="shared" si="12"/>
        <v>0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244189</v>
      </c>
      <c r="J46" s="32">
        <f t="shared" si="12"/>
        <v>0</v>
      </c>
      <c r="K46" s="32">
        <f t="shared" si="12"/>
        <v>3006848</v>
      </c>
      <c r="L46" s="32">
        <f t="shared" si="12"/>
        <v>0</v>
      </c>
      <c r="M46" s="32">
        <f t="shared" si="12"/>
        <v>7997</v>
      </c>
      <c r="N46" s="32">
        <f t="shared" si="11"/>
        <v>3485409</v>
      </c>
      <c r="O46" s="45">
        <f t="shared" si="9"/>
        <v>258.04464351817575</v>
      </c>
      <c r="P46" s="10"/>
    </row>
    <row r="47" spans="1:16">
      <c r="A47" s="12"/>
      <c r="B47" s="25">
        <v>361.1</v>
      </c>
      <c r="C47" s="20" t="s">
        <v>57</v>
      </c>
      <c r="D47" s="46">
        <v>68364</v>
      </c>
      <c r="E47" s="46">
        <v>0</v>
      </c>
      <c r="F47" s="46">
        <v>0</v>
      </c>
      <c r="G47" s="46">
        <v>0</v>
      </c>
      <c r="H47" s="46">
        <v>0</v>
      </c>
      <c r="I47" s="46">
        <v>32155</v>
      </c>
      <c r="J47" s="46">
        <v>0</v>
      </c>
      <c r="K47" s="46">
        <v>1870106</v>
      </c>
      <c r="L47" s="46">
        <v>0</v>
      </c>
      <c r="M47" s="46">
        <v>7997</v>
      </c>
      <c r="N47" s="46">
        <f t="shared" si="11"/>
        <v>1978622</v>
      </c>
      <c r="O47" s="47">
        <f t="shared" si="9"/>
        <v>146.48863552232177</v>
      </c>
      <c r="P47" s="9"/>
    </row>
    <row r="48" spans="1:16">
      <c r="A48" s="12"/>
      <c r="B48" s="25">
        <v>366</v>
      </c>
      <c r="C48" s="20" t="s">
        <v>62</v>
      </c>
      <c r="D48" s="46">
        <v>11060</v>
      </c>
      <c r="E48" s="46">
        <v>0</v>
      </c>
      <c r="F48" s="46">
        <v>0</v>
      </c>
      <c r="G48" s="46">
        <v>0</v>
      </c>
      <c r="H48" s="46">
        <v>0</v>
      </c>
      <c r="I48" s="46">
        <v>212034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223094</v>
      </c>
      <c r="O48" s="47">
        <f t="shared" si="9"/>
        <v>16.51691715406826</v>
      </c>
      <c r="P48" s="9"/>
    </row>
    <row r="49" spans="1:119">
      <c r="A49" s="12"/>
      <c r="B49" s="25">
        <v>368</v>
      </c>
      <c r="C49" s="20" t="s">
        <v>63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1136742</v>
      </c>
      <c r="L49" s="46">
        <v>0</v>
      </c>
      <c r="M49" s="46">
        <v>0</v>
      </c>
      <c r="N49" s="46">
        <f t="shared" si="11"/>
        <v>1136742</v>
      </c>
      <c r="O49" s="47">
        <f t="shared" si="9"/>
        <v>84.159472865921373</v>
      </c>
      <c r="P49" s="9"/>
    </row>
    <row r="50" spans="1:119">
      <c r="A50" s="12"/>
      <c r="B50" s="25">
        <v>369.9</v>
      </c>
      <c r="C50" s="20" t="s">
        <v>65</v>
      </c>
      <c r="D50" s="46">
        <v>146951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146951</v>
      </c>
      <c r="O50" s="47">
        <f t="shared" si="9"/>
        <v>10.879617975864367</v>
      </c>
      <c r="P50" s="9"/>
    </row>
    <row r="51" spans="1:119" ht="15.75">
      <c r="A51" s="29" t="s">
        <v>45</v>
      </c>
      <c r="B51" s="30"/>
      <c r="C51" s="31"/>
      <c r="D51" s="32">
        <f t="shared" ref="D51:M51" si="13">SUM(D52:D53)</f>
        <v>4457801</v>
      </c>
      <c r="E51" s="32">
        <f t="shared" si="13"/>
        <v>0</v>
      </c>
      <c r="F51" s="32">
        <f t="shared" si="13"/>
        <v>0</v>
      </c>
      <c r="G51" s="32">
        <f t="shared" si="13"/>
        <v>0</v>
      </c>
      <c r="H51" s="32">
        <f t="shared" si="13"/>
        <v>0</v>
      </c>
      <c r="I51" s="32">
        <f t="shared" si="13"/>
        <v>0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1"/>
        <v>4457801</v>
      </c>
      <c r="O51" s="45">
        <f t="shared" si="9"/>
        <v>330.03635152143335</v>
      </c>
      <c r="P51" s="9"/>
    </row>
    <row r="52" spans="1:119">
      <c r="A52" s="12"/>
      <c r="B52" s="25">
        <v>381</v>
      </c>
      <c r="C52" s="20" t="s">
        <v>66</v>
      </c>
      <c r="D52" s="46">
        <v>457801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457801</v>
      </c>
      <c r="O52" s="47">
        <f t="shared" si="9"/>
        <v>33.893610720367214</v>
      </c>
      <c r="P52" s="9"/>
    </row>
    <row r="53" spans="1:119" ht="15.75" thickBot="1">
      <c r="A53" s="12"/>
      <c r="B53" s="25">
        <v>384</v>
      </c>
      <c r="C53" s="20" t="s">
        <v>67</v>
      </c>
      <c r="D53" s="46">
        <v>4000000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4000000</v>
      </c>
      <c r="O53" s="47">
        <f t="shared" si="9"/>
        <v>296.14274080106611</v>
      </c>
      <c r="P53" s="9"/>
    </row>
    <row r="54" spans="1:119" ht="16.5" thickBot="1">
      <c r="A54" s="14" t="s">
        <v>54</v>
      </c>
      <c r="B54" s="23"/>
      <c r="C54" s="22"/>
      <c r="D54" s="15">
        <f t="shared" ref="D54:M54" si="14">SUM(D5,D15,D22,D34,D44,D46,D51)</f>
        <v>17855662</v>
      </c>
      <c r="E54" s="15">
        <f t="shared" si="14"/>
        <v>0</v>
      </c>
      <c r="F54" s="15">
        <f t="shared" si="14"/>
        <v>0</v>
      </c>
      <c r="G54" s="15">
        <f t="shared" si="14"/>
        <v>0</v>
      </c>
      <c r="H54" s="15">
        <f t="shared" si="14"/>
        <v>0</v>
      </c>
      <c r="I54" s="15">
        <f t="shared" si="14"/>
        <v>10060430</v>
      </c>
      <c r="J54" s="15">
        <f t="shared" si="14"/>
        <v>0</v>
      </c>
      <c r="K54" s="15">
        <f t="shared" si="14"/>
        <v>3006848</v>
      </c>
      <c r="L54" s="15">
        <f t="shared" si="14"/>
        <v>0</v>
      </c>
      <c r="M54" s="15">
        <f t="shared" si="14"/>
        <v>1140998</v>
      </c>
      <c r="N54" s="15">
        <f t="shared" si="11"/>
        <v>32063938</v>
      </c>
      <c r="O54" s="38">
        <f t="shared" si="9"/>
        <v>2373.8756200488638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18" t="s">
        <v>81</v>
      </c>
      <c r="M56" s="118"/>
      <c r="N56" s="118"/>
      <c r="O56" s="43">
        <v>13507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thickBot="1">
      <c r="A58" s="120" t="s">
        <v>82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6341405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1288650</v>
      </c>
      <c r="N5" s="28">
        <f>SUM(D5:M5)</f>
        <v>7630055</v>
      </c>
      <c r="O5" s="33">
        <f t="shared" ref="O5:O36" si="1">(N5/O$63)</f>
        <v>543.72229744174444</v>
      </c>
      <c r="P5" s="6"/>
    </row>
    <row r="6" spans="1:133">
      <c r="A6" s="12"/>
      <c r="B6" s="25">
        <v>311</v>
      </c>
      <c r="C6" s="20" t="s">
        <v>2</v>
      </c>
      <c r="D6" s="46">
        <v>3199642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1288650</v>
      </c>
      <c r="N6" s="46">
        <f>SUM(D6:M6)</f>
        <v>4488292</v>
      </c>
      <c r="O6" s="47">
        <f t="shared" si="1"/>
        <v>319.83838095916769</v>
      </c>
      <c r="P6" s="9"/>
    </row>
    <row r="7" spans="1:133">
      <c r="A7" s="12"/>
      <c r="B7" s="25">
        <v>312.3</v>
      </c>
      <c r="C7" s="20" t="s">
        <v>11</v>
      </c>
      <c r="D7" s="46">
        <v>62956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62956</v>
      </c>
      <c r="O7" s="47">
        <f t="shared" si="1"/>
        <v>4.4862823344972567</v>
      </c>
      <c r="P7" s="9"/>
    </row>
    <row r="8" spans="1:133">
      <c r="A8" s="12"/>
      <c r="B8" s="25">
        <v>312.41000000000003</v>
      </c>
      <c r="C8" s="20" t="s">
        <v>13</v>
      </c>
      <c r="D8" s="46">
        <v>348220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348220</v>
      </c>
      <c r="O8" s="47">
        <f t="shared" si="1"/>
        <v>24.814366136962875</v>
      </c>
      <c r="P8" s="9"/>
    </row>
    <row r="9" spans="1:133">
      <c r="A9" s="12"/>
      <c r="B9" s="25">
        <v>312.42</v>
      </c>
      <c r="C9" s="20" t="s">
        <v>12</v>
      </c>
      <c r="D9" s="46">
        <v>220561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220561</v>
      </c>
      <c r="O9" s="47">
        <f t="shared" si="1"/>
        <v>15.717309199743461</v>
      </c>
      <c r="P9" s="9"/>
    </row>
    <row r="10" spans="1:133">
      <c r="A10" s="12"/>
      <c r="B10" s="25">
        <v>314.10000000000002</v>
      </c>
      <c r="C10" s="20" t="s">
        <v>14</v>
      </c>
      <c r="D10" s="46">
        <v>1362909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1362909</v>
      </c>
      <c r="O10" s="47">
        <f t="shared" si="1"/>
        <v>97.121713104824337</v>
      </c>
      <c r="P10" s="9"/>
    </row>
    <row r="11" spans="1:133">
      <c r="A11" s="12"/>
      <c r="B11" s="25">
        <v>314.2</v>
      </c>
      <c r="C11" s="20" t="s">
        <v>16</v>
      </c>
      <c r="D11" s="46">
        <v>917746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917746</v>
      </c>
      <c r="O11" s="47">
        <f t="shared" si="1"/>
        <v>65.399130620679827</v>
      </c>
      <c r="P11" s="9"/>
    </row>
    <row r="12" spans="1:133">
      <c r="A12" s="12"/>
      <c r="B12" s="25">
        <v>314.3</v>
      </c>
      <c r="C12" s="20" t="s">
        <v>15</v>
      </c>
      <c r="D12" s="46">
        <v>178044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178044</v>
      </c>
      <c r="O12" s="47">
        <f t="shared" si="1"/>
        <v>12.687522268937505</v>
      </c>
      <c r="P12" s="9"/>
    </row>
    <row r="13" spans="1:133">
      <c r="A13" s="12"/>
      <c r="B13" s="25">
        <v>314.39999999999998</v>
      </c>
      <c r="C13" s="20" t="s">
        <v>17</v>
      </c>
      <c r="D13" s="46">
        <v>19357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19357</v>
      </c>
      <c r="O13" s="47">
        <f t="shared" si="1"/>
        <v>1.3793914344758782</v>
      </c>
      <c r="P13" s="9"/>
    </row>
    <row r="14" spans="1:133">
      <c r="A14" s="12"/>
      <c r="B14" s="25">
        <v>316</v>
      </c>
      <c r="C14" s="20" t="s">
        <v>18</v>
      </c>
      <c r="D14" s="46">
        <v>31970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31970</v>
      </c>
      <c r="O14" s="47">
        <f t="shared" si="1"/>
        <v>2.2782013824556402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SUM(D16:D22)</f>
        <v>1275510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254680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1530190</v>
      </c>
      <c r="O15" s="45">
        <f t="shared" si="1"/>
        <v>109.04225753580845</v>
      </c>
      <c r="P15" s="10"/>
    </row>
    <row r="16" spans="1:133">
      <c r="A16" s="12"/>
      <c r="B16" s="25">
        <v>322</v>
      </c>
      <c r="C16" s="20" t="s">
        <v>0</v>
      </c>
      <c r="D16" s="46">
        <v>80968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80968</v>
      </c>
      <c r="O16" s="47">
        <f t="shared" si="1"/>
        <v>5.7698282619539656</v>
      </c>
      <c r="P16" s="9"/>
    </row>
    <row r="17" spans="1:16">
      <c r="A17" s="12"/>
      <c r="B17" s="25">
        <v>323.10000000000002</v>
      </c>
      <c r="C17" s="20" t="s">
        <v>20</v>
      </c>
      <c r="D17" s="46">
        <v>998277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998277</v>
      </c>
      <c r="O17" s="47">
        <f t="shared" si="1"/>
        <v>71.137818000427558</v>
      </c>
      <c r="P17" s="9"/>
    </row>
    <row r="18" spans="1:16">
      <c r="A18" s="12"/>
      <c r="B18" s="25">
        <v>323.39999999999998</v>
      </c>
      <c r="C18" s="20" t="s">
        <v>21</v>
      </c>
      <c r="D18" s="46">
        <v>9492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9492</v>
      </c>
      <c r="O18" s="47">
        <f t="shared" si="1"/>
        <v>0.6764056153352811</v>
      </c>
      <c r="P18" s="9"/>
    </row>
    <row r="19" spans="1:16">
      <c r="A19" s="12"/>
      <c r="B19" s="25">
        <v>324.02999999999997</v>
      </c>
      <c r="C19" s="20" t="s">
        <v>23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254680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254680</v>
      </c>
      <c r="O19" s="47">
        <f t="shared" si="1"/>
        <v>18.148649611629729</v>
      </c>
      <c r="P19" s="9"/>
    </row>
    <row r="20" spans="1:16">
      <c r="A20" s="12"/>
      <c r="B20" s="25">
        <v>324.11</v>
      </c>
      <c r="C20" s="20" t="s">
        <v>22</v>
      </c>
      <c r="D20" s="46">
        <v>37437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37437</v>
      </c>
      <c r="O20" s="47">
        <f t="shared" si="1"/>
        <v>2.6677830827335565</v>
      </c>
      <c r="P20" s="9"/>
    </row>
    <row r="21" spans="1:16">
      <c r="A21" s="12"/>
      <c r="B21" s="25">
        <v>324.61</v>
      </c>
      <c r="C21" s="20" t="s">
        <v>24</v>
      </c>
      <c r="D21" s="46">
        <v>16981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16981</v>
      </c>
      <c r="O21" s="47">
        <f t="shared" si="1"/>
        <v>1.2100762488420151</v>
      </c>
      <c r="P21" s="9"/>
    </row>
    <row r="22" spans="1:16">
      <c r="A22" s="12"/>
      <c r="B22" s="25">
        <v>329</v>
      </c>
      <c r="C22" s="20" t="s">
        <v>25</v>
      </c>
      <c r="D22" s="46">
        <v>132355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132355</v>
      </c>
      <c r="O22" s="47">
        <f t="shared" si="1"/>
        <v>9.4316967148863391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SUM(D24:D36)</f>
        <v>3801319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25000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3826319</v>
      </c>
      <c r="O23" s="45">
        <f t="shared" si="1"/>
        <v>272.66578778593316</v>
      </c>
      <c r="P23" s="10"/>
    </row>
    <row r="24" spans="1:16">
      <c r="A24" s="12"/>
      <c r="B24" s="25">
        <v>331.1</v>
      </c>
      <c r="C24" s="20" t="s">
        <v>26</v>
      </c>
      <c r="D24" s="46">
        <v>80939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80939</v>
      </c>
      <c r="O24" s="47">
        <f t="shared" si="1"/>
        <v>5.7677617045535525</v>
      </c>
      <c r="P24" s="9"/>
    </row>
    <row r="25" spans="1:16">
      <c r="A25" s="12"/>
      <c r="B25" s="25">
        <v>331.2</v>
      </c>
      <c r="C25" s="20" t="s">
        <v>27</v>
      </c>
      <c r="D25" s="46">
        <v>45690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45690</v>
      </c>
      <c r="O25" s="47">
        <f t="shared" si="1"/>
        <v>3.2558968146511793</v>
      </c>
      <c r="P25" s="9"/>
    </row>
    <row r="26" spans="1:16">
      <c r="A26" s="12"/>
      <c r="B26" s="25">
        <v>331.35</v>
      </c>
      <c r="C26" s="20" t="s">
        <v>29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25000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25000</v>
      </c>
      <c r="O26" s="47">
        <f t="shared" si="1"/>
        <v>1.7815150003563029</v>
      </c>
      <c r="P26" s="9"/>
    </row>
    <row r="27" spans="1:16">
      <c r="A27" s="12"/>
      <c r="B27" s="25">
        <v>334.49</v>
      </c>
      <c r="C27" s="20" t="s">
        <v>30</v>
      </c>
      <c r="D27" s="46">
        <v>985286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985286</v>
      </c>
      <c r="O27" s="47">
        <f t="shared" si="1"/>
        <v>70.212071545642416</v>
      </c>
      <c r="P27" s="9"/>
    </row>
    <row r="28" spans="1:16">
      <c r="A28" s="12"/>
      <c r="B28" s="25">
        <v>335.14</v>
      </c>
      <c r="C28" s="20" t="s">
        <v>31</v>
      </c>
      <c r="D28" s="46">
        <v>39673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39673</v>
      </c>
      <c r="O28" s="47">
        <f t="shared" si="1"/>
        <v>2.8271217843654242</v>
      </c>
      <c r="P28" s="9"/>
    </row>
    <row r="29" spans="1:16">
      <c r="A29" s="12"/>
      <c r="B29" s="25">
        <v>335.15</v>
      </c>
      <c r="C29" s="20" t="s">
        <v>32</v>
      </c>
      <c r="D29" s="46">
        <v>10968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10968</v>
      </c>
      <c r="O29" s="47">
        <f t="shared" si="1"/>
        <v>0.78158626095631722</v>
      </c>
      <c r="P29" s="9"/>
    </row>
    <row r="30" spans="1:16">
      <c r="A30" s="12"/>
      <c r="B30" s="25">
        <v>335.18</v>
      </c>
      <c r="C30" s="20" t="s">
        <v>33</v>
      </c>
      <c r="D30" s="46">
        <v>897210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897210</v>
      </c>
      <c r="O30" s="47">
        <f t="shared" si="1"/>
        <v>63.935722938787144</v>
      </c>
      <c r="P30" s="9"/>
    </row>
    <row r="31" spans="1:16">
      <c r="A31" s="12"/>
      <c r="B31" s="25">
        <v>335.49</v>
      </c>
      <c r="C31" s="20" t="s">
        <v>34</v>
      </c>
      <c r="D31" s="46">
        <v>106731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106731</v>
      </c>
      <c r="O31" s="47">
        <f t="shared" si="1"/>
        <v>7.6057151001211434</v>
      </c>
      <c r="P31" s="9"/>
    </row>
    <row r="32" spans="1:16">
      <c r="A32" s="12"/>
      <c r="B32" s="25">
        <v>336</v>
      </c>
      <c r="C32" s="20" t="s">
        <v>3</v>
      </c>
      <c r="D32" s="46">
        <v>205992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205992</v>
      </c>
      <c r="O32" s="47">
        <f t="shared" si="1"/>
        <v>14.679113518135823</v>
      </c>
      <c r="P32" s="9"/>
    </row>
    <row r="33" spans="1:16">
      <c r="A33" s="12"/>
      <c r="B33" s="25">
        <v>337.1</v>
      </c>
      <c r="C33" s="20" t="s">
        <v>35</v>
      </c>
      <c r="D33" s="46">
        <v>16594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16594</v>
      </c>
      <c r="O33" s="47">
        <f t="shared" si="1"/>
        <v>1.1824983966364997</v>
      </c>
      <c r="P33" s="9"/>
    </row>
    <row r="34" spans="1:16">
      <c r="A34" s="12"/>
      <c r="B34" s="25">
        <v>337.2</v>
      </c>
      <c r="C34" s="20" t="s">
        <v>36</v>
      </c>
      <c r="D34" s="46">
        <v>98283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98283</v>
      </c>
      <c r="O34" s="47">
        <f t="shared" si="1"/>
        <v>7.0037055512007411</v>
      </c>
      <c r="P34" s="9"/>
    </row>
    <row r="35" spans="1:16">
      <c r="A35" s="12"/>
      <c r="B35" s="25">
        <v>337.7</v>
      </c>
      <c r="C35" s="20" t="s">
        <v>37</v>
      </c>
      <c r="D35" s="46">
        <v>1050844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1050844</v>
      </c>
      <c r="O35" s="47">
        <f t="shared" si="1"/>
        <v>74.883773961376761</v>
      </c>
      <c r="P35" s="9"/>
    </row>
    <row r="36" spans="1:16">
      <c r="A36" s="12"/>
      <c r="B36" s="25">
        <v>338</v>
      </c>
      <c r="C36" s="20" t="s">
        <v>38</v>
      </c>
      <c r="D36" s="46">
        <v>263109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263109</v>
      </c>
      <c r="O36" s="47">
        <f t="shared" si="1"/>
        <v>18.74930520914986</v>
      </c>
      <c r="P36" s="9"/>
    </row>
    <row r="37" spans="1:16" ht="15.75">
      <c r="A37" s="29" t="s">
        <v>43</v>
      </c>
      <c r="B37" s="30"/>
      <c r="C37" s="31"/>
      <c r="D37" s="32">
        <f t="shared" ref="D37:M37" si="7">SUM(D38:D45)</f>
        <v>2364900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8509582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10874482</v>
      </c>
      <c r="O37" s="45">
        <f t="shared" ref="O37:O61" si="8">(N37/O$63)</f>
        <v>774.92211216418445</v>
      </c>
      <c r="P37" s="10"/>
    </row>
    <row r="38" spans="1:16">
      <c r="A38" s="12"/>
      <c r="B38" s="25">
        <v>341.9</v>
      </c>
      <c r="C38" s="20" t="s">
        <v>46</v>
      </c>
      <c r="D38" s="46">
        <v>144726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9">SUM(D38:M38)</f>
        <v>144726</v>
      </c>
      <c r="O38" s="47">
        <f t="shared" si="8"/>
        <v>10.313261597662652</v>
      </c>
      <c r="P38" s="9"/>
    </row>
    <row r="39" spans="1:16">
      <c r="A39" s="12"/>
      <c r="B39" s="25">
        <v>342.1</v>
      </c>
      <c r="C39" s="20" t="s">
        <v>47</v>
      </c>
      <c r="D39" s="46">
        <v>126951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126951</v>
      </c>
      <c r="O39" s="47">
        <f t="shared" si="8"/>
        <v>9.0466044324093211</v>
      </c>
      <c r="P39" s="9"/>
    </row>
    <row r="40" spans="1:16">
      <c r="A40" s="12"/>
      <c r="B40" s="25">
        <v>342.2</v>
      </c>
      <c r="C40" s="20" t="s">
        <v>48</v>
      </c>
      <c r="D40" s="46">
        <v>275085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275085</v>
      </c>
      <c r="O40" s="47">
        <f t="shared" si="8"/>
        <v>19.602722154920546</v>
      </c>
      <c r="P40" s="9"/>
    </row>
    <row r="41" spans="1:16">
      <c r="A41" s="12"/>
      <c r="B41" s="25">
        <v>343.4</v>
      </c>
      <c r="C41" s="20" t="s">
        <v>49</v>
      </c>
      <c r="D41" s="46">
        <v>1080163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1080163</v>
      </c>
      <c r="O41" s="47">
        <f t="shared" si="8"/>
        <v>76.973063493194616</v>
      </c>
      <c r="P41" s="9"/>
    </row>
    <row r="42" spans="1:16">
      <c r="A42" s="12"/>
      <c r="B42" s="25">
        <v>343.6</v>
      </c>
      <c r="C42" s="20" t="s">
        <v>50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8509582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8509582</v>
      </c>
      <c r="O42" s="47">
        <f t="shared" si="8"/>
        <v>606.39791919047957</v>
      </c>
      <c r="P42" s="9"/>
    </row>
    <row r="43" spans="1:16">
      <c r="A43" s="12"/>
      <c r="B43" s="25">
        <v>343.9</v>
      </c>
      <c r="C43" s="20" t="s">
        <v>51</v>
      </c>
      <c r="D43" s="46">
        <v>128763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128763</v>
      </c>
      <c r="O43" s="47">
        <f t="shared" si="8"/>
        <v>9.1757286396351461</v>
      </c>
      <c r="P43" s="9"/>
    </row>
    <row r="44" spans="1:16">
      <c r="A44" s="12"/>
      <c r="B44" s="25">
        <v>347.1</v>
      </c>
      <c r="C44" s="20" t="s">
        <v>52</v>
      </c>
      <c r="D44" s="46">
        <v>42594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42594</v>
      </c>
      <c r="O44" s="47">
        <f t="shared" si="8"/>
        <v>3.0352739970070548</v>
      </c>
      <c r="P44" s="9"/>
    </row>
    <row r="45" spans="1:16">
      <c r="A45" s="12"/>
      <c r="B45" s="25">
        <v>347.2</v>
      </c>
      <c r="C45" s="20" t="s">
        <v>53</v>
      </c>
      <c r="D45" s="46">
        <v>566618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566618</v>
      </c>
      <c r="O45" s="47">
        <f t="shared" si="8"/>
        <v>40.377538658875508</v>
      </c>
      <c r="P45" s="9"/>
    </row>
    <row r="46" spans="1:16" ht="15.75">
      <c r="A46" s="29" t="s">
        <v>44</v>
      </c>
      <c r="B46" s="30"/>
      <c r="C46" s="31"/>
      <c r="D46" s="32">
        <f t="shared" ref="D46:M46" si="10">SUM(D47:D47)</f>
        <v>29854</v>
      </c>
      <c r="E46" s="32">
        <f t="shared" si="10"/>
        <v>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>SUM(D46:M46)</f>
        <v>29854</v>
      </c>
      <c r="O46" s="45">
        <f t="shared" si="8"/>
        <v>2.1274139528254827</v>
      </c>
      <c r="P46" s="10"/>
    </row>
    <row r="47" spans="1:16">
      <c r="A47" s="13"/>
      <c r="B47" s="39">
        <v>351.1</v>
      </c>
      <c r="C47" s="21" t="s">
        <v>56</v>
      </c>
      <c r="D47" s="46">
        <v>29854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29854</v>
      </c>
      <c r="O47" s="47">
        <f t="shared" si="8"/>
        <v>2.1274139528254827</v>
      </c>
      <c r="P47" s="9"/>
    </row>
    <row r="48" spans="1:16" ht="15.75">
      <c r="A48" s="29" t="s">
        <v>4</v>
      </c>
      <c r="B48" s="30"/>
      <c r="C48" s="31"/>
      <c r="D48" s="32">
        <f t="shared" ref="D48:M48" si="11">SUM(D49:D57)</f>
        <v>314159</v>
      </c>
      <c r="E48" s="32">
        <f t="shared" si="11"/>
        <v>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927777</v>
      </c>
      <c r="J48" s="32">
        <f t="shared" si="11"/>
        <v>0</v>
      </c>
      <c r="K48" s="32">
        <f t="shared" si="11"/>
        <v>-347719</v>
      </c>
      <c r="L48" s="32">
        <f t="shared" si="11"/>
        <v>0</v>
      </c>
      <c r="M48" s="32">
        <f t="shared" si="11"/>
        <v>21689</v>
      </c>
      <c r="N48" s="32">
        <f>SUM(D48:M48)</f>
        <v>915906</v>
      </c>
      <c r="O48" s="45">
        <f t="shared" si="8"/>
        <v>65.268011116653597</v>
      </c>
      <c r="P48" s="10"/>
    </row>
    <row r="49" spans="1:119">
      <c r="A49" s="12"/>
      <c r="B49" s="25">
        <v>361.1</v>
      </c>
      <c r="C49" s="20" t="s">
        <v>57</v>
      </c>
      <c r="D49" s="46">
        <v>190901</v>
      </c>
      <c r="E49" s="46">
        <v>0</v>
      </c>
      <c r="F49" s="46">
        <v>0</v>
      </c>
      <c r="G49" s="46">
        <v>0</v>
      </c>
      <c r="H49" s="46">
        <v>0</v>
      </c>
      <c r="I49" s="46">
        <v>142881</v>
      </c>
      <c r="J49" s="46">
        <v>0</v>
      </c>
      <c r="K49" s="46">
        <v>0</v>
      </c>
      <c r="L49" s="46">
        <v>0</v>
      </c>
      <c r="M49" s="46">
        <v>21689</v>
      </c>
      <c r="N49" s="46">
        <f>SUM(D49:M49)</f>
        <v>355471</v>
      </c>
      <c r="O49" s="47">
        <f t="shared" si="8"/>
        <v>25.331076747666216</v>
      </c>
      <c r="P49" s="9"/>
    </row>
    <row r="50" spans="1:119">
      <c r="A50" s="12"/>
      <c r="B50" s="25">
        <v>361.3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-1724816</v>
      </c>
      <c r="L50" s="46">
        <v>0</v>
      </c>
      <c r="M50" s="46">
        <v>0</v>
      </c>
      <c r="N50" s="46">
        <f t="shared" ref="N50:N57" si="12">SUM(D50:M50)</f>
        <v>-1724816</v>
      </c>
      <c r="O50" s="47">
        <f t="shared" si="8"/>
        <v>-122.91142307418228</v>
      </c>
      <c r="P50" s="9"/>
    </row>
    <row r="51" spans="1:119">
      <c r="A51" s="12"/>
      <c r="B51" s="25">
        <v>362</v>
      </c>
      <c r="C51" s="20" t="s">
        <v>59</v>
      </c>
      <c r="D51" s="46">
        <v>13558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13558</v>
      </c>
      <c r="O51" s="47">
        <f t="shared" si="8"/>
        <v>0.9661512149932302</v>
      </c>
      <c r="P51" s="9"/>
    </row>
    <row r="52" spans="1:119">
      <c r="A52" s="12"/>
      <c r="B52" s="25">
        <v>364</v>
      </c>
      <c r="C52" s="20" t="s">
        <v>60</v>
      </c>
      <c r="D52" s="46">
        <v>1876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1876</v>
      </c>
      <c r="O52" s="47">
        <f t="shared" si="8"/>
        <v>0.13368488562673697</v>
      </c>
      <c r="P52" s="9"/>
    </row>
    <row r="53" spans="1:119">
      <c r="A53" s="12"/>
      <c r="B53" s="25">
        <v>365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896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896</v>
      </c>
      <c r="O53" s="47">
        <f t="shared" si="8"/>
        <v>6.3849497612769895E-2</v>
      </c>
      <c r="P53" s="9"/>
    </row>
    <row r="54" spans="1:119">
      <c r="A54" s="12"/>
      <c r="B54" s="25">
        <v>366</v>
      </c>
      <c r="C54" s="20" t="s">
        <v>62</v>
      </c>
      <c r="D54" s="46">
        <v>10619</v>
      </c>
      <c r="E54" s="46">
        <v>0</v>
      </c>
      <c r="F54" s="46">
        <v>0</v>
      </c>
      <c r="G54" s="46">
        <v>0</v>
      </c>
      <c r="H54" s="46">
        <v>0</v>
      </c>
      <c r="I54" s="46">
        <v>784000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794619</v>
      </c>
      <c r="O54" s="47">
        <f t="shared" si="8"/>
        <v>56.625026722725003</v>
      </c>
      <c r="P54" s="9"/>
    </row>
    <row r="55" spans="1:119">
      <c r="A55" s="12"/>
      <c r="B55" s="25">
        <v>368</v>
      </c>
      <c r="C55" s="20" t="s">
        <v>63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1377097</v>
      </c>
      <c r="L55" s="46">
        <v>0</v>
      </c>
      <c r="M55" s="46">
        <v>0</v>
      </c>
      <c r="N55" s="46">
        <f t="shared" si="12"/>
        <v>1377097</v>
      </c>
      <c r="O55" s="47">
        <f t="shared" si="8"/>
        <v>98.132758497826558</v>
      </c>
      <c r="P55" s="9"/>
    </row>
    <row r="56" spans="1:119">
      <c r="A56" s="12"/>
      <c r="B56" s="25">
        <v>369.3</v>
      </c>
      <c r="C56" s="20" t="s">
        <v>64</v>
      </c>
      <c r="D56" s="46">
        <v>80514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80514</v>
      </c>
      <c r="O56" s="47">
        <f t="shared" si="8"/>
        <v>5.7374759495474956</v>
      </c>
      <c r="P56" s="9"/>
    </row>
    <row r="57" spans="1:119">
      <c r="A57" s="12"/>
      <c r="B57" s="25">
        <v>369.9</v>
      </c>
      <c r="C57" s="20" t="s">
        <v>65</v>
      </c>
      <c r="D57" s="46">
        <v>16691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16691</v>
      </c>
      <c r="O57" s="47">
        <f t="shared" si="8"/>
        <v>1.1894106748378821</v>
      </c>
      <c r="P57" s="9"/>
    </row>
    <row r="58" spans="1:119" ht="15.75">
      <c r="A58" s="29" t="s">
        <v>45</v>
      </c>
      <c r="B58" s="30"/>
      <c r="C58" s="31"/>
      <c r="D58" s="32">
        <f t="shared" ref="D58:M58" si="13">SUM(D59:D60)</f>
        <v>2961866</v>
      </c>
      <c r="E58" s="32">
        <f t="shared" si="13"/>
        <v>0</v>
      </c>
      <c r="F58" s="32">
        <f t="shared" si="13"/>
        <v>0</v>
      </c>
      <c r="G58" s="32">
        <f t="shared" si="13"/>
        <v>0</v>
      </c>
      <c r="H58" s="32">
        <f t="shared" si="13"/>
        <v>0</v>
      </c>
      <c r="I58" s="32">
        <f t="shared" si="13"/>
        <v>0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>SUM(D58:M58)</f>
        <v>2961866</v>
      </c>
      <c r="O58" s="45">
        <f t="shared" si="8"/>
        <v>211.06434832181287</v>
      </c>
      <c r="P58" s="9"/>
    </row>
    <row r="59" spans="1:119">
      <c r="A59" s="12"/>
      <c r="B59" s="25">
        <v>381</v>
      </c>
      <c r="C59" s="20" t="s">
        <v>66</v>
      </c>
      <c r="D59" s="46">
        <v>1090866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1090866</v>
      </c>
      <c r="O59" s="47">
        <f t="shared" si="8"/>
        <v>77.735765695147151</v>
      </c>
      <c r="P59" s="9"/>
    </row>
    <row r="60" spans="1:119" ht="15.75" thickBot="1">
      <c r="A60" s="12"/>
      <c r="B60" s="25">
        <v>384</v>
      </c>
      <c r="C60" s="20" t="s">
        <v>67</v>
      </c>
      <c r="D60" s="46">
        <v>1871000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1871000</v>
      </c>
      <c r="O60" s="47">
        <f t="shared" si="8"/>
        <v>133.32858262666571</v>
      </c>
      <c r="P60" s="9"/>
    </row>
    <row r="61" spans="1:119" ht="16.5" thickBot="1">
      <c r="A61" s="14" t="s">
        <v>54</v>
      </c>
      <c r="B61" s="23"/>
      <c r="C61" s="22"/>
      <c r="D61" s="15">
        <f t="shared" ref="D61:M61" si="14">SUM(D5,D15,D23,D37,D46,D48,D58)</f>
        <v>17089013</v>
      </c>
      <c r="E61" s="15">
        <f t="shared" si="14"/>
        <v>0</v>
      </c>
      <c r="F61" s="15">
        <f t="shared" si="14"/>
        <v>0</v>
      </c>
      <c r="G61" s="15">
        <f t="shared" si="14"/>
        <v>0</v>
      </c>
      <c r="H61" s="15">
        <f t="shared" si="14"/>
        <v>0</v>
      </c>
      <c r="I61" s="15">
        <f t="shared" si="14"/>
        <v>9717039</v>
      </c>
      <c r="J61" s="15">
        <f t="shared" si="14"/>
        <v>0</v>
      </c>
      <c r="K61" s="15">
        <f t="shared" si="14"/>
        <v>-347719</v>
      </c>
      <c r="L61" s="15">
        <f t="shared" si="14"/>
        <v>0</v>
      </c>
      <c r="M61" s="15">
        <f t="shared" si="14"/>
        <v>1310339</v>
      </c>
      <c r="N61" s="15">
        <f>SUM(D61:M61)</f>
        <v>27768672</v>
      </c>
      <c r="O61" s="38">
        <f t="shared" si="8"/>
        <v>1978.8122283189625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74</v>
      </c>
      <c r="M63" s="118"/>
      <c r="N63" s="118"/>
      <c r="O63" s="43">
        <v>14033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thickBot="1">
      <c r="A65" s="120" t="s">
        <v>82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A65:O65"/>
    <mergeCell ref="A64:O64"/>
    <mergeCell ref="L63:N6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6158963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1287625</v>
      </c>
      <c r="N5" s="28">
        <f>SUM(D5:M5)</f>
        <v>7446588</v>
      </c>
      <c r="O5" s="33">
        <f t="shared" ref="O5:O36" si="1">(N5/O$65)</f>
        <v>527.34140641597617</v>
      </c>
      <c r="P5" s="6"/>
    </row>
    <row r="6" spans="1:133">
      <c r="A6" s="12"/>
      <c r="B6" s="25">
        <v>311</v>
      </c>
      <c r="C6" s="20" t="s">
        <v>2</v>
      </c>
      <c r="D6" s="46">
        <v>3171641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1287625</v>
      </c>
      <c r="N6" s="46">
        <f>SUM(D6:M6)</f>
        <v>4459266</v>
      </c>
      <c r="O6" s="47">
        <f t="shared" si="1"/>
        <v>315.78967495219888</v>
      </c>
      <c r="P6" s="9"/>
    </row>
    <row r="7" spans="1:133">
      <c r="A7" s="12"/>
      <c r="B7" s="25">
        <v>312.3</v>
      </c>
      <c r="C7" s="20" t="s">
        <v>11</v>
      </c>
      <c r="D7" s="46">
        <v>62459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62459</v>
      </c>
      <c r="O7" s="47">
        <f t="shared" si="1"/>
        <v>4.4231286736066853</v>
      </c>
      <c r="P7" s="9"/>
    </row>
    <row r="8" spans="1:133">
      <c r="A8" s="12"/>
      <c r="B8" s="25">
        <v>312.41000000000003</v>
      </c>
      <c r="C8" s="20" t="s">
        <v>13</v>
      </c>
      <c r="D8" s="46">
        <v>345053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345053</v>
      </c>
      <c r="O8" s="47">
        <f t="shared" si="1"/>
        <v>24.435450747114228</v>
      </c>
      <c r="P8" s="9"/>
    </row>
    <row r="9" spans="1:133">
      <c r="A9" s="12"/>
      <c r="B9" s="25">
        <v>312.42</v>
      </c>
      <c r="C9" s="20" t="s">
        <v>12</v>
      </c>
      <c r="D9" s="46">
        <v>212197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212197</v>
      </c>
      <c r="O9" s="47">
        <f t="shared" si="1"/>
        <v>15.027051908505063</v>
      </c>
      <c r="P9" s="9"/>
    </row>
    <row r="10" spans="1:133">
      <c r="A10" s="12"/>
      <c r="B10" s="25">
        <v>314.10000000000002</v>
      </c>
      <c r="C10" s="20" t="s">
        <v>14</v>
      </c>
      <c r="D10" s="46">
        <v>1259398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1259398</v>
      </c>
      <c r="O10" s="47">
        <f t="shared" si="1"/>
        <v>89.186176616386945</v>
      </c>
      <c r="P10" s="9"/>
    </row>
    <row r="11" spans="1:133">
      <c r="A11" s="12"/>
      <c r="B11" s="25">
        <v>314.2</v>
      </c>
      <c r="C11" s="20" t="s">
        <v>16</v>
      </c>
      <c r="D11" s="46">
        <v>898289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898289</v>
      </c>
      <c r="O11" s="47">
        <f t="shared" si="1"/>
        <v>63.613695913887121</v>
      </c>
      <c r="P11" s="9"/>
    </row>
    <row r="12" spans="1:133">
      <c r="A12" s="12"/>
      <c r="B12" s="25">
        <v>314.39999999999998</v>
      </c>
      <c r="C12" s="20" t="s">
        <v>17</v>
      </c>
      <c r="D12" s="46">
        <v>22577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22577</v>
      </c>
      <c r="O12" s="47">
        <f t="shared" si="1"/>
        <v>1.5988244458607748</v>
      </c>
      <c r="P12" s="9"/>
    </row>
    <row r="13" spans="1:133">
      <c r="A13" s="12"/>
      <c r="B13" s="25">
        <v>314.89999999999998</v>
      </c>
      <c r="C13" s="20" t="s">
        <v>90</v>
      </c>
      <c r="D13" s="46">
        <v>187349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187349</v>
      </c>
      <c r="O13" s="47">
        <f t="shared" si="1"/>
        <v>13.267403158416542</v>
      </c>
      <c r="P13" s="9"/>
    </row>
    <row r="14" spans="1:133" ht="15.75">
      <c r="A14" s="29" t="s">
        <v>91</v>
      </c>
      <c r="B14" s="30"/>
      <c r="C14" s="31"/>
      <c r="D14" s="32">
        <f t="shared" ref="D14:M14" si="3">SUM(D15:D18)</f>
        <v>1314268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1314268</v>
      </c>
      <c r="O14" s="45">
        <f t="shared" si="1"/>
        <v>93.071878762127326</v>
      </c>
      <c r="P14" s="10"/>
    </row>
    <row r="15" spans="1:133">
      <c r="A15" s="12"/>
      <c r="B15" s="25">
        <v>322</v>
      </c>
      <c r="C15" s="20" t="s">
        <v>0</v>
      </c>
      <c r="D15" s="46">
        <v>178075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178075</v>
      </c>
      <c r="O15" s="47">
        <f t="shared" si="1"/>
        <v>12.610650803767438</v>
      </c>
      <c r="P15" s="9"/>
    </row>
    <row r="16" spans="1:133">
      <c r="A16" s="12"/>
      <c r="B16" s="25">
        <v>323.10000000000002</v>
      </c>
      <c r="C16" s="20" t="s">
        <v>20</v>
      </c>
      <c r="D16" s="46">
        <v>956741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956741</v>
      </c>
      <c r="O16" s="47">
        <f t="shared" si="1"/>
        <v>67.753062814248281</v>
      </c>
      <c r="P16" s="9"/>
    </row>
    <row r="17" spans="1:16">
      <c r="A17" s="12"/>
      <c r="B17" s="25">
        <v>323.39999999999998</v>
      </c>
      <c r="C17" s="20" t="s">
        <v>21</v>
      </c>
      <c r="D17" s="46">
        <v>8338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8338</v>
      </c>
      <c r="O17" s="47">
        <f t="shared" si="1"/>
        <v>0.59046809716025772</v>
      </c>
      <c r="P17" s="9"/>
    </row>
    <row r="18" spans="1:16">
      <c r="A18" s="12"/>
      <c r="B18" s="25">
        <v>329</v>
      </c>
      <c r="C18" s="20" t="s">
        <v>92</v>
      </c>
      <c r="D18" s="46">
        <v>171114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171114</v>
      </c>
      <c r="O18" s="47">
        <f t="shared" si="1"/>
        <v>12.117697046951349</v>
      </c>
      <c r="P18" s="9"/>
    </row>
    <row r="19" spans="1:16" ht="15.75">
      <c r="A19" s="29" t="s">
        <v>28</v>
      </c>
      <c r="B19" s="30"/>
      <c r="C19" s="31"/>
      <c r="D19" s="32">
        <f t="shared" ref="D19:M19" si="5">SUM(D20:D33)</f>
        <v>3545975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3545975</v>
      </c>
      <c r="O19" s="45">
        <f t="shared" si="1"/>
        <v>251.11358968911551</v>
      </c>
      <c r="P19" s="10"/>
    </row>
    <row r="20" spans="1:16">
      <c r="A20" s="12"/>
      <c r="B20" s="25">
        <v>331.1</v>
      </c>
      <c r="C20" s="20" t="s">
        <v>26</v>
      </c>
      <c r="D20" s="46">
        <v>89107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89107</v>
      </c>
      <c r="O20" s="47">
        <f t="shared" si="1"/>
        <v>6.3102471496352948</v>
      </c>
      <c r="P20" s="9"/>
    </row>
    <row r="21" spans="1:16">
      <c r="A21" s="12"/>
      <c r="B21" s="25">
        <v>331.2</v>
      </c>
      <c r="C21" s="20" t="s">
        <v>27</v>
      </c>
      <c r="D21" s="46">
        <v>28236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9" si="6">SUM(D21:M21)</f>
        <v>28236</v>
      </c>
      <c r="O21" s="47">
        <f t="shared" si="1"/>
        <v>1.999575100913533</v>
      </c>
      <c r="P21" s="9"/>
    </row>
    <row r="22" spans="1:16">
      <c r="A22" s="12"/>
      <c r="B22" s="25">
        <v>334.42</v>
      </c>
      <c r="C22" s="20" t="s">
        <v>93</v>
      </c>
      <c r="D22" s="46">
        <v>86188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86188</v>
      </c>
      <c r="O22" s="47">
        <f t="shared" si="1"/>
        <v>6.1035337440691171</v>
      </c>
      <c r="P22" s="9"/>
    </row>
    <row r="23" spans="1:16">
      <c r="A23" s="12"/>
      <c r="B23" s="25">
        <v>335.14</v>
      </c>
      <c r="C23" s="20" t="s">
        <v>31</v>
      </c>
      <c r="D23" s="46">
        <v>42238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42238</v>
      </c>
      <c r="O23" s="47">
        <f t="shared" si="1"/>
        <v>2.991147935698605</v>
      </c>
      <c r="P23" s="9"/>
    </row>
    <row r="24" spans="1:16">
      <c r="A24" s="12"/>
      <c r="B24" s="25">
        <v>335.15</v>
      </c>
      <c r="C24" s="20" t="s">
        <v>32</v>
      </c>
      <c r="D24" s="46">
        <v>8016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8016</v>
      </c>
      <c r="O24" s="47">
        <f t="shared" si="1"/>
        <v>0.56766517951986406</v>
      </c>
      <c r="P24" s="9"/>
    </row>
    <row r="25" spans="1:16">
      <c r="A25" s="12"/>
      <c r="B25" s="25">
        <v>335.18</v>
      </c>
      <c r="C25" s="20" t="s">
        <v>33</v>
      </c>
      <c r="D25" s="46">
        <v>956259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956259</v>
      </c>
      <c r="O25" s="47">
        <f t="shared" si="1"/>
        <v>67.718929254302097</v>
      </c>
      <c r="P25" s="9"/>
    </row>
    <row r="26" spans="1:16">
      <c r="A26" s="12"/>
      <c r="B26" s="25">
        <v>335.21</v>
      </c>
      <c r="C26" s="20" t="s">
        <v>77</v>
      </c>
      <c r="D26" s="46">
        <v>104440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104440</v>
      </c>
      <c r="O26" s="47">
        <f t="shared" si="1"/>
        <v>7.3960767651016219</v>
      </c>
      <c r="P26" s="9"/>
    </row>
    <row r="27" spans="1:16">
      <c r="A27" s="12"/>
      <c r="B27" s="25">
        <v>335.22</v>
      </c>
      <c r="C27" s="20" t="s">
        <v>94</v>
      </c>
      <c r="D27" s="46">
        <v>115737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115737</v>
      </c>
      <c r="O27" s="47">
        <f t="shared" si="1"/>
        <v>8.1960909284045034</v>
      </c>
      <c r="P27" s="9"/>
    </row>
    <row r="28" spans="1:16">
      <c r="A28" s="12"/>
      <c r="B28" s="25">
        <v>335.29</v>
      </c>
      <c r="C28" s="20" t="s">
        <v>78</v>
      </c>
      <c r="D28" s="46">
        <v>1200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1200</v>
      </c>
      <c r="O28" s="47">
        <f t="shared" si="1"/>
        <v>8.4979817293392823E-2</v>
      </c>
      <c r="P28" s="9"/>
    </row>
    <row r="29" spans="1:16">
      <c r="A29" s="12"/>
      <c r="B29" s="25">
        <v>335.49</v>
      </c>
      <c r="C29" s="20" t="s">
        <v>34</v>
      </c>
      <c r="D29" s="46">
        <v>110347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110347</v>
      </c>
      <c r="O29" s="47">
        <f t="shared" si="1"/>
        <v>7.8143899157283476</v>
      </c>
      <c r="P29" s="9"/>
    </row>
    <row r="30" spans="1:16">
      <c r="A30" s="12"/>
      <c r="B30" s="25">
        <v>337.1</v>
      </c>
      <c r="C30" s="20" t="s">
        <v>35</v>
      </c>
      <c r="D30" s="46">
        <v>16477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16477</v>
      </c>
      <c r="O30" s="47">
        <f t="shared" si="1"/>
        <v>1.1668437079526945</v>
      </c>
      <c r="P30" s="9"/>
    </row>
    <row r="31" spans="1:16">
      <c r="A31" s="12"/>
      <c r="B31" s="25">
        <v>337.2</v>
      </c>
      <c r="C31" s="20" t="s">
        <v>36</v>
      </c>
      <c r="D31" s="46">
        <v>116926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116926</v>
      </c>
      <c r="O31" s="47">
        <f t="shared" si="1"/>
        <v>8.2802917640393741</v>
      </c>
      <c r="P31" s="9"/>
    </row>
    <row r="32" spans="1:16">
      <c r="A32" s="12"/>
      <c r="B32" s="25">
        <v>337.7</v>
      </c>
      <c r="C32" s="20" t="s">
        <v>37</v>
      </c>
      <c r="D32" s="46">
        <v>1557615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1557615</v>
      </c>
      <c r="O32" s="47">
        <f t="shared" si="1"/>
        <v>110.30486509454005</v>
      </c>
      <c r="P32" s="9"/>
    </row>
    <row r="33" spans="1:16">
      <c r="A33" s="12"/>
      <c r="B33" s="25">
        <v>338</v>
      </c>
      <c r="C33" s="20" t="s">
        <v>38</v>
      </c>
      <c r="D33" s="46">
        <v>313189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313189</v>
      </c>
      <c r="O33" s="47">
        <f t="shared" si="1"/>
        <v>22.178953331917004</v>
      </c>
      <c r="P33" s="9"/>
    </row>
    <row r="34" spans="1:16" ht="15.75">
      <c r="A34" s="29" t="s">
        <v>43</v>
      </c>
      <c r="B34" s="30"/>
      <c r="C34" s="31"/>
      <c r="D34" s="32">
        <f t="shared" ref="D34:M34" si="7">SUM(D35:D44)</f>
        <v>2618113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8329670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10947783</v>
      </c>
      <c r="O34" s="45">
        <f t="shared" si="1"/>
        <v>775.28383258975998</v>
      </c>
      <c r="P34" s="10"/>
    </row>
    <row r="35" spans="1:16">
      <c r="A35" s="12"/>
      <c r="B35" s="25">
        <v>341.9</v>
      </c>
      <c r="C35" s="20" t="s">
        <v>46</v>
      </c>
      <c r="D35" s="46">
        <v>284779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7" si="8">SUM(D35:M35)</f>
        <v>284779</v>
      </c>
      <c r="O35" s="47">
        <f t="shared" si="1"/>
        <v>20.167056157495928</v>
      </c>
      <c r="P35" s="9"/>
    </row>
    <row r="36" spans="1:16">
      <c r="A36" s="12"/>
      <c r="B36" s="25">
        <v>342.1</v>
      </c>
      <c r="C36" s="20" t="s">
        <v>47</v>
      </c>
      <c r="D36" s="46">
        <v>102131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102131</v>
      </c>
      <c r="O36" s="47">
        <f t="shared" si="1"/>
        <v>7.2325614333262518</v>
      </c>
      <c r="P36" s="9"/>
    </row>
    <row r="37" spans="1:16">
      <c r="A37" s="12"/>
      <c r="B37" s="25">
        <v>342.2</v>
      </c>
      <c r="C37" s="20" t="s">
        <v>48</v>
      </c>
      <c r="D37" s="46">
        <v>357338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357338</v>
      </c>
      <c r="O37" s="47">
        <f t="shared" ref="O37:O63" si="9">(N37/O$65)</f>
        <v>25.305431626655334</v>
      </c>
      <c r="P37" s="9"/>
    </row>
    <row r="38" spans="1:16">
      <c r="A38" s="12"/>
      <c r="B38" s="25">
        <v>343.3</v>
      </c>
      <c r="C38" s="20" t="s">
        <v>95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3574583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3574583</v>
      </c>
      <c r="O38" s="47">
        <f t="shared" si="9"/>
        <v>253.13950853339</v>
      </c>
      <c r="P38" s="9"/>
    </row>
    <row r="39" spans="1:16">
      <c r="A39" s="12"/>
      <c r="B39" s="25">
        <v>343.4</v>
      </c>
      <c r="C39" s="20" t="s">
        <v>49</v>
      </c>
      <c r="D39" s="46">
        <v>1010217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1010217</v>
      </c>
      <c r="O39" s="47">
        <f t="shared" si="9"/>
        <v>71.540046738899505</v>
      </c>
      <c r="P39" s="9"/>
    </row>
    <row r="40" spans="1:16">
      <c r="A40" s="12"/>
      <c r="B40" s="25">
        <v>343.5</v>
      </c>
      <c r="C40" s="20" t="s">
        <v>96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4677632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4677632</v>
      </c>
      <c r="O40" s="47">
        <f t="shared" si="9"/>
        <v>331.25359393810635</v>
      </c>
      <c r="P40" s="9"/>
    </row>
    <row r="41" spans="1:16">
      <c r="A41" s="12"/>
      <c r="B41" s="25">
        <v>343.9</v>
      </c>
      <c r="C41" s="20" t="s">
        <v>51</v>
      </c>
      <c r="D41" s="46">
        <v>166685</v>
      </c>
      <c r="E41" s="46">
        <v>0</v>
      </c>
      <c r="F41" s="46">
        <v>0</v>
      </c>
      <c r="G41" s="46">
        <v>0</v>
      </c>
      <c r="H41" s="46">
        <v>0</v>
      </c>
      <c r="I41" s="46">
        <v>77455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244140</v>
      </c>
      <c r="O41" s="47">
        <f t="shared" si="9"/>
        <v>17.289143828340769</v>
      </c>
      <c r="P41" s="9"/>
    </row>
    <row r="42" spans="1:16">
      <c r="A42" s="12"/>
      <c r="B42" s="25">
        <v>347.1</v>
      </c>
      <c r="C42" s="20" t="s">
        <v>52</v>
      </c>
      <c r="D42" s="46">
        <v>42206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42206</v>
      </c>
      <c r="O42" s="47">
        <f t="shared" si="9"/>
        <v>2.9888818072374477</v>
      </c>
      <c r="P42" s="9"/>
    </row>
    <row r="43" spans="1:16">
      <c r="A43" s="12"/>
      <c r="B43" s="25">
        <v>347.2</v>
      </c>
      <c r="C43" s="20" t="s">
        <v>53</v>
      </c>
      <c r="D43" s="46">
        <v>439941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439941</v>
      </c>
      <c r="O43" s="47">
        <f t="shared" si="9"/>
        <v>31.155088166560443</v>
      </c>
      <c r="P43" s="9"/>
    </row>
    <row r="44" spans="1:16">
      <c r="A44" s="12"/>
      <c r="B44" s="25">
        <v>347.5</v>
      </c>
      <c r="C44" s="20" t="s">
        <v>80</v>
      </c>
      <c r="D44" s="46">
        <v>214816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214816</v>
      </c>
      <c r="O44" s="47">
        <f t="shared" si="9"/>
        <v>15.212520359747893</v>
      </c>
      <c r="P44" s="9"/>
    </row>
    <row r="45" spans="1:16" ht="15.75">
      <c r="A45" s="29" t="s">
        <v>44</v>
      </c>
      <c r="B45" s="30"/>
      <c r="C45" s="31"/>
      <c r="D45" s="32">
        <f t="shared" ref="D45:M45" si="10">SUM(D46:D47)</f>
        <v>52811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8"/>
        <v>52811</v>
      </c>
      <c r="O45" s="45">
        <f t="shared" si="9"/>
        <v>3.7398909425678069</v>
      </c>
      <c r="P45" s="10"/>
    </row>
    <row r="46" spans="1:16">
      <c r="A46" s="13"/>
      <c r="B46" s="39">
        <v>351.1</v>
      </c>
      <c r="C46" s="21" t="s">
        <v>56</v>
      </c>
      <c r="D46" s="46">
        <v>50506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50506</v>
      </c>
      <c r="O46" s="47">
        <f t="shared" si="9"/>
        <v>3.5766588768500815</v>
      </c>
      <c r="P46" s="9"/>
    </row>
    <row r="47" spans="1:16">
      <c r="A47" s="13"/>
      <c r="B47" s="39">
        <v>351.9</v>
      </c>
      <c r="C47" s="21" t="s">
        <v>97</v>
      </c>
      <c r="D47" s="46">
        <v>2305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2305</v>
      </c>
      <c r="O47" s="47">
        <f t="shared" si="9"/>
        <v>0.16323206571772536</v>
      </c>
      <c r="P47" s="9"/>
    </row>
    <row r="48" spans="1:16" ht="15.75">
      <c r="A48" s="29" t="s">
        <v>4</v>
      </c>
      <c r="B48" s="30"/>
      <c r="C48" s="31"/>
      <c r="D48" s="32">
        <f t="shared" ref="D48:M48" si="11">SUM(D49:D57)</f>
        <v>399977</v>
      </c>
      <c r="E48" s="32">
        <f t="shared" si="11"/>
        <v>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3862700</v>
      </c>
      <c r="J48" s="32">
        <f t="shared" si="11"/>
        <v>0</v>
      </c>
      <c r="K48" s="32">
        <f t="shared" si="11"/>
        <v>-901926</v>
      </c>
      <c r="L48" s="32">
        <f t="shared" si="11"/>
        <v>0</v>
      </c>
      <c r="M48" s="32">
        <f t="shared" si="11"/>
        <v>35411</v>
      </c>
      <c r="N48" s="32">
        <f>SUM(D48:M48)</f>
        <v>3396162</v>
      </c>
      <c r="O48" s="45">
        <f t="shared" si="9"/>
        <v>240.50435521563628</v>
      </c>
      <c r="P48" s="10"/>
    </row>
    <row r="49" spans="1:119">
      <c r="A49" s="12"/>
      <c r="B49" s="25">
        <v>361.1</v>
      </c>
      <c r="C49" s="20" t="s">
        <v>57</v>
      </c>
      <c r="D49" s="46">
        <v>352048</v>
      </c>
      <c r="E49" s="46">
        <v>0</v>
      </c>
      <c r="F49" s="46">
        <v>0</v>
      </c>
      <c r="G49" s="46">
        <v>0</v>
      </c>
      <c r="H49" s="46">
        <v>0</v>
      </c>
      <c r="I49" s="46">
        <v>463840</v>
      </c>
      <c r="J49" s="46">
        <v>0</v>
      </c>
      <c r="K49" s="46">
        <v>-2785133</v>
      </c>
      <c r="L49" s="46">
        <v>0</v>
      </c>
      <c r="M49" s="46">
        <v>35411</v>
      </c>
      <c r="N49" s="46">
        <f>SUM(D49:M49)</f>
        <v>-1933834</v>
      </c>
      <c r="O49" s="47">
        <f t="shared" si="9"/>
        <v>-136.9473833297925</v>
      </c>
      <c r="P49" s="9"/>
    </row>
    <row r="50" spans="1:119">
      <c r="A50" s="12"/>
      <c r="B50" s="25">
        <v>362</v>
      </c>
      <c r="C50" s="20" t="s">
        <v>59</v>
      </c>
      <c r="D50" s="46">
        <v>24439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7" si="12">SUM(D50:M50)</f>
        <v>24439</v>
      </c>
      <c r="O50" s="47">
        <f t="shared" si="9"/>
        <v>1.7306847956943558</v>
      </c>
      <c r="P50" s="9"/>
    </row>
    <row r="51" spans="1:119">
      <c r="A51" s="12"/>
      <c r="B51" s="25">
        <v>363.23</v>
      </c>
      <c r="C51" s="20" t="s">
        <v>98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480116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480116</v>
      </c>
      <c r="O51" s="47">
        <f t="shared" si="9"/>
        <v>34.000141633028825</v>
      </c>
      <c r="P51" s="9"/>
    </row>
    <row r="52" spans="1:119">
      <c r="A52" s="12"/>
      <c r="B52" s="25">
        <v>364</v>
      </c>
      <c r="C52" s="20" t="s">
        <v>60</v>
      </c>
      <c r="D52" s="46">
        <v>1500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1500</v>
      </c>
      <c r="O52" s="47">
        <f t="shared" si="9"/>
        <v>0.10622477161674103</v>
      </c>
      <c r="P52" s="9"/>
    </row>
    <row r="53" spans="1:119">
      <c r="A53" s="12"/>
      <c r="B53" s="25">
        <v>365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-109985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-109985</v>
      </c>
      <c r="O53" s="47">
        <f t="shared" si="9"/>
        <v>-7.7887543375115076</v>
      </c>
      <c r="P53" s="9"/>
    </row>
    <row r="54" spans="1:119">
      <c r="A54" s="12"/>
      <c r="B54" s="25">
        <v>366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3028729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3028729</v>
      </c>
      <c r="O54" s="47">
        <f t="shared" si="9"/>
        <v>214.48403087600028</v>
      </c>
      <c r="P54" s="9"/>
    </row>
    <row r="55" spans="1:119">
      <c r="A55" s="12"/>
      <c r="B55" s="25">
        <v>368</v>
      </c>
      <c r="C55" s="20" t="s">
        <v>63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1883207</v>
      </c>
      <c r="L55" s="46">
        <v>0</v>
      </c>
      <c r="M55" s="46">
        <v>0</v>
      </c>
      <c r="N55" s="46">
        <f t="shared" si="12"/>
        <v>1883207</v>
      </c>
      <c r="O55" s="47">
        <f t="shared" si="9"/>
        <v>133.36215565469868</v>
      </c>
      <c r="P55" s="9"/>
    </row>
    <row r="56" spans="1:119">
      <c r="A56" s="12"/>
      <c r="B56" s="25">
        <v>369.3</v>
      </c>
      <c r="C56" s="20" t="s">
        <v>64</v>
      </c>
      <c r="D56" s="46">
        <v>4619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4619</v>
      </c>
      <c r="O56" s="47">
        <f t="shared" si="9"/>
        <v>0.32710148006515122</v>
      </c>
      <c r="P56" s="9"/>
    </row>
    <row r="57" spans="1:119">
      <c r="A57" s="12"/>
      <c r="B57" s="25">
        <v>369.9</v>
      </c>
      <c r="C57" s="20" t="s">
        <v>65</v>
      </c>
      <c r="D57" s="46">
        <v>17371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17371</v>
      </c>
      <c r="O57" s="47">
        <f t="shared" si="9"/>
        <v>1.2301536718362722</v>
      </c>
      <c r="P57" s="9"/>
    </row>
    <row r="58" spans="1:119" ht="15.75">
      <c r="A58" s="29" t="s">
        <v>45</v>
      </c>
      <c r="B58" s="30"/>
      <c r="C58" s="31"/>
      <c r="D58" s="32">
        <f t="shared" ref="D58:M58" si="13">SUM(D59:D62)</f>
        <v>7903895</v>
      </c>
      <c r="E58" s="32">
        <f t="shared" si="13"/>
        <v>0</v>
      </c>
      <c r="F58" s="32">
        <f t="shared" si="13"/>
        <v>0</v>
      </c>
      <c r="G58" s="32">
        <f t="shared" si="13"/>
        <v>0</v>
      </c>
      <c r="H58" s="32">
        <f t="shared" si="13"/>
        <v>0</v>
      </c>
      <c r="I58" s="32">
        <f t="shared" si="13"/>
        <v>0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 t="shared" ref="N58:N63" si="14">SUM(D58:M58)</f>
        <v>7903895</v>
      </c>
      <c r="O58" s="45">
        <f t="shared" si="9"/>
        <v>559.72629417180087</v>
      </c>
      <c r="P58" s="9"/>
    </row>
    <row r="59" spans="1:119">
      <c r="A59" s="12"/>
      <c r="B59" s="25">
        <v>381</v>
      </c>
      <c r="C59" s="20" t="s">
        <v>66</v>
      </c>
      <c r="D59" s="46">
        <v>1163033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1163033</v>
      </c>
      <c r="O59" s="47">
        <f t="shared" si="9"/>
        <v>82.361943205155441</v>
      </c>
      <c r="P59" s="9"/>
    </row>
    <row r="60" spans="1:119">
      <c r="A60" s="12"/>
      <c r="B60" s="25">
        <v>384</v>
      </c>
      <c r="C60" s="20" t="s">
        <v>67</v>
      </c>
      <c r="D60" s="46">
        <v>6589983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6589983</v>
      </c>
      <c r="O60" s="47">
        <f t="shared" si="9"/>
        <v>466.6796260888039</v>
      </c>
      <c r="P60" s="9"/>
    </row>
    <row r="61" spans="1:119">
      <c r="A61" s="12"/>
      <c r="B61" s="25">
        <v>389.7</v>
      </c>
      <c r="C61" s="20" t="s">
        <v>99</v>
      </c>
      <c r="D61" s="46">
        <v>67058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67058</v>
      </c>
      <c r="O61" s="47">
        <f t="shared" si="9"/>
        <v>4.748813823383613</v>
      </c>
      <c r="P61" s="9"/>
    </row>
    <row r="62" spans="1:119" ht="15.75" thickBot="1">
      <c r="A62" s="12"/>
      <c r="B62" s="25">
        <v>389.8</v>
      </c>
      <c r="C62" s="20" t="s">
        <v>100</v>
      </c>
      <c r="D62" s="46">
        <v>83821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83821</v>
      </c>
      <c r="O62" s="47">
        <f t="shared" si="9"/>
        <v>5.9359110544578995</v>
      </c>
      <c r="P62" s="9"/>
    </row>
    <row r="63" spans="1:119" ht="16.5" thickBot="1">
      <c r="A63" s="14" t="s">
        <v>54</v>
      </c>
      <c r="B63" s="23"/>
      <c r="C63" s="22"/>
      <c r="D63" s="15">
        <f t="shared" ref="D63:M63" si="15">SUM(D5,D14,D19,D34,D45,D48,D58)</f>
        <v>21994002</v>
      </c>
      <c r="E63" s="15">
        <f t="shared" si="15"/>
        <v>0</v>
      </c>
      <c r="F63" s="15">
        <f t="shared" si="15"/>
        <v>0</v>
      </c>
      <c r="G63" s="15">
        <f t="shared" si="15"/>
        <v>0</v>
      </c>
      <c r="H63" s="15">
        <f t="shared" si="15"/>
        <v>0</v>
      </c>
      <c r="I63" s="15">
        <f t="shared" si="15"/>
        <v>12192370</v>
      </c>
      <c r="J63" s="15">
        <f t="shared" si="15"/>
        <v>0</v>
      </c>
      <c r="K63" s="15">
        <f t="shared" si="15"/>
        <v>-901926</v>
      </c>
      <c r="L63" s="15">
        <f t="shared" si="15"/>
        <v>0</v>
      </c>
      <c r="M63" s="15">
        <f t="shared" si="15"/>
        <v>1323036</v>
      </c>
      <c r="N63" s="15">
        <f t="shared" si="14"/>
        <v>34607482</v>
      </c>
      <c r="O63" s="38">
        <f t="shared" si="9"/>
        <v>2450.7812477869838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101</v>
      </c>
      <c r="M65" s="118"/>
      <c r="N65" s="118"/>
      <c r="O65" s="43">
        <v>14121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82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68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29"/>
      <c r="M3" s="130"/>
      <c r="N3" s="36"/>
      <c r="O3" s="37"/>
      <c r="P3" s="131" t="s">
        <v>144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145</v>
      </c>
      <c r="N4" s="35" t="s">
        <v>10</v>
      </c>
      <c r="O4" s="35" t="s">
        <v>146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147</v>
      </c>
      <c r="B5" s="26"/>
      <c r="C5" s="26"/>
      <c r="D5" s="27">
        <f t="shared" ref="D5:N5" si="0">SUM(D6:D15)</f>
        <v>10566820</v>
      </c>
      <c r="E5" s="27">
        <f t="shared" si="0"/>
        <v>1651301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12218121</v>
      </c>
      <c r="P5" s="33">
        <f t="shared" ref="P5:P36" si="1">(O5/P$66)</f>
        <v>700.05849997135158</v>
      </c>
      <c r="Q5" s="6"/>
    </row>
    <row r="6" spans="1:134">
      <c r="A6" s="12"/>
      <c r="B6" s="25">
        <v>311</v>
      </c>
      <c r="C6" s="20" t="s">
        <v>2</v>
      </c>
      <c r="D6" s="46">
        <v>5980032</v>
      </c>
      <c r="E6" s="46">
        <v>1651301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7631333</v>
      </c>
      <c r="P6" s="47">
        <f t="shared" si="1"/>
        <v>437.25050134647341</v>
      </c>
      <c r="Q6" s="9"/>
    </row>
    <row r="7" spans="1:134">
      <c r="A7" s="12"/>
      <c r="B7" s="25">
        <v>312.41000000000003</v>
      </c>
      <c r="C7" s="20" t="s">
        <v>148</v>
      </c>
      <c r="D7" s="46">
        <v>456914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456914</v>
      </c>
      <c r="P7" s="47">
        <f t="shared" si="1"/>
        <v>26.17968257606142</v>
      </c>
      <c r="Q7" s="9"/>
    </row>
    <row r="8" spans="1:134">
      <c r="A8" s="12"/>
      <c r="B8" s="25">
        <v>312.43</v>
      </c>
      <c r="C8" s="20" t="s">
        <v>149</v>
      </c>
      <c r="D8" s="46">
        <v>288373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288373</v>
      </c>
      <c r="P8" s="47">
        <f t="shared" si="1"/>
        <v>16.52283275081648</v>
      </c>
      <c r="Q8" s="9"/>
    </row>
    <row r="9" spans="1:134">
      <c r="A9" s="12"/>
      <c r="B9" s="25">
        <v>312.51</v>
      </c>
      <c r="C9" s="20" t="s">
        <v>119</v>
      </c>
      <c r="D9" s="46">
        <v>119608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119608</v>
      </c>
      <c r="P9" s="47">
        <f t="shared" si="1"/>
        <v>6.8531484558528621</v>
      </c>
      <c r="Q9" s="9"/>
    </row>
    <row r="10" spans="1:134">
      <c r="A10" s="12"/>
      <c r="B10" s="25">
        <v>312.52</v>
      </c>
      <c r="C10" s="20" t="s">
        <v>120</v>
      </c>
      <c r="D10" s="46">
        <v>198534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198534</v>
      </c>
      <c r="P10" s="47">
        <f t="shared" si="1"/>
        <v>11.375350942531369</v>
      </c>
      <c r="Q10" s="9"/>
    </row>
    <row r="11" spans="1:134">
      <c r="A11" s="12"/>
      <c r="B11" s="25">
        <v>314.10000000000002</v>
      </c>
      <c r="C11" s="20" t="s">
        <v>14</v>
      </c>
      <c r="D11" s="46">
        <v>2487485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2487485</v>
      </c>
      <c r="P11" s="47">
        <f t="shared" si="1"/>
        <v>142.52478083997022</v>
      </c>
      <c r="Q11" s="9"/>
    </row>
    <row r="12" spans="1:134">
      <c r="A12" s="12"/>
      <c r="B12" s="25">
        <v>314.3</v>
      </c>
      <c r="C12" s="20" t="s">
        <v>15</v>
      </c>
      <c r="D12" s="46">
        <v>459934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459934</v>
      </c>
      <c r="P12" s="47">
        <f t="shared" si="1"/>
        <v>26.352718730304247</v>
      </c>
      <c r="Q12" s="9"/>
    </row>
    <row r="13" spans="1:134">
      <c r="A13" s="12"/>
      <c r="B13" s="25">
        <v>314.39999999999998</v>
      </c>
      <c r="C13" s="20" t="s">
        <v>17</v>
      </c>
      <c r="D13" s="46">
        <v>44538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44538</v>
      </c>
      <c r="P13" s="47">
        <f t="shared" si="1"/>
        <v>2.5518821979029394</v>
      </c>
      <c r="Q13" s="9"/>
    </row>
    <row r="14" spans="1:134">
      <c r="A14" s="12"/>
      <c r="B14" s="25">
        <v>315.10000000000002</v>
      </c>
      <c r="C14" s="20" t="s">
        <v>150</v>
      </c>
      <c r="D14" s="46">
        <v>508489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508489</v>
      </c>
      <c r="P14" s="47">
        <f t="shared" si="1"/>
        <v>29.134761932046068</v>
      </c>
      <c r="Q14" s="9"/>
    </row>
    <row r="15" spans="1:134">
      <c r="A15" s="12"/>
      <c r="B15" s="25">
        <v>316</v>
      </c>
      <c r="C15" s="20" t="s">
        <v>104</v>
      </c>
      <c r="D15" s="46">
        <v>22913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22913</v>
      </c>
      <c r="P15" s="47">
        <f t="shared" si="1"/>
        <v>1.3128401993926546</v>
      </c>
      <c r="Q15" s="9"/>
    </row>
    <row r="16" spans="1:134" ht="15.75">
      <c r="A16" s="29" t="s">
        <v>19</v>
      </c>
      <c r="B16" s="30"/>
      <c r="C16" s="31"/>
      <c r="D16" s="32">
        <f t="shared" ref="D16:N16" si="3">SUM(D17:D24)</f>
        <v>4227764</v>
      </c>
      <c r="E16" s="32">
        <f t="shared" si="3"/>
        <v>1287453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9464782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7369754</v>
      </c>
      <c r="N16" s="32">
        <f t="shared" si="3"/>
        <v>0</v>
      </c>
      <c r="O16" s="44">
        <f>SUM(D16:N16)</f>
        <v>22349753</v>
      </c>
      <c r="P16" s="45">
        <f t="shared" si="1"/>
        <v>1280.5679825817911</v>
      </c>
      <c r="Q16" s="10"/>
    </row>
    <row r="17" spans="1:17">
      <c r="A17" s="12"/>
      <c r="B17" s="25">
        <v>322</v>
      </c>
      <c r="C17" s="20" t="s">
        <v>151</v>
      </c>
      <c r="D17" s="46">
        <v>1568092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1568092</v>
      </c>
      <c r="P17" s="47">
        <f t="shared" si="1"/>
        <v>89.846559330774085</v>
      </c>
      <c r="Q17" s="9"/>
    </row>
    <row r="18" spans="1:17">
      <c r="A18" s="12"/>
      <c r="B18" s="25">
        <v>323.10000000000002</v>
      </c>
      <c r="C18" s="20" t="s">
        <v>20</v>
      </c>
      <c r="D18" s="46">
        <v>2321830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4" si="4">SUM(D18:N18)</f>
        <v>2321830</v>
      </c>
      <c r="P18" s="47">
        <f t="shared" si="1"/>
        <v>133.03328940583282</v>
      </c>
      <c r="Q18" s="9"/>
    </row>
    <row r="19" spans="1:17">
      <c r="A19" s="12"/>
      <c r="B19" s="25">
        <v>324.11</v>
      </c>
      <c r="C19" s="20" t="s">
        <v>22</v>
      </c>
      <c r="D19" s="46">
        <v>0</v>
      </c>
      <c r="E19" s="46">
        <v>607025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607025</v>
      </c>
      <c r="P19" s="47">
        <f t="shared" si="1"/>
        <v>34.780553486506619</v>
      </c>
      <c r="Q19" s="9"/>
    </row>
    <row r="20" spans="1:17">
      <c r="A20" s="12"/>
      <c r="B20" s="25">
        <v>324.12</v>
      </c>
      <c r="C20" s="20" t="s">
        <v>128</v>
      </c>
      <c r="D20" s="46">
        <v>0</v>
      </c>
      <c r="E20" s="46">
        <v>279693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279693</v>
      </c>
      <c r="P20" s="47">
        <f t="shared" si="1"/>
        <v>16.025497049217901</v>
      </c>
      <c r="Q20" s="9"/>
    </row>
    <row r="21" spans="1:17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8014519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8014519</v>
      </c>
      <c r="P21" s="47">
        <f t="shared" si="1"/>
        <v>459.20580988941731</v>
      </c>
      <c r="Q21" s="9"/>
    </row>
    <row r="22" spans="1:17">
      <c r="A22" s="12"/>
      <c r="B22" s="25">
        <v>324.22000000000003</v>
      </c>
      <c r="C22" s="20" t="s">
        <v>140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1450263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1450263</v>
      </c>
      <c r="P22" s="47">
        <f t="shared" si="1"/>
        <v>83.095341775053001</v>
      </c>
      <c r="Q22" s="9"/>
    </row>
    <row r="23" spans="1:17">
      <c r="A23" s="12"/>
      <c r="B23" s="25">
        <v>324.61</v>
      </c>
      <c r="C23" s="20" t="s">
        <v>24</v>
      </c>
      <c r="D23" s="46">
        <v>0</v>
      </c>
      <c r="E23" s="46">
        <v>400735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400735</v>
      </c>
      <c r="P23" s="47">
        <f t="shared" si="1"/>
        <v>22.960809029966196</v>
      </c>
      <c r="Q23" s="9"/>
    </row>
    <row r="24" spans="1:17">
      <c r="A24" s="12"/>
      <c r="B24" s="25">
        <v>329.5</v>
      </c>
      <c r="C24" s="20" t="s">
        <v>160</v>
      </c>
      <c r="D24" s="46">
        <v>337842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7369754</v>
      </c>
      <c r="N24" s="46">
        <v>0</v>
      </c>
      <c r="O24" s="46">
        <f t="shared" si="4"/>
        <v>7707596</v>
      </c>
      <c r="P24" s="47">
        <f t="shared" si="1"/>
        <v>441.62012261502321</v>
      </c>
      <c r="Q24" s="9"/>
    </row>
    <row r="25" spans="1:17" ht="15.75">
      <c r="A25" s="29" t="s">
        <v>153</v>
      </c>
      <c r="B25" s="30"/>
      <c r="C25" s="31"/>
      <c r="D25" s="32">
        <f t="shared" ref="D25:N25" si="5">SUM(D26:D37)</f>
        <v>5387619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415437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5803056</v>
      </c>
      <c r="P25" s="45">
        <f t="shared" si="1"/>
        <v>332.49618976680227</v>
      </c>
      <c r="Q25" s="10"/>
    </row>
    <row r="26" spans="1:17">
      <c r="A26" s="12"/>
      <c r="B26" s="25">
        <v>331.1</v>
      </c>
      <c r="C26" s="20" t="s">
        <v>26</v>
      </c>
      <c r="D26" s="46">
        <v>22750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22750</v>
      </c>
      <c r="P26" s="47">
        <f t="shared" si="1"/>
        <v>1.3035008308027274</v>
      </c>
      <c r="Q26" s="9"/>
    </row>
    <row r="27" spans="1:17">
      <c r="A27" s="12"/>
      <c r="B27" s="25">
        <v>331.2</v>
      </c>
      <c r="C27" s="20" t="s">
        <v>27</v>
      </c>
      <c r="D27" s="46">
        <v>45874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45874</v>
      </c>
      <c r="P27" s="47">
        <f t="shared" si="1"/>
        <v>2.6284306422964532</v>
      </c>
      <c r="Q27" s="9"/>
    </row>
    <row r="28" spans="1:17">
      <c r="A28" s="12"/>
      <c r="B28" s="25">
        <v>331.31</v>
      </c>
      <c r="C28" s="20" t="s">
        <v>161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415437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4" si="6">SUM(D28:N28)</f>
        <v>415437</v>
      </c>
      <c r="P28" s="47">
        <f t="shared" si="1"/>
        <v>23.803185698733742</v>
      </c>
      <c r="Q28" s="9"/>
    </row>
    <row r="29" spans="1:17">
      <c r="A29" s="12"/>
      <c r="B29" s="25">
        <v>334.39</v>
      </c>
      <c r="C29" s="20" t="s">
        <v>134</v>
      </c>
      <c r="D29" s="46">
        <v>43450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43450</v>
      </c>
      <c r="P29" s="47">
        <f t="shared" si="1"/>
        <v>2.4895433449836704</v>
      </c>
      <c r="Q29" s="9"/>
    </row>
    <row r="30" spans="1:17">
      <c r="A30" s="12"/>
      <c r="B30" s="25">
        <v>335.125</v>
      </c>
      <c r="C30" s="20" t="s">
        <v>155</v>
      </c>
      <c r="D30" s="46">
        <v>166690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166690</v>
      </c>
      <c r="P30" s="47">
        <f t="shared" si="1"/>
        <v>9.5507935598464453</v>
      </c>
      <c r="Q30" s="9"/>
    </row>
    <row r="31" spans="1:17">
      <c r="A31" s="12"/>
      <c r="B31" s="25">
        <v>335.14</v>
      </c>
      <c r="C31" s="20" t="s">
        <v>105</v>
      </c>
      <c r="D31" s="46">
        <v>54418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54418</v>
      </c>
      <c r="P31" s="47">
        <f t="shared" si="1"/>
        <v>3.117973987280124</v>
      </c>
      <c r="Q31" s="9"/>
    </row>
    <row r="32" spans="1:17">
      <c r="A32" s="12"/>
      <c r="B32" s="25">
        <v>335.15</v>
      </c>
      <c r="C32" s="20" t="s">
        <v>106</v>
      </c>
      <c r="D32" s="46">
        <v>15645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15645</v>
      </c>
      <c r="P32" s="47">
        <f t="shared" si="1"/>
        <v>0.89640749441356782</v>
      </c>
      <c r="Q32" s="9"/>
    </row>
    <row r="33" spans="1:17">
      <c r="A33" s="12"/>
      <c r="B33" s="25">
        <v>335.18</v>
      </c>
      <c r="C33" s="20" t="s">
        <v>156</v>
      </c>
      <c r="D33" s="46">
        <v>2006138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2006138</v>
      </c>
      <c r="P33" s="47">
        <f t="shared" si="1"/>
        <v>114.94516701999656</v>
      </c>
      <c r="Q33" s="9"/>
    </row>
    <row r="34" spans="1:17">
      <c r="A34" s="12"/>
      <c r="B34" s="25">
        <v>335.29</v>
      </c>
      <c r="C34" s="20" t="s">
        <v>78</v>
      </c>
      <c r="D34" s="46">
        <v>4372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4372</v>
      </c>
      <c r="P34" s="47">
        <f t="shared" si="1"/>
        <v>0.25050134647338568</v>
      </c>
      <c r="Q34" s="9"/>
    </row>
    <row r="35" spans="1:17">
      <c r="A35" s="12"/>
      <c r="B35" s="25">
        <v>337.2</v>
      </c>
      <c r="C35" s="20" t="s">
        <v>36</v>
      </c>
      <c r="D35" s="46">
        <v>117669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36" si="7">SUM(D35:N35)</f>
        <v>117669</v>
      </c>
      <c r="P35" s="47">
        <f t="shared" si="1"/>
        <v>6.7420500773505987</v>
      </c>
      <c r="Q35" s="9"/>
    </row>
    <row r="36" spans="1:17">
      <c r="A36" s="12"/>
      <c r="B36" s="25">
        <v>337.7</v>
      </c>
      <c r="C36" s="20" t="s">
        <v>37</v>
      </c>
      <c r="D36" s="46">
        <v>2816022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2816022</v>
      </c>
      <c r="P36" s="47">
        <f t="shared" si="1"/>
        <v>161.3488798487366</v>
      </c>
      <c r="Q36" s="9"/>
    </row>
    <row r="37" spans="1:17">
      <c r="A37" s="12"/>
      <c r="B37" s="25">
        <v>338</v>
      </c>
      <c r="C37" s="20" t="s">
        <v>38</v>
      </c>
      <c r="D37" s="46">
        <v>94591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94591</v>
      </c>
      <c r="P37" s="47">
        <f t="shared" ref="P37:P63" si="8">(O37/P$66)</f>
        <v>5.4197559158883859</v>
      </c>
      <c r="Q37" s="9"/>
    </row>
    <row r="38" spans="1:17" ht="15.75">
      <c r="A38" s="29" t="s">
        <v>43</v>
      </c>
      <c r="B38" s="30"/>
      <c r="C38" s="31"/>
      <c r="D38" s="32">
        <f t="shared" ref="D38:N38" si="9">SUM(D39:D48)</f>
        <v>4403619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16067200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9"/>
        <v>0</v>
      </c>
      <c r="O38" s="32">
        <f>SUM(D38:N38)</f>
        <v>20470819</v>
      </c>
      <c r="P38" s="45">
        <f t="shared" si="8"/>
        <v>1172.911190053286</v>
      </c>
      <c r="Q38" s="10"/>
    </row>
    <row r="39" spans="1:17">
      <c r="A39" s="12"/>
      <c r="B39" s="25">
        <v>341.9</v>
      </c>
      <c r="C39" s="20" t="s">
        <v>108</v>
      </c>
      <c r="D39" s="46">
        <v>1217472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8" si="10">SUM(D39:N39)</f>
        <v>1217472</v>
      </c>
      <c r="P39" s="47">
        <f t="shared" si="8"/>
        <v>69.757176416661892</v>
      </c>
      <c r="Q39" s="9"/>
    </row>
    <row r="40" spans="1:17">
      <c r="A40" s="12"/>
      <c r="B40" s="25">
        <v>342.1</v>
      </c>
      <c r="C40" s="20" t="s">
        <v>47</v>
      </c>
      <c r="D40" s="46">
        <v>154409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154409</v>
      </c>
      <c r="P40" s="47">
        <f t="shared" si="8"/>
        <v>8.8471322981722338</v>
      </c>
      <c r="Q40" s="9"/>
    </row>
    <row r="41" spans="1:17">
      <c r="A41" s="12"/>
      <c r="B41" s="25">
        <v>343.3</v>
      </c>
      <c r="C41" s="20" t="s">
        <v>95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7665084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7665084</v>
      </c>
      <c r="P41" s="47">
        <f t="shared" si="8"/>
        <v>439.18432361198649</v>
      </c>
      <c r="Q41" s="9"/>
    </row>
    <row r="42" spans="1:17">
      <c r="A42" s="12"/>
      <c r="B42" s="25">
        <v>343.4</v>
      </c>
      <c r="C42" s="20" t="s">
        <v>49</v>
      </c>
      <c r="D42" s="46">
        <v>2143213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2143213</v>
      </c>
      <c r="P42" s="47">
        <f t="shared" si="8"/>
        <v>122.79911763020684</v>
      </c>
      <c r="Q42" s="9"/>
    </row>
    <row r="43" spans="1:17">
      <c r="A43" s="12"/>
      <c r="B43" s="25">
        <v>343.5</v>
      </c>
      <c r="C43" s="20" t="s">
        <v>96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8402116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8402116</v>
      </c>
      <c r="P43" s="47">
        <f t="shared" si="8"/>
        <v>481.41385435168741</v>
      </c>
      <c r="Q43" s="9"/>
    </row>
    <row r="44" spans="1:17">
      <c r="A44" s="12"/>
      <c r="B44" s="25">
        <v>343.9</v>
      </c>
      <c r="C44" s="20" t="s">
        <v>51</v>
      </c>
      <c r="D44" s="46">
        <v>72316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72316</v>
      </c>
      <c r="P44" s="47">
        <f t="shared" si="8"/>
        <v>4.1434710364980232</v>
      </c>
      <c r="Q44" s="9"/>
    </row>
    <row r="45" spans="1:17">
      <c r="A45" s="12"/>
      <c r="B45" s="25">
        <v>344.9</v>
      </c>
      <c r="C45" s="20" t="s">
        <v>114</v>
      </c>
      <c r="D45" s="46">
        <v>72557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72557</v>
      </c>
      <c r="P45" s="47">
        <f t="shared" si="8"/>
        <v>4.15727955079356</v>
      </c>
      <c r="Q45" s="9"/>
    </row>
    <row r="46" spans="1:17">
      <c r="A46" s="12"/>
      <c r="B46" s="25">
        <v>347.1</v>
      </c>
      <c r="C46" s="20" t="s">
        <v>52</v>
      </c>
      <c r="D46" s="46">
        <v>22503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22503</v>
      </c>
      <c r="P46" s="47">
        <f t="shared" si="8"/>
        <v>1.2893485360682977</v>
      </c>
      <c r="Q46" s="9"/>
    </row>
    <row r="47" spans="1:17">
      <c r="A47" s="12"/>
      <c r="B47" s="25">
        <v>347.2</v>
      </c>
      <c r="C47" s="20" t="s">
        <v>53</v>
      </c>
      <c r="D47" s="46">
        <v>318547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318547</v>
      </c>
      <c r="P47" s="47">
        <f t="shared" si="8"/>
        <v>18.251704578009512</v>
      </c>
      <c r="Q47" s="9"/>
    </row>
    <row r="48" spans="1:17">
      <c r="A48" s="12"/>
      <c r="B48" s="25">
        <v>347.5</v>
      </c>
      <c r="C48" s="20" t="s">
        <v>80</v>
      </c>
      <c r="D48" s="46">
        <v>402602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402602</v>
      </c>
      <c r="P48" s="47">
        <f t="shared" si="8"/>
        <v>23.067782043201742</v>
      </c>
      <c r="Q48" s="9"/>
    </row>
    <row r="49" spans="1:120" ht="15.75">
      <c r="A49" s="29" t="s">
        <v>44</v>
      </c>
      <c r="B49" s="30"/>
      <c r="C49" s="31"/>
      <c r="D49" s="32">
        <f t="shared" ref="D49:N49" si="11">SUM(D50:D51)</f>
        <v>116398</v>
      </c>
      <c r="E49" s="32">
        <f t="shared" si="11"/>
        <v>0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11"/>
        <v>0</v>
      </c>
      <c r="O49" s="32">
        <f>SUM(D49:N49)</f>
        <v>116398</v>
      </c>
      <c r="P49" s="45">
        <f t="shared" si="8"/>
        <v>6.6692259210450926</v>
      </c>
      <c r="Q49" s="10"/>
    </row>
    <row r="50" spans="1:120">
      <c r="A50" s="13"/>
      <c r="B50" s="39">
        <v>351.1</v>
      </c>
      <c r="C50" s="21" t="s">
        <v>56</v>
      </c>
      <c r="D50" s="46">
        <v>112377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112377</v>
      </c>
      <c r="P50" s="47">
        <f t="shared" si="8"/>
        <v>6.4388357302469492</v>
      </c>
      <c r="Q50" s="9"/>
    </row>
    <row r="51" spans="1:120">
      <c r="A51" s="13"/>
      <c r="B51" s="39">
        <v>354</v>
      </c>
      <c r="C51" s="21" t="s">
        <v>129</v>
      </c>
      <c r="D51" s="46">
        <v>4021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" si="12">SUM(D51:N51)</f>
        <v>4021</v>
      </c>
      <c r="P51" s="47">
        <f t="shared" si="8"/>
        <v>0.23039019079814357</v>
      </c>
      <c r="Q51" s="9"/>
    </row>
    <row r="52" spans="1:120" ht="15.75">
      <c r="A52" s="29" t="s">
        <v>4</v>
      </c>
      <c r="B52" s="30"/>
      <c r="C52" s="31"/>
      <c r="D52" s="32">
        <f t="shared" ref="D52:N52" si="13">SUM(D53:D60)</f>
        <v>519059</v>
      </c>
      <c r="E52" s="32">
        <f t="shared" si="13"/>
        <v>552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4379451</v>
      </c>
      <c r="J52" s="32">
        <f t="shared" si="13"/>
        <v>0</v>
      </c>
      <c r="K52" s="32">
        <f t="shared" si="13"/>
        <v>-5772189</v>
      </c>
      <c r="L52" s="32">
        <f t="shared" si="13"/>
        <v>0</v>
      </c>
      <c r="M52" s="32">
        <f t="shared" si="13"/>
        <v>0</v>
      </c>
      <c r="N52" s="32">
        <f t="shared" si="13"/>
        <v>0</v>
      </c>
      <c r="O52" s="32">
        <f>SUM(D52:N52)</f>
        <v>-873127</v>
      </c>
      <c r="P52" s="45">
        <f t="shared" si="8"/>
        <v>-50.027330544891996</v>
      </c>
      <c r="Q52" s="10"/>
    </row>
    <row r="53" spans="1:120">
      <c r="A53" s="12"/>
      <c r="B53" s="25">
        <v>361.1</v>
      </c>
      <c r="C53" s="20" t="s">
        <v>57</v>
      </c>
      <c r="D53" s="46">
        <v>135305</v>
      </c>
      <c r="E53" s="46">
        <v>552</v>
      </c>
      <c r="F53" s="46">
        <v>0</v>
      </c>
      <c r="G53" s="46">
        <v>0</v>
      </c>
      <c r="H53" s="46">
        <v>0</v>
      </c>
      <c r="I53" s="46">
        <v>58251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194108</v>
      </c>
      <c r="P53" s="47">
        <f t="shared" si="8"/>
        <v>11.121755572107947</v>
      </c>
      <c r="Q53" s="9"/>
    </row>
    <row r="54" spans="1:120">
      <c r="A54" s="12"/>
      <c r="B54" s="25">
        <v>361.3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-8386729</v>
      </c>
      <c r="L54" s="46">
        <v>0</v>
      </c>
      <c r="M54" s="46">
        <v>0</v>
      </c>
      <c r="N54" s="46">
        <v>0</v>
      </c>
      <c r="O54" s="46">
        <f t="shared" ref="O54:O63" si="14">SUM(D54:N54)</f>
        <v>-8386729</v>
      </c>
      <c r="P54" s="47">
        <f t="shared" si="8"/>
        <v>-480.53222941614621</v>
      </c>
      <c r="Q54" s="9"/>
    </row>
    <row r="55" spans="1:120">
      <c r="A55" s="12"/>
      <c r="B55" s="25">
        <v>362</v>
      </c>
      <c r="C55" s="20" t="s">
        <v>59</v>
      </c>
      <c r="D55" s="46">
        <v>92000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92000</v>
      </c>
      <c r="P55" s="47">
        <f t="shared" si="8"/>
        <v>5.2713000630264135</v>
      </c>
      <c r="Q55" s="9"/>
    </row>
    <row r="56" spans="1:120">
      <c r="A56" s="12"/>
      <c r="B56" s="25">
        <v>364</v>
      </c>
      <c r="C56" s="20" t="s">
        <v>115</v>
      </c>
      <c r="D56" s="46">
        <v>108980</v>
      </c>
      <c r="E56" s="46">
        <v>0</v>
      </c>
      <c r="F56" s="46">
        <v>0</v>
      </c>
      <c r="G56" s="46">
        <v>0</v>
      </c>
      <c r="H56" s="46">
        <v>0</v>
      </c>
      <c r="I56" s="46">
        <v>594000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702980</v>
      </c>
      <c r="P56" s="47">
        <f t="shared" si="8"/>
        <v>40.278462155503355</v>
      </c>
      <c r="Q56" s="9"/>
    </row>
    <row r="57" spans="1:120">
      <c r="A57" s="12"/>
      <c r="B57" s="25">
        <v>366</v>
      </c>
      <c r="C57" s="20" t="s">
        <v>62</v>
      </c>
      <c r="D57" s="46">
        <v>10717</v>
      </c>
      <c r="E57" s="46">
        <v>0</v>
      </c>
      <c r="F57" s="46">
        <v>0</v>
      </c>
      <c r="G57" s="46">
        <v>0</v>
      </c>
      <c r="H57" s="46">
        <v>0</v>
      </c>
      <c r="I57" s="46">
        <v>3727200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3737917</v>
      </c>
      <c r="P57" s="47">
        <f t="shared" si="8"/>
        <v>214.17045780095111</v>
      </c>
      <c r="Q57" s="9"/>
    </row>
    <row r="58" spans="1:120">
      <c r="A58" s="12"/>
      <c r="B58" s="25">
        <v>368</v>
      </c>
      <c r="C58" s="20" t="s">
        <v>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2614540</v>
      </c>
      <c r="L58" s="46">
        <v>0</v>
      </c>
      <c r="M58" s="46">
        <v>0</v>
      </c>
      <c r="N58" s="46">
        <v>0</v>
      </c>
      <c r="O58" s="46">
        <f t="shared" si="14"/>
        <v>2614540</v>
      </c>
      <c r="P58" s="47">
        <f t="shared" si="8"/>
        <v>149.80461811722913</v>
      </c>
      <c r="Q58" s="9"/>
    </row>
    <row r="59" spans="1:120">
      <c r="A59" s="12"/>
      <c r="B59" s="25">
        <v>369.3</v>
      </c>
      <c r="C59" s="20" t="s">
        <v>64</v>
      </c>
      <c r="D59" s="46">
        <v>35288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>SUM(D59:N59)</f>
        <v>35288</v>
      </c>
      <c r="P59" s="47">
        <f t="shared" si="8"/>
        <v>2.0218873546095226</v>
      </c>
      <c r="Q59" s="9"/>
    </row>
    <row r="60" spans="1:120">
      <c r="A60" s="12"/>
      <c r="B60" s="25">
        <v>369.9</v>
      </c>
      <c r="C60" s="20" t="s">
        <v>65</v>
      </c>
      <c r="D60" s="46">
        <v>136769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136769</v>
      </c>
      <c r="P60" s="47">
        <f t="shared" si="8"/>
        <v>7.8364178078267344</v>
      </c>
      <c r="Q60" s="9"/>
    </row>
    <row r="61" spans="1:120" ht="15.75">
      <c r="A61" s="29" t="s">
        <v>45</v>
      </c>
      <c r="B61" s="30"/>
      <c r="C61" s="31"/>
      <c r="D61" s="32">
        <f t="shared" ref="D61:N61" si="15">SUM(D62:D63)</f>
        <v>7058389</v>
      </c>
      <c r="E61" s="32">
        <f t="shared" si="15"/>
        <v>0</v>
      </c>
      <c r="F61" s="32">
        <f t="shared" si="15"/>
        <v>0</v>
      </c>
      <c r="G61" s="32">
        <f t="shared" si="15"/>
        <v>0</v>
      </c>
      <c r="H61" s="32">
        <f t="shared" si="15"/>
        <v>0</v>
      </c>
      <c r="I61" s="32">
        <f t="shared" si="15"/>
        <v>0</v>
      </c>
      <c r="J61" s="32">
        <f t="shared" si="15"/>
        <v>0</v>
      </c>
      <c r="K61" s="32">
        <f t="shared" si="15"/>
        <v>0</v>
      </c>
      <c r="L61" s="32">
        <f t="shared" si="15"/>
        <v>0</v>
      </c>
      <c r="M61" s="32">
        <f t="shared" si="15"/>
        <v>0</v>
      </c>
      <c r="N61" s="32">
        <f t="shared" si="15"/>
        <v>0</v>
      </c>
      <c r="O61" s="32">
        <f t="shared" si="14"/>
        <v>7058389</v>
      </c>
      <c r="P61" s="45">
        <f t="shared" si="8"/>
        <v>404.42267804961898</v>
      </c>
      <c r="Q61" s="9"/>
    </row>
    <row r="62" spans="1:120">
      <c r="A62" s="12"/>
      <c r="B62" s="25">
        <v>381</v>
      </c>
      <c r="C62" s="20" t="s">
        <v>66</v>
      </c>
      <c r="D62" s="46">
        <v>3558389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3558389</v>
      </c>
      <c r="P62" s="47">
        <f t="shared" si="8"/>
        <v>203.88408869535323</v>
      </c>
      <c r="Q62" s="9"/>
    </row>
    <row r="63" spans="1:120" ht="15.75" thickBot="1">
      <c r="A63" s="12"/>
      <c r="B63" s="25">
        <v>384</v>
      </c>
      <c r="C63" s="20" t="s">
        <v>67</v>
      </c>
      <c r="D63" s="46">
        <v>3500000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3500000</v>
      </c>
      <c r="P63" s="47">
        <f t="shared" si="8"/>
        <v>200.53858935426575</v>
      </c>
      <c r="Q63" s="9"/>
    </row>
    <row r="64" spans="1:120" ht="16.5" thickBot="1">
      <c r="A64" s="14" t="s">
        <v>54</v>
      </c>
      <c r="B64" s="23"/>
      <c r="C64" s="22"/>
      <c r="D64" s="15">
        <f t="shared" ref="D64:N64" si="16">SUM(D5,D16,D25,D38,D49,D52,D61)</f>
        <v>32279668</v>
      </c>
      <c r="E64" s="15">
        <f t="shared" si="16"/>
        <v>2939306</v>
      </c>
      <c r="F64" s="15">
        <f t="shared" si="16"/>
        <v>0</v>
      </c>
      <c r="G64" s="15">
        <f t="shared" si="16"/>
        <v>0</v>
      </c>
      <c r="H64" s="15">
        <f t="shared" si="16"/>
        <v>0</v>
      </c>
      <c r="I64" s="15">
        <f t="shared" si="16"/>
        <v>30326870</v>
      </c>
      <c r="J64" s="15">
        <f t="shared" si="16"/>
        <v>0</v>
      </c>
      <c r="K64" s="15">
        <f t="shared" si="16"/>
        <v>-5772189</v>
      </c>
      <c r="L64" s="15">
        <f t="shared" si="16"/>
        <v>0</v>
      </c>
      <c r="M64" s="15">
        <f t="shared" si="16"/>
        <v>7369754</v>
      </c>
      <c r="N64" s="15">
        <f t="shared" si="16"/>
        <v>0</v>
      </c>
      <c r="O64" s="15">
        <f>SUM(D64:N64)</f>
        <v>67143409</v>
      </c>
      <c r="P64" s="38">
        <f t="shared" ref="P64" si="17">(O64/P$66)</f>
        <v>3847.0984357990033</v>
      </c>
      <c r="Q64" s="6"/>
      <c r="R64" s="2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</row>
    <row r="65" spans="1:16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9"/>
    </row>
    <row r="66" spans="1:16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2"/>
      <c r="M66" s="118" t="s">
        <v>162</v>
      </c>
      <c r="N66" s="118"/>
      <c r="O66" s="118"/>
      <c r="P66" s="43">
        <v>17453</v>
      </c>
    </row>
    <row r="67" spans="1:16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7"/>
    </row>
    <row r="68" spans="1:16" ht="15.75" customHeight="1" thickBot="1">
      <c r="A68" s="120" t="s">
        <v>82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00"/>
    </row>
  </sheetData>
  <mergeCells count="10">
    <mergeCell ref="M66:O66"/>
    <mergeCell ref="A67:P67"/>
    <mergeCell ref="A68:P6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68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29"/>
      <c r="M3" s="130"/>
      <c r="N3" s="36"/>
      <c r="O3" s="37"/>
      <c r="P3" s="131" t="s">
        <v>144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145</v>
      </c>
      <c r="N4" s="35" t="s">
        <v>10</v>
      </c>
      <c r="O4" s="35" t="s">
        <v>146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147</v>
      </c>
      <c r="B5" s="26"/>
      <c r="C5" s="26"/>
      <c r="D5" s="27">
        <f t="shared" ref="D5:N5" si="0">SUM(D6:D13)</f>
        <v>8913362</v>
      </c>
      <c r="E5" s="27">
        <f t="shared" si="0"/>
        <v>1580939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10494301</v>
      </c>
      <c r="P5" s="33">
        <f t="shared" ref="P5:P36" si="1">(O5/P$69)</f>
        <v>634.51847149162586</v>
      </c>
      <c r="Q5" s="6"/>
    </row>
    <row r="6" spans="1:134">
      <c r="A6" s="12"/>
      <c r="B6" s="25">
        <v>311</v>
      </c>
      <c r="C6" s="20" t="s">
        <v>2</v>
      </c>
      <c r="D6" s="46">
        <v>5048737</v>
      </c>
      <c r="E6" s="46">
        <v>1580939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6629676</v>
      </c>
      <c r="P6" s="47">
        <f t="shared" si="1"/>
        <v>400.85107926718666</v>
      </c>
      <c r="Q6" s="9"/>
    </row>
    <row r="7" spans="1:134">
      <c r="A7" s="12"/>
      <c r="B7" s="25">
        <v>312.41000000000003</v>
      </c>
      <c r="C7" s="20" t="s">
        <v>148</v>
      </c>
      <c r="D7" s="46">
        <v>440685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440685</v>
      </c>
      <c r="P7" s="47">
        <f t="shared" si="1"/>
        <v>26.645202249229094</v>
      </c>
      <c r="Q7" s="9"/>
    </row>
    <row r="8" spans="1:134">
      <c r="A8" s="12"/>
      <c r="B8" s="25">
        <v>312.43</v>
      </c>
      <c r="C8" s="20" t="s">
        <v>149</v>
      </c>
      <c r="D8" s="46">
        <v>278522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278522</v>
      </c>
      <c r="P8" s="47">
        <f t="shared" si="1"/>
        <v>16.840316826894007</v>
      </c>
      <c r="Q8" s="9"/>
    </row>
    <row r="9" spans="1:134">
      <c r="A9" s="12"/>
      <c r="B9" s="25">
        <v>314.10000000000002</v>
      </c>
      <c r="C9" s="20" t="s">
        <v>14</v>
      </c>
      <c r="D9" s="46">
        <v>2186414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2186414</v>
      </c>
      <c r="P9" s="47">
        <f t="shared" si="1"/>
        <v>132.19747264042567</v>
      </c>
      <c r="Q9" s="9"/>
    </row>
    <row r="10" spans="1:134">
      <c r="A10" s="12"/>
      <c r="B10" s="25">
        <v>314.3</v>
      </c>
      <c r="C10" s="20" t="s">
        <v>15</v>
      </c>
      <c r="D10" s="46">
        <v>403263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403263</v>
      </c>
      <c r="P10" s="47">
        <f t="shared" si="1"/>
        <v>24.382550335570471</v>
      </c>
      <c r="Q10" s="9"/>
    </row>
    <row r="11" spans="1:134">
      <c r="A11" s="12"/>
      <c r="B11" s="25">
        <v>314.39999999999998</v>
      </c>
      <c r="C11" s="20" t="s">
        <v>17</v>
      </c>
      <c r="D11" s="46">
        <v>42514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42514</v>
      </c>
      <c r="P11" s="47">
        <f t="shared" si="1"/>
        <v>2.5705302618054295</v>
      </c>
      <c r="Q11" s="9"/>
    </row>
    <row r="12" spans="1:134">
      <c r="A12" s="12"/>
      <c r="B12" s="25">
        <v>315.10000000000002</v>
      </c>
      <c r="C12" s="20" t="s">
        <v>150</v>
      </c>
      <c r="D12" s="46">
        <v>483461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483461</v>
      </c>
      <c r="P12" s="47">
        <f t="shared" si="1"/>
        <v>29.231573855734929</v>
      </c>
      <c r="Q12" s="9"/>
    </row>
    <row r="13" spans="1:134">
      <c r="A13" s="12"/>
      <c r="B13" s="25">
        <v>316</v>
      </c>
      <c r="C13" s="20" t="s">
        <v>104</v>
      </c>
      <c r="D13" s="46">
        <v>29766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29766</v>
      </c>
      <c r="P13" s="47">
        <f t="shared" si="1"/>
        <v>1.7997460547796118</v>
      </c>
      <c r="Q13" s="9"/>
    </row>
    <row r="14" spans="1:134" ht="15.75">
      <c r="A14" s="29" t="s">
        <v>19</v>
      </c>
      <c r="B14" s="30"/>
      <c r="C14" s="31"/>
      <c r="D14" s="32">
        <f t="shared" ref="D14:N14" si="3">SUM(D15:D23)</f>
        <v>3462037</v>
      </c>
      <c r="E14" s="32">
        <f t="shared" si="3"/>
        <v>1245320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6962025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5446785</v>
      </c>
      <c r="N14" s="32">
        <f t="shared" si="3"/>
        <v>0</v>
      </c>
      <c r="O14" s="44">
        <f>SUM(D14:N14)</f>
        <v>17116167</v>
      </c>
      <c r="P14" s="45">
        <f t="shared" si="1"/>
        <v>1034.8973335751859</v>
      </c>
      <c r="Q14" s="10"/>
    </row>
    <row r="15" spans="1:134">
      <c r="A15" s="12"/>
      <c r="B15" s="25">
        <v>322</v>
      </c>
      <c r="C15" s="20" t="s">
        <v>151</v>
      </c>
      <c r="D15" s="46">
        <v>984904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984904</v>
      </c>
      <c r="P15" s="47">
        <f t="shared" si="1"/>
        <v>59.55039603361751</v>
      </c>
      <c r="Q15" s="9"/>
    </row>
    <row r="16" spans="1:134">
      <c r="A16" s="12"/>
      <c r="B16" s="25">
        <v>322.89999999999998</v>
      </c>
      <c r="C16" s="20" t="s">
        <v>152</v>
      </c>
      <c r="D16" s="46">
        <v>510334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5446785</v>
      </c>
      <c r="N16" s="46">
        <v>0</v>
      </c>
      <c r="O16" s="46">
        <f t="shared" ref="O16:O23" si="4">SUM(D16:N16)</f>
        <v>5957119</v>
      </c>
      <c r="P16" s="47">
        <f t="shared" si="1"/>
        <v>360.18616603180362</v>
      </c>
      <c r="Q16" s="9"/>
    </row>
    <row r="17" spans="1:17">
      <c r="A17" s="12"/>
      <c r="B17" s="25">
        <v>323.10000000000002</v>
      </c>
      <c r="C17" s="20" t="s">
        <v>20</v>
      </c>
      <c r="D17" s="46">
        <v>1933171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1933171</v>
      </c>
      <c r="P17" s="47">
        <f t="shared" si="1"/>
        <v>116.8856037245299</v>
      </c>
      <c r="Q17" s="9"/>
    </row>
    <row r="18" spans="1:17">
      <c r="A18" s="12"/>
      <c r="B18" s="25">
        <v>323.39999999999998</v>
      </c>
      <c r="C18" s="20" t="s">
        <v>21</v>
      </c>
      <c r="D18" s="46">
        <v>33628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33628</v>
      </c>
      <c r="P18" s="47">
        <f t="shared" si="1"/>
        <v>2.0332547312413083</v>
      </c>
      <c r="Q18" s="9"/>
    </row>
    <row r="19" spans="1:17">
      <c r="A19" s="12"/>
      <c r="B19" s="25">
        <v>324.11</v>
      </c>
      <c r="C19" s="20" t="s">
        <v>22</v>
      </c>
      <c r="D19" s="46">
        <v>0</v>
      </c>
      <c r="E19" s="46">
        <v>687186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687186</v>
      </c>
      <c r="P19" s="47">
        <f t="shared" si="1"/>
        <v>41.54942862325413</v>
      </c>
      <c r="Q19" s="9"/>
    </row>
    <row r="20" spans="1:17">
      <c r="A20" s="12"/>
      <c r="B20" s="25">
        <v>324.12</v>
      </c>
      <c r="C20" s="20" t="s">
        <v>128</v>
      </c>
      <c r="D20" s="46">
        <v>0</v>
      </c>
      <c r="E20" s="46">
        <v>76774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76774</v>
      </c>
      <c r="P20" s="47">
        <f t="shared" si="1"/>
        <v>4.6419977024003867</v>
      </c>
      <c r="Q20" s="9"/>
    </row>
    <row r="21" spans="1:17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6100527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6100527</v>
      </c>
      <c r="P21" s="47">
        <f t="shared" si="1"/>
        <v>368.85706511881011</v>
      </c>
      <c r="Q21" s="9"/>
    </row>
    <row r="22" spans="1:17">
      <c r="A22" s="12"/>
      <c r="B22" s="25">
        <v>324.22000000000003</v>
      </c>
      <c r="C22" s="20" t="s">
        <v>140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861498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861498</v>
      </c>
      <c r="P22" s="47">
        <f t="shared" si="1"/>
        <v>52.08888082713586</v>
      </c>
      <c r="Q22" s="9"/>
    </row>
    <row r="23" spans="1:17">
      <c r="A23" s="12"/>
      <c r="B23" s="25">
        <v>324.61</v>
      </c>
      <c r="C23" s="20" t="s">
        <v>24</v>
      </c>
      <c r="D23" s="46">
        <v>0</v>
      </c>
      <c r="E23" s="46">
        <v>481360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481360</v>
      </c>
      <c r="P23" s="47">
        <f t="shared" si="1"/>
        <v>29.10454078239313</v>
      </c>
      <c r="Q23" s="9"/>
    </row>
    <row r="24" spans="1:17" ht="15.75">
      <c r="A24" s="29" t="s">
        <v>153</v>
      </c>
      <c r="B24" s="30"/>
      <c r="C24" s="31"/>
      <c r="D24" s="32">
        <f t="shared" ref="D24:N24" si="5">SUM(D25:D39)</f>
        <v>4527935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693150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5221085</v>
      </c>
      <c r="P24" s="45">
        <f t="shared" si="1"/>
        <v>315.68323356913959</v>
      </c>
      <c r="Q24" s="10"/>
    </row>
    <row r="25" spans="1:17">
      <c r="A25" s="12"/>
      <c r="B25" s="25">
        <v>331.1</v>
      </c>
      <c r="C25" s="20" t="s">
        <v>26</v>
      </c>
      <c r="D25" s="46">
        <v>103016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103016</v>
      </c>
      <c r="P25" s="47">
        <f t="shared" si="1"/>
        <v>6.2286716246447789</v>
      </c>
      <c r="Q25" s="9"/>
    </row>
    <row r="26" spans="1:17">
      <c r="A26" s="12"/>
      <c r="B26" s="25">
        <v>331.2</v>
      </c>
      <c r="C26" s="20" t="s">
        <v>27</v>
      </c>
      <c r="D26" s="46">
        <v>35377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35377</v>
      </c>
      <c r="P26" s="47">
        <f t="shared" si="1"/>
        <v>2.1390047765886693</v>
      </c>
      <c r="Q26" s="9"/>
    </row>
    <row r="27" spans="1:17">
      <c r="A27" s="12"/>
      <c r="B27" s="25">
        <v>331.39</v>
      </c>
      <c r="C27" s="20" t="s">
        <v>133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126878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4" si="6">SUM(D27:N27)</f>
        <v>126878</v>
      </c>
      <c r="P27" s="47">
        <f t="shared" si="1"/>
        <v>7.6714432553358725</v>
      </c>
      <c r="Q27" s="9"/>
    </row>
    <row r="28" spans="1:17">
      <c r="A28" s="12"/>
      <c r="B28" s="25">
        <v>334.35</v>
      </c>
      <c r="C28" s="20" t="s">
        <v>113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148611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148611</v>
      </c>
      <c r="P28" s="47">
        <f t="shared" si="1"/>
        <v>8.9854888445492467</v>
      </c>
      <c r="Q28" s="9"/>
    </row>
    <row r="29" spans="1:17">
      <c r="A29" s="12"/>
      <c r="B29" s="25">
        <v>334.7</v>
      </c>
      <c r="C29" s="20" t="s">
        <v>154</v>
      </c>
      <c r="D29" s="46">
        <v>573570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573570</v>
      </c>
      <c r="P29" s="47">
        <f t="shared" si="1"/>
        <v>34.679847632867769</v>
      </c>
      <c r="Q29" s="9"/>
    </row>
    <row r="30" spans="1:17">
      <c r="A30" s="12"/>
      <c r="B30" s="25">
        <v>335.125</v>
      </c>
      <c r="C30" s="20" t="s">
        <v>155</v>
      </c>
      <c r="D30" s="46">
        <v>145163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145163</v>
      </c>
      <c r="P30" s="47">
        <f t="shared" si="1"/>
        <v>8.7770119112400984</v>
      </c>
      <c r="Q30" s="9"/>
    </row>
    <row r="31" spans="1:17">
      <c r="A31" s="12"/>
      <c r="B31" s="25">
        <v>335.14</v>
      </c>
      <c r="C31" s="20" t="s">
        <v>105</v>
      </c>
      <c r="D31" s="46">
        <v>50446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50446</v>
      </c>
      <c r="P31" s="47">
        <f t="shared" si="1"/>
        <v>3.0501239494528085</v>
      </c>
      <c r="Q31" s="9"/>
    </row>
    <row r="32" spans="1:17">
      <c r="A32" s="12"/>
      <c r="B32" s="25">
        <v>335.15</v>
      </c>
      <c r="C32" s="20" t="s">
        <v>106</v>
      </c>
      <c r="D32" s="46">
        <v>10841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10841</v>
      </c>
      <c r="P32" s="47">
        <f t="shared" si="1"/>
        <v>0.65548098434004476</v>
      </c>
      <c r="Q32" s="9"/>
    </row>
    <row r="33" spans="1:17">
      <c r="A33" s="12"/>
      <c r="B33" s="25">
        <v>335.18</v>
      </c>
      <c r="C33" s="20" t="s">
        <v>156</v>
      </c>
      <c r="D33" s="46">
        <v>1692925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1692925</v>
      </c>
      <c r="P33" s="47">
        <f t="shared" si="1"/>
        <v>102.35957433944012</v>
      </c>
      <c r="Q33" s="9"/>
    </row>
    <row r="34" spans="1:17">
      <c r="A34" s="12"/>
      <c r="B34" s="25">
        <v>335.29</v>
      </c>
      <c r="C34" s="20" t="s">
        <v>78</v>
      </c>
      <c r="D34" s="46">
        <v>295832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295832</v>
      </c>
      <c r="P34" s="47">
        <f t="shared" si="1"/>
        <v>17.886933913779551</v>
      </c>
      <c r="Q34" s="9"/>
    </row>
    <row r="35" spans="1:17">
      <c r="A35" s="12"/>
      <c r="B35" s="25">
        <v>337.2</v>
      </c>
      <c r="C35" s="20" t="s">
        <v>36</v>
      </c>
      <c r="D35" s="46">
        <v>106237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0" si="7">SUM(D35:N35)</f>
        <v>106237</v>
      </c>
      <c r="P35" s="47">
        <f t="shared" si="1"/>
        <v>6.4234234234234231</v>
      </c>
      <c r="Q35" s="9"/>
    </row>
    <row r="36" spans="1:17">
      <c r="A36" s="12"/>
      <c r="B36" s="25">
        <v>337.3</v>
      </c>
      <c r="C36" s="20" t="s">
        <v>123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167661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167661</v>
      </c>
      <c r="P36" s="47">
        <f t="shared" si="1"/>
        <v>10.137311808452749</v>
      </c>
      <c r="Q36" s="9"/>
    </row>
    <row r="37" spans="1:17">
      <c r="A37" s="12"/>
      <c r="B37" s="25">
        <v>337.5</v>
      </c>
      <c r="C37" s="20" t="s">
        <v>157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250000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250000</v>
      </c>
      <c r="P37" s="47">
        <f t="shared" ref="P37:P67" si="8">(O37/P$69)</f>
        <v>15.115786927867465</v>
      </c>
      <c r="Q37" s="9"/>
    </row>
    <row r="38" spans="1:17">
      <c r="A38" s="12"/>
      <c r="B38" s="25">
        <v>337.7</v>
      </c>
      <c r="C38" s="20" t="s">
        <v>37</v>
      </c>
      <c r="D38" s="46">
        <v>1422070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1422070</v>
      </c>
      <c r="P38" s="47">
        <f t="shared" si="8"/>
        <v>85.982828466049938</v>
      </c>
      <c r="Q38" s="9"/>
    </row>
    <row r="39" spans="1:17">
      <c r="A39" s="12"/>
      <c r="B39" s="25">
        <v>338</v>
      </c>
      <c r="C39" s="20" t="s">
        <v>38</v>
      </c>
      <c r="D39" s="46">
        <v>92458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92458</v>
      </c>
      <c r="P39" s="47">
        <f t="shared" si="8"/>
        <v>5.5903017111070801</v>
      </c>
      <c r="Q39" s="9"/>
    </row>
    <row r="40" spans="1:17" ht="15.75">
      <c r="A40" s="29" t="s">
        <v>43</v>
      </c>
      <c r="B40" s="30"/>
      <c r="C40" s="31"/>
      <c r="D40" s="32">
        <f t="shared" ref="D40:N40" si="9">SUM(D41:D50)</f>
        <v>3618584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14498487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9"/>
        <v>0</v>
      </c>
      <c r="O40" s="32">
        <f t="shared" si="7"/>
        <v>18117071</v>
      </c>
      <c r="P40" s="45">
        <f t="shared" si="8"/>
        <v>1095.415139972187</v>
      </c>
      <c r="Q40" s="10"/>
    </row>
    <row r="41" spans="1:17">
      <c r="A41" s="12"/>
      <c r="B41" s="25">
        <v>341.9</v>
      </c>
      <c r="C41" s="20" t="s">
        <v>108</v>
      </c>
      <c r="D41" s="46">
        <v>779636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50" si="10">SUM(D41:N41)</f>
        <v>779636</v>
      </c>
      <c r="P41" s="47">
        <f t="shared" si="8"/>
        <v>47.139246629179517</v>
      </c>
      <c r="Q41" s="9"/>
    </row>
    <row r="42" spans="1:17">
      <c r="A42" s="12"/>
      <c r="B42" s="25">
        <v>342.1</v>
      </c>
      <c r="C42" s="20" t="s">
        <v>47</v>
      </c>
      <c r="D42" s="46">
        <v>138976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138976</v>
      </c>
      <c r="P42" s="47">
        <f t="shared" si="8"/>
        <v>8.402926416349235</v>
      </c>
      <c r="Q42" s="9"/>
    </row>
    <row r="43" spans="1:17">
      <c r="A43" s="12"/>
      <c r="B43" s="25">
        <v>343.3</v>
      </c>
      <c r="C43" s="20" t="s">
        <v>95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6627594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6627594</v>
      </c>
      <c r="P43" s="47">
        <f t="shared" si="8"/>
        <v>400.72519499365137</v>
      </c>
      <c r="Q43" s="9"/>
    </row>
    <row r="44" spans="1:17">
      <c r="A44" s="12"/>
      <c r="B44" s="25">
        <v>343.4</v>
      </c>
      <c r="C44" s="20" t="s">
        <v>49</v>
      </c>
      <c r="D44" s="46">
        <v>1952364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1952364</v>
      </c>
      <c r="P44" s="47">
        <f t="shared" si="8"/>
        <v>118.04607291855613</v>
      </c>
      <c r="Q44" s="9"/>
    </row>
    <row r="45" spans="1:17">
      <c r="A45" s="12"/>
      <c r="B45" s="25">
        <v>343.5</v>
      </c>
      <c r="C45" s="20" t="s">
        <v>96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7870893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7870893</v>
      </c>
      <c r="P45" s="47">
        <f t="shared" si="8"/>
        <v>475.89896608017415</v>
      </c>
      <c r="Q45" s="9"/>
    </row>
    <row r="46" spans="1:17">
      <c r="A46" s="12"/>
      <c r="B46" s="25">
        <v>343.9</v>
      </c>
      <c r="C46" s="20" t="s">
        <v>51</v>
      </c>
      <c r="D46" s="46">
        <v>67836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67836</v>
      </c>
      <c r="P46" s="47">
        <f t="shared" si="8"/>
        <v>4.1015780881552697</v>
      </c>
      <c r="Q46" s="9"/>
    </row>
    <row r="47" spans="1:17">
      <c r="A47" s="12"/>
      <c r="B47" s="25">
        <v>344.9</v>
      </c>
      <c r="C47" s="20" t="s">
        <v>114</v>
      </c>
      <c r="D47" s="46">
        <v>62495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62495</v>
      </c>
      <c r="P47" s="47">
        <f t="shared" si="8"/>
        <v>3.778644416228309</v>
      </c>
      <c r="Q47" s="9"/>
    </row>
    <row r="48" spans="1:17">
      <c r="A48" s="12"/>
      <c r="B48" s="25">
        <v>347.1</v>
      </c>
      <c r="C48" s="20" t="s">
        <v>52</v>
      </c>
      <c r="D48" s="46">
        <v>26113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26113</v>
      </c>
      <c r="P48" s="47">
        <f t="shared" si="8"/>
        <v>1.5788741761896123</v>
      </c>
      <c r="Q48" s="9"/>
    </row>
    <row r="49" spans="1:17">
      <c r="A49" s="12"/>
      <c r="B49" s="25">
        <v>347.2</v>
      </c>
      <c r="C49" s="20" t="s">
        <v>53</v>
      </c>
      <c r="D49" s="46">
        <v>254552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254552</v>
      </c>
      <c r="P49" s="47">
        <f t="shared" si="8"/>
        <v>15.391015176250075</v>
      </c>
      <c r="Q49" s="9"/>
    </row>
    <row r="50" spans="1:17">
      <c r="A50" s="12"/>
      <c r="B50" s="25">
        <v>347.5</v>
      </c>
      <c r="C50" s="20" t="s">
        <v>80</v>
      </c>
      <c r="D50" s="46">
        <v>336612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336612</v>
      </c>
      <c r="P50" s="47">
        <f t="shared" si="8"/>
        <v>20.352621077453293</v>
      </c>
      <c r="Q50" s="9"/>
    </row>
    <row r="51" spans="1:17" ht="15.75">
      <c r="A51" s="29" t="s">
        <v>44</v>
      </c>
      <c r="B51" s="30"/>
      <c r="C51" s="31"/>
      <c r="D51" s="32">
        <f t="shared" ref="D51:N51" si="11">SUM(D52:D53)</f>
        <v>179049</v>
      </c>
      <c r="E51" s="32">
        <f t="shared" si="11"/>
        <v>0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si="11"/>
        <v>0</v>
      </c>
      <c r="O51" s="32">
        <f>SUM(D51:N51)</f>
        <v>179049</v>
      </c>
      <c r="P51" s="45">
        <f t="shared" si="8"/>
        <v>10.825866134590967</v>
      </c>
      <c r="Q51" s="10"/>
    </row>
    <row r="52" spans="1:17">
      <c r="A52" s="13"/>
      <c r="B52" s="39">
        <v>351.1</v>
      </c>
      <c r="C52" s="21" t="s">
        <v>56</v>
      </c>
      <c r="D52" s="46">
        <v>174854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174854</v>
      </c>
      <c r="P52" s="47">
        <f t="shared" si="8"/>
        <v>10.572223229941351</v>
      </c>
      <c r="Q52" s="9"/>
    </row>
    <row r="53" spans="1:17">
      <c r="A53" s="13"/>
      <c r="B53" s="39">
        <v>354</v>
      </c>
      <c r="C53" s="21" t="s">
        <v>129</v>
      </c>
      <c r="D53" s="46">
        <v>4195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4195</v>
      </c>
      <c r="P53" s="47">
        <f t="shared" si="8"/>
        <v>0.25364290464961609</v>
      </c>
      <c r="Q53" s="9"/>
    </row>
    <row r="54" spans="1:17" ht="15.75">
      <c r="A54" s="29" t="s">
        <v>4</v>
      </c>
      <c r="B54" s="30"/>
      <c r="C54" s="31"/>
      <c r="D54" s="32">
        <f t="shared" ref="D54:N54" si="12">SUM(D55:D62)</f>
        <v>356794</v>
      </c>
      <c r="E54" s="32">
        <f t="shared" si="12"/>
        <v>7791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2323</v>
      </c>
      <c r="J54" s="32">
        <f t="shared" si="12"/>
        <v>0</v>
      </c>
      <c r="K54" s="32">
        <f t="shared" si="12"/>
        <v>11974363</v>
      </c>
      <c r="L54" s="32">
        <f t="shared" si="12"/>
        <v>0</v>
      </c>
      <c r="M54" s="32">
        <f t="shared" si="12"/>
        <v>0</v>
      </c>
      <c r="N54" s="32">
        <f t="shared" si="12"/>
        <v>0</v>
      </c>
      <c r="O54" s="32">
        <f>SUM(D54:N54)</f>
        <v>12341271</v>
      </c>
      <c r="P54" s="45">
        <f t="shared" si="8"/>
        <v>746.19209142027933</v>
      </c>
      <c r="Q54" s="10"/>
    </row>
    <row r="55" spans="1:17">
      <c r="A55" s="12"/>
      <c r="B55" s="25">
        <v>361.1</v>
      </c>
      <c r="C55" s="20" t="s">
        <v>57</v>
      </c>
      <c r="D55" s="46">
        <v>9664</v>
      </c>
      <c r="E55" s="46">
        <v>291</v>
      </c>
      <c r="F55" s="46">
        <v>0</v>
      </c>
      <c r="G55" s="46">
        <v>0</v>
      </c>
      <c r="H55" s="46">
        <v>0</v>
      </c>
      <c r="I55" s="46">
        <v>2323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>SUM(D55:N55)</f>
        <v>12278</v>
      </c>
      <c r="P55" s="47">
        <f t="shared" si="8"/>
        <v>0.74236652760142696</v>
      </c>
      <c r="Q55" s="9"/>
    </row>
    <row r="56" spans="1:17">
      <c r="A56" s="12"/>
      <c r="B56" s="25">
        <v>361.3</v>
      </c>
      <c r="C56" s="20" t="s">
        <v>58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9173742</v>
      </c>
      <c r="L56" s="46">
        <v>0</v>
      </c>
      <c r="M56" s="46">
        <v>0</v>
      </c>
      <c r="N56" s="46">
        <v>0</v>
      </c>
      <c r="O56" s="46">
        <f t="shared" ref="O56:O62" si="13">SUM(D56:N56)</f>
        <v>9173742</v>
      </c>
      <c r="P56" s="47">
        <f t="shared" si="8"/>
        <v>554.67331761291496</v>
      </c>
      <c r="Q56" s="9"/>
    </row>
    <row r="57" spans="1:17">
      <c r="A57" s="12"/>
      <c r="B57" s="25">
        <v>362</v>
      </c>
      <c r="C57" s="20" t="s">
        <v>59</v>
      </c>
      <c r="D57" s="46">
        <v>92000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92000</v>
      </c>
      <c r="P57" s="47">
        <f t="shared" si="8"/>
        <v>5.562609589455227</v>
      </c>
      <c r="Q57" s="9"/>
    </row>
    <row r="58" spans="1:17">
      <c r="A58" s="12"/>
      <c r="B58" s="25">
        <v>364</v>
      </c>
      <c r="C58" s="20" t="s">
        <v>115</v>
      </c>
      <c r="D58" s="46">
        <v>51280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51280</v>
      </c>
      <c r="P58" s="47">
        <f t="shared" si="8"/>
        <v>3.1005502146441746</v>
      </c>
      <c r="Q58" s="9"/>
    </row>
    <row r="59" spans="1:17">
      <c r="A59" s="12"/>
      <c r="B59" s="25">
        <v>366</v>
      </c>
      <c r="C59" s="20" t="s">
        <v>62</v>
      </c>
      <c r="D59" s="46">
        <v>24518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24518</v>
      </c>
      <c r="P59" s="47">
        <f t="shared" si="8"/>
        <v>1.482435455589818</v>
      </c>
      <c r="Q59" s="9"/>
    </row>
    <row r="60" spans="1:17">
      <c r="A60" s="12"/>
      <c r="B60" s="25">
        <v>368</v>
      </c>
      <c r="C60" s="20" t="s">
        <v>63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2800621</v>
      </c>
      <c r="L60" s="46">
        <v>0</v>
      </c>
      <c r="M60" s="46">
        <v>0</v>
      </c>
      <c r="N60" s="46">
        <v>0</v>
      </c>
      <c r="O60" s="46">
        <f t="shared" si="13"/>
        <v>2800621</v>
      </c>
      <c r="P60" s="47">
        <f t="shared" si="8"/>
        <v>169.33436120684442</v>
      </c>
      <c r="Q60" s="9"/>
    </row>
    <row r="61" spans="1:17">
      <c r="A61" s="12"/>
      <c r="B61" s="25">
        <v>369.3</v>
      </c>
      <c r="C61" s="20" t="s">
        <v>64</v>
      </c>
      <c r="D61" s="46">
        <v>84524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84524</v>
      </c>
      <c r="P61" s="47">
        <f t="shared" si="8"/>
        <v>5.1105870971642782</v>
      </c>
      <c r="Q61" s="9"/>
    </row>
    <row r="62" spans="1:17">
      <c r="A62" s="12"/>
      <c r="B62" s="25">
        <v>369.9</v>
      </c>
      <c r="C62" s="20" t="s">
        <v>65</v>
      </c>
      <c r="D62" s="46">
        <v>94808</v>
      </c>
      <c r="E62" s="46">
        <v>7500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3"/>
        <v>102308</v>
      </c>
      <c r="P62" s="47">
        <f t="shared" si="8"/>
        <v>6.1858637160650582</v>
      </c>
      <c r="Q62" s="9"/>
    </row>
    <row r="63" spans="1:17" ht="15.75">
      <c r="A63" s="29" t="s">
        <v>45</v>
      </c>
      <c r="B63" s="30"/>
      <c r="C63" s="31"/>
      <c r="D63" s="32">
        <f t="shared" ref="D63:N63" si="14">SUM(D64:D66)</f>
        <v>4255351</v>
      </c>
      <c r="E63" s="32">
        <f t="shared" si="14"/>
        <v>0</v>
      </c>
      <c r="F63" s="32">
        <f t="shared" si="14"/>
        <v>0</v>
      </c>
      <c r="G63" s="32">
        <f t="shared" si="14"/>
        <v>0</v>
      </c>
      <c r="H63" s="32">
        <f t="shared" si="14"/>
        <v>0</v>
      </c>
      <c r="I63" s="32">
        <f t="shared" si="14"/>
        <v>5652611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 t="shared" si="14"/>
        <v>0</v>
      </c>
      <c r="O63" s="32">
        <f>SUM(D63:N63)</f>
        <v>9907962</v>
      </c>
      <c r="P63" s="45">
        <f t="shared" si="8"/>
        <v>599.06656992563035</v>
      </c>
      <c r="Q63" s="9"/>
    </row>
    <row r="64" spans="1:17">
      <c r="A64" s="12"/>
      <c r="B64" s="25">
        <v>381</v>
      </c>
      <c r="C64" s="20" t="s">
        <v>66</v>
      </c>
      <c r="D64" s="46">
        <v>4047296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4047296</v>
      </c>
      <c r="P64" s="47">
        <f t="shared" si="8"/>
        <v>244.71225588004111</v>
      </c>
      <c r="Q64" s="9"/>
    </row>
    <row r="65" spans="1:120">
      <c r="A65" s="12"/>
      <c r="B65" s="25">
        <v>384</v>
      </c>
      <c r="C65" s="20" t="s">
        <v>67</v>
      </c>
      <c r="D65" s="46">
        <v>208055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>SUM(D65:N65)</f>
        <v>208055</v>
      </c>
      <c r="P65" s="47">
        <f t="shared" si="8"/>
        <v>12.579660197109861</v>
      </c>
      <c r="Q65" s="9"/>
    </row>
    <row r="66" spans="1:120" ht="15.75" thickBot="1">
      <c r="A66" s="12"/>
      <c r="B66" s="25">
        <v>389.8</v>
      </c>
      <c r="C66" s="20" t="s">
        <v>100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5652611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5652611</v>
      </c>
      <c r="P66" s="47">
        <f t="shared" si="8"/>
        <v>341.77465384847937</v>
      </c>
      <c r="Q66" s="9"/>
    </row>
    <row r="67" spans="1:120" ht="16.5" thickBot="1">
      <c r="A67" s="14" t="s">
        <v>54</v>
      </c>
      <c r="B67" s="23"/>
      <c r="C67" s="22"/>
      <c r="D67" s="15">
        <f t="shared" ref="D67:N67" si="15">SUM(D5,D14,D24,D40,D51,D54,D63)</f>
        <v>25313112</v>
      </c>
      <c r="E67" s="15">
        <f t="shared" si="15"/>
        <v>2834050</v>
      </c>
      <c r="F67" s="15">
        <f t="shared" si="15"/>
        <v>0</v>
      </c>
      <c r="G67" s="15">
        <f t="shared" si="15"/>
        <v>0</v>
      </c>
      <c r="H67" s="15">
        <f t="shared" si="15"/>
        <v>0</v>
      </c>
      <c r="I67" s="15">
        <f t="shared" si="15"/>
        <v>27808596</v>
      </c>
      <c r="J67" s="15">
        <f t="shared" si="15"/>
        <v>0</v>
      </c>
      <c r="K67" s="15">
        <f t="shared" si="15"/>
        <v>11974363</v>
      </c>
      <c r="L67" s="15">
        <f t="shared" si="15"/>
        <v>0</v>
      </c>
      <c r="M67" s="15">
        <f t="shared" si="15"/>
        <v>5446785</v>
      </c>
      <c r="N67" s="15">
        <f t="shared" si="15"/>
        <v>0</v>
      </c>
      <c r="O67" s="15">
        <f>SUM(D67:N67)</f>
        <v>73376906</v>
      </c>
      <c r="P67" s="38">
        <f t="shared" si="8"/>
        <v>4436.5987060886391</v>
      </c>
      <c r="Q67" s="6"/>
      <c r="R67" s="2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</row>
    <row r="68" spans="1:120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9"/>
    </row>
    <row r="69" spans="1:120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2"/>
      <c r="M69" s="118" t="s">
        <v>158</v>
      </c>
      <c r="N69" s="118"/>
      <c r="O69" s="118"/>
      <c r="P69" s="43">
        <v>16539</v>
      </c>
    </row>
    <row r="70" spans="1:120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7"/>
    </row>
    <row r="71" spans="1:120" ht="15.75" customHeight="1" thickBot="1">
      <c r="A71" s="120" t="s">
        <v>82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100"/>
    </row>
  </sheetData>
  <mergeCells count="10">
    <mergeCell ref="M69:O69"/>
    <mergeCell ref="A70:P70"/>
    <mergeCell ref="A71:P7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8485476</v>
      </c>
      <c r="E5" s="27">
        <f t="shared" si="0"/>
        <v>1505665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9991141</v>
      </c>
      <c r="O5" s="33">
        <f t="shared" ref="O5:O36" si="1">(N5/O$66)</f>
        <v>583.59468457943922</v>
      </c>
      <c r="P5" s="6"/>
    </row>
    <row r="6" spans="1:133">
      <c r="A6" s="12"/>
      <c r="B6" s="25">
        <v>311</v>
      </c>
      <c r="C6" s="20" t="s">
        <v>2</v>
      </c>
      <c r="D6" s="46">
        <v>4774519</v>
      </c>
      <c r="E6" s="46">
        <v>1505665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6280184</v>
      </c>
      <c r="O6" s="47">
        <f t="shared" si="1"/>
        <v>366.83317757009348</v>
      </c>
      <c r="P6" s="9"/>
    </row>
    <row r="7" spans="1:133">
      <c r="A7" s="12"/>
      <c r="B7" s="25">
        <v>312.41000000000003</v>
      </c>
      <c r="C7" s="20" t="s">
        <v>13</v>
      </c>
      <c r="D7" s="46">
        <v>408743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408743</v>
      </c>
      <c r="O7" s="47">
        <f t="shared" si="1"/>
        <v>23.87517523364486</v>
      </c>
      <c r="P7" s="9"/>
    </row>
    <row r="8" spans="1:133">
      <c r="A8" s="12"/>
      <c r="B8" s="25">
        <v>312.42</v>
      </c>
      <c r="C8" s="20" t="s">
        <v>12</v>
      </c>
      <c r="D8" s="46">
        <v>258676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258676</v>
      </c>
      <c r="O8" s="47">
        <f t="shared" si="1"/>
        <v>15.109579439252336</v>
      </c>
      <c r="P8" s="9"/>
    </row>
    <row r="9" spans="1:133">
      <c r="A9" s="12"/>
      <c r="B9" s="25">
        <v>314.10000000000002</v>
      </c>
      <c r="C9" s="20" t="s">
        <v>14</v>
      </c>
      <c r="D9" s="46">
        <v>2035026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2035026</v>
      </c>
      <c r="O9" s="47">
        <f t="shared" si="1"/>
        <v>118.86834112149533</v>
      </c>
      <c r="P9" s="9"/>
    </row>
    <row r="10" spans="1:133">
      <c r="A10" s="12"/>
      <c r="B10" s="25">
        <v>314.3</v>
      </c>
      <c r="C10" s="20" t="s">
        <v>15</v>
      </c>
      <c r="D10" s="46">
        <v>367290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367290</v>
      </c>
      <c r="O10" s="47">
        <f t="shared" si="1"/>
        <v>21.453855140186917</v>
      </c>
      <c r="P10" s="9"/>
    </row>
    <row r="11" spans="1:133">
      <c r="A11" s="12"/>
      <c r="B11" s="25">
        <v>314.39999999999998</v>
      </c>
      <c r="C11" s="20" t="s">
        <v>17</v>
      </c>
      <c r="D11" s="46">
        <v>102599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102599</v>
      </c>
      <c r="O11" s="47">
        <f t="shared" si="1"/>
        <v>5.992932242990654</v>
      </c>
      <c r="P11" s="9"/>
    </row>
    <row r="12" spans="1:133">
      <c r="A12" s="12"/>
      <c r="B12" s="25">
        <v>315</v>
      </c>
      <c r="C12" s="20" t="s">
        <v>103</v>
      </c>
      <c r="D12" s="46">
        <v>508167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508167</v>
      </c>
      <c r="O12" s="47">
        <f t="shared" si="1"/>
        <v>29.682651869158878</v>
      </c>
      <c r="P12" s="9"/>
    </row>
    <row r="13" spans="1:133">
      <c r="A13" s="12"/>
      <c r="B13" s="25">
        <v>316</v>
      </c>
      <c r="C13" s="20" t="s">
        <v>104</v>
      </c>
      <c r="D13" s="46">
        <v>30456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30456</v>
      </c>
      <c r="O13" s="47">
        <f t="shared" si="1"/>
        <v>1.7789719626168223</v>
      </c>
      <c r="P13" s="9"/>
    </row>
    <row r="14" spans="1:133" ht="15.75">
      <c r="A14" s="29" t="s">
        <v>19</v>
      </c>
      <c r="B14" s="30"/>
      <c r="C14" s="31"/>
      <c r="D14" s="32">
        <f t="shared" ref="D14:M14" si="3">SUM(D15:D23)</f>
        <v>2854091</v>
      </c>
      <c r="E14" s="32">
        <f t="shared" si="3"/>
        <v>701963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3127997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6684051</v>
      </c>
      <c r="O14" s="45">
        <f t="shared" si="1"/>
        <v>390.42353971962615</v>
      </c>
      <c r="P14" s="10"/>
    </row>
    <row r="15" spans="1:133">
      <c r="A15" s="12"/>
      <c r="B15" s="25">
        <v>322</v>
      </c>
      <c r="C15" s="20" t="s">
        <v>0</v>
      </c>
      <c r="D15" s="46">
        <v>768056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768056</v>
      </c>
      <c r="O15" s="47">
        <f t="shared" si="1"/>
        <v>44.863084112149529</v>
      </c>
      <c r="P15" s="9"/>
    </row>
    <row r="16" spans="1:133">
      <c r="A16" s="12"/>
      <c r="B16" s="25">
        <v>323.10000000000002</v>
      </c>
      <c r="C16" s="20" t="s">
        <v>20</v>
      </c>
      <c r="D16" s="46">
        <v>1681848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1681848</v>
      </c>
      <c r="O16" s="47">
        <f t="shared" si="1"/>
        <v>98.238785046728978</v>
      </c>
      <c r="P16" s="9"/>
    </row>
    <row r="17" spans="1:16">
      <c r="A17" s="12"/>
      <c r="B17" s="25">
        <v>323.39999999999998</v>
      </c>
      <c r="C17" s="20" t="s">
        <v>21</v>
      </c>
      <c r="D17" s="46">
        <v>14565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14565</v>
      </c>
      <c r="O17" s="47">
        <f t="shared" si="1"/>
        <v>0.8507593457943925</v>
      </c>
      <c r="P17" s="9"/>
    </row>
    <row r="18" spans="1:16">
      <c r="A18" s="12"/>
      <c r="B18" s="25">
        <v>324.11</v>
      </c>
      <c r="C18" s="20" t="s">
        <v>22</v>
      </c>
      <c r="D18" s="46">
        <v>0</v>
      </c>
      <c r="E18" s="46">
        <v>299429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299429</v>
      </c>
      <c r="O18" s="47">
        <f t="shared" si="1"/>
        <v>17.49001168224299</v>
      </c>
      <c r="P18" s="9"/>
    </row>
    <row r="19" spans="1:16">
      <c r="A19" s="12"/>
      <c r="B19" s="25">
        <v>324.12</v>
      </c>
      <c r="C19" s="20" t="s">
        <v>128</v>
      </c>
      <c r="D19" s="46">
        <v>0</v>
      </c>
      <c r="E19" s="46">
        <v>159439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159439</v>
      </c>
      <c r="O19" s="47">
        <f t="shared" si="1"/>
        <v>9.3130257009345794</v>
      </c>
      <c r="P19" s="9"/>
    </row>
    <row r="20" spans="1:16">
      <c r="A20" s="12"/>
      <c r="B20" s="25">
        <v>324.20999999999998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2924082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2924082</v>
      </c>
      <c r="O20" s="47">
        <f t="shared" si="1"/>
        <v>170.79918224299067</v>
      </c>
      <c r="P20" s="9"/>
    </row>
    <row r="21" spans="1:16">
      <c r="A21" s="12"/>
      <c r="B21" s="25">
        <v>324.22000000000003</v>
      </c>
      <c r="C21" s="20" t="s">
        <v>140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203915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203915</v>
      </c>
      <c r="O21" s="47">
        <f t="shared" si="1"/>
        <v>11.910922897196262</v>
      </c>
      <c r="P21" s="9"/>
    </row>
    <row r="22" spans="1:16">
      <c r="A22" s="12"/>
      <c r="B22" s="25">
        <v>324.61</v>
      </c>
      <c r="C22" s="20" t="s">
        <v>24</v>
      </c>
      <c r="D22" s="46">
        <v>0</v>
      </c>
      <c r="E22" s="46">
        <v>243095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243095</v>
      </c>
      <c r="O22" s="47">
        <f t="shared" si="1"/>
        <v>14.19947429906542</v>
      </c>
      <c r="P22" s="9"/>
    </row>
    <row r="23" spans="1:16">
      <c r="A23" s="12"/>
      <c r="B23" s="25">
        <v>329</v>
      </c>
      <c r="C23" s="20" t="s">
        <v>25</v>
      </c>
      <c r="D23" s="46">
        <v>389622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8" si="5">SUM(D23:M23)</f>
        <v>389622</v>
      </c>
      <c r="O23" s="47">
        <f t="shared" si="1"/>
        <v>22.758294392523364</v>
      </c>
      <c r="P23" s="9"/>
    </row>
    <row r="24" spans="1:16" ht="15.75">
      <c r="A24" s="29" t="s">
        <v>28</v>
      </c>
      <c r="B24" s="30"/>
      <c r="C24" s="31"/>
      <c r="D24" s="32">
        <f t="shared" ref="D24:M24" si="6">SUM(D25:D37)</f>
        <v>3763029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4645403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8408432</v>
      </c>
      <c r="O24" s="45">
        <f t="shared" si="1"/>
        <v>491.1467289719626</v>
      </c>
      <c r="P24" s="10"/>
    </row>
    <row r="25" spans="1:16">
      <c r="A25" s="12"/>
      <c r="B25" s="25">
        <v>331.1</v>
      </c>
      <c r="C25" s="20" t="s">
        <v>26</v>
      </c>
      <c r="D25" s="46">
        <v>15794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15794</v>
      </c>
      <c r="O25" s="47">
        <f t="shared" si="1"/>
        <v>0.92254672897196266</v>
      </c>
      <c r="P25" s="9"/>
    </row>
    <row r="26" spans="1:16">
      <c r="A26" s="12"/>
      <c r="B26" s="25">
        <v>331.2</v>
      </c>
      <c r="C26" s="20" t="s">
        <v>27</v>
      </c>
      <c r="D26" s="46">
        <v>20344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20344</v>
      </c>
      <c r="O26" s="47">
        <f t="shared" si="1"/>
        <v>1.1883177570093457</v>
      </c>
      <c r="P26" s="9"/>
    </row>
    <row r="27" spans="1:16">
      <c r="A27" s="12"/>
      <c r="B27" s="25">
        <v>332</v>
      </c>
      <c r="C27" s="20" t="s">
        <v>141</v>
      </c>
      <c r="D27" s="46">
        <v>35111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35111</v>
      </c>
      <c r="O27" s="47">
        <f t="shared" si="1"/>
        <v>2.0508761682242991</v>
      </c>
      <c r="P27" s="9"/>
    </row>
    <row r="28" spans="1:16">
      <c r="A28" s="12"/>
      <c r="B28" s="25">
        <v>334.35</v>
      </c>
      <c r="C28" s="20" t="s">
        <v>113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3701745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3701745</v>
      </c>
      <c r="O28" s="47">
        <f t="shared" si="1"/>
        <v>216.22342289719626</v>
      </c>
      <c r="P28" s="9"/>
    </row>
    <row r="29" spans="1:16">
      <c r="A29" s="12"/>
      <c r="B29" s="25">
        <v>335.14</v>
      </c>
      <c r="C29" s="20" t="s">
        <v>105</v>
      </c>
      <c r="D29" s="46">
        <v>53815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53815</v>
      </c>
      <c r="O29" s="47">
        <f t="shared" si="1"/>
        <v>3.1433995327102804</v>
      </c>
      <c r="P29" s="9"/>
    </row>
    <row r="30" spans="1:16">
      <c r="A30" s="12"/>
      <c r="B30" s="25">
        <v>335.15</v>
      </c>
      <c r="C30" s="20" t="s">
        <v>106</v>
      </c>
      <c r="D30" s="46">
        <v>8387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8387</v>
      </c>
      <c r="O30" s="47">
        <f t="shared" si="1"/>
        <v>0.48989485981308412</v>
      </c>
      <c r="P30" s="9"/>
    </row>
    <row r="31" spans="1:16">
      <c r="A31" s="12"/>
      <c r="B31" s="25">
        <v>335.18</v>
      </c>
      <c r="C31" s="20" t="s">
        <v>107</v>
      </c>
      <c r="D31" s="46">
        <v>1429578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1429578</v>
      </c>
      <c r="O31" s="47">
        <f t="shared" si="1"/>
        <v>83.503387850467291</v>
      </c>
      <c r="P31" s="9"/>
    </row>
    <row r="32" spans="1:16">
      <c r="A32" s="12"/>
      <c r="B32" s="25">
        <v>335.29</v>
      </c>
      <c r="C32" s="20" t="s">
        <v>78</v>
      </c>
      <c r="D32" s="46">
        <v>284135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284135</v>
      </c>
      <c r="O32" s="47">
        <f t="shared" si="1"/>
        <v>16.596670560747665</v>
      </c>
      <c r="P32" s="9"/>
    </row>
    <row r="33" spans="1:16">
      <c r="A33" s="12"/>
      <c r="B33" s="25">
        <v>335.49</v>
      </c>
      <c r="C33" s="20" t="s">
        <v>34</v>
      </c>
      <c r="D33" s="46">
        <v>126470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126470</v>
      </c>
      <c r="O33" s="47">
        <f t="shared" si="1"/>
        <v>7.3872663551401869</v>
      </c>
      <c r="P33" s="9"/>
    </row>
    <row r="34" spans="1:16">
      <c r="A34" s="12"/>
      <c r="B34" s="25">
        <v>337.2</v>
      </c>
      <c r="C34" s="20" t="s">
        <v>36</v>
      </c>
      <c r="D34" s="46">
        <v>106334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106334</v>
      </c>
      <c r="O34" s="47">
        <f t="shared" si="1"/>
        <v>6.2110981308411217</v>
      </c>
      <c r="P34" s="9"/>
    </row>
    <row r="35" spans="1:16">
      <c r="A35" s="12"/>
      <c r="B35" s="25">
        <v>337.3</v>
      </c>
      <c r="C35" s="20" t="s">
        <v>123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943658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943658</v>
      </c>
      <c r="O35" s="47">
        <f t="shared" si="1"/>
        <v>55.120210280373833</v>
      </c>
      <c r="P35" s="9"/>
    </row>
    <row r="36" spans="1:16">
      <c r="A36" s="12"/>
      <c r="B36" s="25">
        <v>337.7</v>
      </c>
      <c r="C36" s="20" t="s">
        <v>37</v>
      </c>
      <c r="D36" s="46">
        <v>1596664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1596664</v>
      </c>
      <c r="O36" s="47">
        <f t="shared" si="1"/>
        <v>93.263084112149528</v>
      </c>
      <c r="P36" s="9"/>
    </row>
    <row r="37" spans="1:16">
      <c r="A37" s="12"/>
      <c r="B37" s="25">
        <v>338</v>
      </c>
      <c r="C37" s="20" t="s">
        <v>38</v>
      </c>
      <c r="D37" s="46">
        <v>86397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86397</v>
      </c>
      <c r="O37" s="47">
        <f t="shared" ref="O37:O64" si="7">(N37/O$66)</f>
        <v>5.0465537383177574</v>
      </c>
      <c r="P37" s="9"/>
    </row>
    <row r="38" spans="1:16" ht="15.75">
      <c r="A38" s="29" t="s">
        <v>43</v>
      </c>
      <c r="B38" s="30"/>
      <c r="C38" s="31"/>
      <c r="D38" s="32">
        <f t="shared" ref="D38:M38" si="8">SUM(D39:D48)</f>
        <v>3271172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13508565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5"/>
        <v>16779737</v>
      </c>
      <c r="O38" s="45">
        <f t="shared" si="7"/>
        <v>980.12482476635512</v>
      </c>
      <c r="P38" s="10"/>
    </row>
    <row r="39" spans="1:16">
      <c r="A39" s="12"/>
      <c r="B39" s="25">
        <v>341.9</v>
      </c>
      <c r="C39" s="20" t="s">
        <v>108</v>
      </c>
      <c r="D39" s="46">
        <v>773514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9">SUM(D39:M39)</f>
        <v>773514</v>
      </c>
      <c r="O39" s="47">
        <f t="shared" si="7"/>
        <v>45.181892523364489</v>
      </c>
      <c r="P39" s="9"/>
    </row>
    <row r="40" spans="1:16">
      <c r="A40" s="12"/>
      <c r="B40" s="25">
        <v>342.1</v>
      </c>
      <c r="C40" s="20" t="s">
        <v>47</v>
      </c>
      <c r="D40" s="46">
        <v>90596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90596</v>
      </c>
      <c r="O40" s="47">
        <f t="shared" si="7"/>
        <v>5.2918224299065422</v>
      </c>
      <c r="P40" s="9"/>
    </row>
    <row r="41" spans="1:16">
      <c r="A41" s="12"/>
      <c r="B41" s="25">
        <v>343.3</v>
      </c>
      <c r="C41" s="20" t="s">
        <v>95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6249230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6249230</v>
      </c>
      <c r="O41" s="47">
        <f t="shared" si="7"/>
        <v>365.02511682242988</v>
      </c>
      <c r="P41" s="9"/>
    </row>
    <row r="42" spans="1:16">
      <c r="A42" s="12"/>
      <c r="B42" s="25">
        <v>343.4</v>
      </c>
      <c r="C42" s="20" t="s">
        <v>49</v>
      </c>
      <c r="D42" s="46">
        <v>1786766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1786766</v>
      </c>
      <c r="O42" s="47">
        <f t="shared" si="7"/>
        <v>104.36717289719626</v>
      </c>
      <c r="P42" s="9"/>
    </row>
    <row r="43" spans="1:16">
      <c r="A43" s="12"/>
      <c r="B43" s="25">
        <v>343.5</v>
      </c>
      <c r="C43" s="20" t="s">
        <v>96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7259335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7259335</v>
      </c>
      <c r="O43" s="47">
        <f t="shared" si="7"/>
        <v>424.02657710280374</v>
      </c>
      <c r="P43" s="9"/>
    </row>
    <row r="44" spans="1:16">
      <c r="A44" s="12"/>
      <c r="B44" s="25">
        <v>343.9</v>
      </c>
      <c r="C44" s="20" t="s">
        <v>51</v>
      </c>
      <c r="D44" s="46">
        <v>63163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63163</v>
      </c>
      <c r="O44" s="47">
        <f t="shared" si="7"/>
        <v>3.689427570093458</v>
      </c>
      <c r="P44" s="9"/>
    </row>
    <row r="45" spans="1:16">
      <c r="A45" s="12"/>
      <c r="B45" s="25">
        <v>344.9</v>
      </c>
      <c r="C45" s="20" t="s">
        <v>114</v>
      </c>
      <c r="D45" s="46">
        <v>116330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116330</v>
      </c>
      <c r="O45" s="47">
        <f t="shared" si="7"/>
        <v>6.7949766355140184</v>
      </c>
      <c r="P45" s="9"/>
    </row>
    <row r="46" spans="1:16">
      <c r="A46" s="12"/>
      <c r="B46" s="25">
        <v>347.1</v>
      </c>
      <c r="C46" s="20" t="s">
        <v>52</v>
      </c>
      <c r="D46" s="46">
        <v>22477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22477</v>
      </c>
      <c r="O46" s="47">
        <f t="shared" si="7"/>
        <v>1.312908878504673</v>
      </c>
      <c r="P46" s="9"/>
    </row>
    <row r="47" spans="1:16">
      <c r="A47" s="12"/>
      <c r="B47" s="25">
        <v>347.2</v>
      </c>
      <c r="C47" s="20" t="s">
        <v>53</v>
      </c>
      <c r="D47" s="46">
        <v>152955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152955</v>
      </c>
      <c r="O47" s="47">
        <f t="shared" si="7"/>
        <v>8.9342873831775709</v>
      </c>
      <c r="P47" s="9"/>
    </row>
    <row r="48" spans="1:16">
      <c r="A48" s="12"/>
      <c r="B48" s="25">
        <v>347.5</v>
      </c>
      <c r="C48" s="20" t="s">
        <v>80</v>
      </c>
      <c r="D48" s="46">
        <v>265371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265371</v>
      </c>
      <c r="O48" s="47">
        <f t="shared" si="7"/>
        <v>15.500642523364485</v>
      </c>
      <c r="P48" s="9"/>
    </row>
    <row r="49" spans="1:119" ht="15.75">
      <c r="A49" s="29" t="s">
        <v>44</v>
      </c>
      <c r="B49" s="30"/>
      <c r="C49" s="31"/>
      <c r="D49" s="32">
        <f t="shared" ref="D49:M49" si="10">SUM(D50:D51)</f>
        <v>119259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>SUM(D49:M49)</f>
        <v>119259</v>
      </c>
      <c r="O49" s="45">
        <f t="shared" si="7"/>
        <v>6.9660630841121494</v>
      </c>
      <c r="P49" s="10"/>
    </row>
    <row r="50" spans="1:119">
      <c r="A50" s="13"/>
      <c r="B50" s="39">
        <v>351.1</v>
      </c>
      <c r="C50" s="21" t="s">
        <v>56</v>
      </c>
      <c r="D50" s="46">
        <v>115101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115101</v>
      </c>
      <c r="O50" s="47">
        <f t="shared" si="7"/>
        <v>6.7231892523364483</v>
      </c>
      <c r="P50" s="9"/>
    </row>
    <row r="51" spans="1:119">
      <c r="A51" s="13"/>
      <c r="B51" s="39">
        <v>354</v>
      </c>
      <c r="C51" s="21" t="s">
        <v>129</v>
      </c>
      <c r="D51" s="46">
        <v>4158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4158</v>
      </c>
      <c r="O51" s="47">
        <f t="shared" si="7"/>
        <v>0.24287383177570093</v>
      </c>
      <c r="P51" s="9"/>
    </row>
    <row r="52" spans="1:119" ht="15.75">
      <c r="A52" s="29" t="s">
        <v>4</v>
      </c>
      <c r="B52" s="30"/>
      <c r="C52" s="31"/>
      <c r="D52" s="32">
        <f t="shared" ref="D52:M52" si="11">SUM(D53:D60)</f>
        <v>535318</v>
      </c>
      <c r="E52" s="32">
        <f t="shared" si="11"/>
        <v>3772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2131000</v>
      </c>
      <c r="J52" s="32">
        <f t="shared" si="11"/>
        <v>0</v>
      </c>
      <c r="K52" s="32">
        <f t="shared" si="11"/>
        <v>6765574</v>
      </c>
      <c r="L52" s="32">
        <f t="shared" si="11"/>
        <v>0</v>
      </c>
      <c r="M52" s="32">
        <f t="shared" si="11"/>
        <v>0</v>
      </c>
      <c r="N52" s="32">
        <f>SUM(D52:M52)</f>
        <v>9435664</v>
      </c>
      <c r="O52" s="45">
        <f t="shared" si="7"/>
        <v>551.14859813084115</v>
      </c>
      <c r="P52" s="10"/>
    </row>
    <row r="53" spans="1:119">
      <c r="A53" s="12"/>
      <c r="B53" s="25">
        <v>361.1</v>
      </c>
      <c r="C53" s="20" t="s">
        <v>57</v>
      </c>
      <c r="D53" s="46">
        <v>152568</v>
      </c>
      <c r="E53" s="46">
        <v>3772</v>
      </c>
      <c r="F53" s="46">
        <v>0</v>
      </c>
      <c r="G53" s="46">
        <v>0</v>
      </c>
      <c r="H53" s="46">
        <v>0</v>
      </c>
      <c r="I53" s="46">
        <v>35582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191922</v>
      </c>
      <c r="O53" s="47">
        <f t="shared" si="7"/>
        <v>11.210397196261683</v>
      </c>
      <c r="P53" s="9"/>
    </row>
    <row r="54" spans="1:119">
      <c r="A54" s="12"/>
      <c r="B54" s="25">
        <v>361.3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3911277</v>
      </c>
      <c r="L54" s="46">
        <v>0</v>
      </c>
      <c r="M54" s="46">
        <v>0</v>
      </c>
      <c r="N54" s="46">
        <f t="shared" ref="N54:N60" si="12">SUM(D54:M54)</f>
        <v>3911277</v>
      </c>
      <c r="O54" s="47">
        <f t="shared" si="7"/>
        <v>228.46244158878505</v>
      </c>
      <c r="P54" s="9"/>
    </row>
    <row r="55" spans="1:119">
      <c r="A55" s="12"/>
      <c r="B55" s="25">
        <v>362</v>
      </c>
      <c r="C55" s="20" t="s">
        <v>59</v>
      </c>
      <c r="D55" s="46">
        <v>92000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92000</v>
      </c>
      <c r="O55" s="47">
        <f t="shared" si="7"/>
        <v>5.3738317757009346</v>
      </c>
      <c r="P55" s="9"/>
    </row>
    <row r="56" spans="1:119">
      <c r="A56" s="12"/>
      <c r="B56" s="25">
        <v>364</v>
      </c>
      <c r="C56" s="20" t="s">
        <v>115</v>
      </c>
      <c r="D56" s="46">
        <v>50448</v>
      </c>
      <c r="E56" s="46">
        <v>0</v>
      </c>
      <c r="F56" s="46">
        <v>0</v>
      </c>
      <c r="G56" s="46">
        <v>0</v>
      </c>
      <c r="H56" s="46">
        <v>0</v>
      </c>
      <c r="I56" s="46">
        <v>5237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55685</v>
      </c>
      <c r="O56" s="47">
        <f t="shared" si="7"/>
        <v>3.2526285046728973</v>
      </c>
      <c r="P56" s="9"/>
    </row>
    <row r="57" spans="1:119">
      <c r="A57" s="12"/>
      <c r="B57" s="25">
        <v>366</v>
      </c>
      <c r="C57" s="20" t="s">
        <v>62</v>
      </c>
      <c r="D57" s="46">
        <v>74682</v>
      </c>
      <c r="E57" s="46">
        <v>0</v>
      </c>
      <c r="F57" s="46">
        <v>0</v>
      </c>
      <c r="G57" s="46">
        <v>0</v>
      </c>
      <c r="H57" s="46">
        <v>0</v>
      </c>
      <c r="I57" s="46">
        <v>2090181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2164863</v>
      </c>
      <c r="O57" s="47">
        <f t="shared" si="7"/>
        <v>126.45227803738318</v>
      </c>
      <c r="P57" s="9"/>
    </row>
    <row r="58" spans="1:119">
      <c r="A58" s="12"/>
      <c r="B58" s="25">
        <v>368</v>
      </c>
      <c r="C58" s="20" t="s">
        <v>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2854297</v>
      </c>
      <c r="L58" s="46">
        <v>0</v>
      </c>
      <c r="M58" s="46">
        <v>0</v>
      </c>
      <c r="N58" s="46">
        <f t="shared" si="12"/>
        <v>2854297</v>
      </c>
      <c r="O58" s="47">
        <f t="shared" si="7"/>
        <v>166.72295560747665</v>
      </c>
      <c r="P58" s="9"/>
    </row>
    <row r="59" spans="1:119">
      <c r="A59" s="12"/>
      <c r="B59" s="25">
        <v>369.3</v>
      </c>
      <c r="C59" s="20" t="s">
        <v>64</v>
      </c>
      <c r="D59" s="46">
        <v>34331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34331</v>
      </c>
      <c r="O59" s="47">
        <f t="shared" si="7"/>
        <v>2.0053154205607475</v>
      </c>
      <c r="P59" s="9"/>
    </row>
    <row r="60" spans="1:119">
      <c r="A60" s="12"/>
      <c r="B60" s="25">
        <v>369.9</v>
      </c>
      <c r="C60" s="20" t="s">
        <v>65</v>
      </c>
      <c r="D60" s="46">
        <v>131289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131289</v>
      </c>
      <c r="O60" s="47">
        <f t="shared" si="7"/>
        <v>7.6687500000000002</v>
      </c>
      <c r="P60" s="9"/>
    </row>
    <row r="61" spans="1:119" ht="15.75">
      <c r="A61" s="29" t="s">
        <v>45</v>
      </c>
      <c r="B61" s="30"/>
      <c r="C61" s="31"/>
      <c r="D61" s="32">
        <f t="shared" ref="D61:M61" si="13">SUM(D62:D63)</f>
        <v>13193980</v>
      </c>
      <c r="E61" s="32">
        <f t="shared" si="13"/>
        <v>0</v>
      </c>
      <c r="F61" s="32">
        <f t="shared" si="13"/>
        <v>0</v>
      </c>
      <c r="G61" s="32">
        <f t="shared" si="13"/>
        <v>0</v>
      </c>
      <c r="H61" s="32">
        <f t="shared" si="13"/>
        <v>0</v>
      </c>
      <c r="I61" s="32">
        <f t="shared" si="13"/>
        <v>0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>SUM(D61:M61)</f>
        <v>13193980</v>
      </c>
      <c r="O61" s="45">
        <f t="shared" si="7"/>
        <v>770.67640186915889</v>
      </c>
      <c r="P61" s="9"/>
    </row>
    <row r="62" spans="1:119">
      <c r="A62" s="12"/>
      <c r="B62" s="25">
        <v>381</v>
      </c>
      <c r="C62" s="20" t="s">
        <v>66</v>
      </c>
      <c r="D62" s="46">
        <v>3534823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3534823</v>
      </c>
      <c r="O62" s="47">
        <f t="shared" si="7"/>
        <v>206.47330607476636</v>
      </c>
      <c r="P62" s="9"/>
    </row>
    <row r="63" spans="1:119" ht="15.75" thickBot="1">
      <c r="A63" s="12"/>
      <c r="B63" s="25">
        <v>384</v>
      </c>
      <c r="C63" s="20" t="s">
        <v>67</v>
      </c>
      <c r="D63" s="46">
        <v>9659157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9659157</v>
      </c>
      <c r="O63" s="47">
        <f t="shared" si="7"/>
        <v>564.20309579439254</v>
      </c>
      <c r="P63" s="9"/>
    </row>
    <row r="64" spans="1:119" ht="16.5" thickBot="1">
      <c r="A64" s="14" t="s">
        <v>54</v>
      </c>
      <c r="B64" s="23"/>
      <c r="C64" s="22"/>
      <c r="D64" s="15">
        <f t="shared" ref="D64:M64" si="14">SUM(D5,D14,D24,D38,D49,D52,D61)</f>
        <v>32222325</v>
      </c>
      <c r="E64" s="15">
        <f t="shared" si="14"/>
        <v>2211400</v>
      </c>
      <c r="F64" s="15">
        <f t="shared" si="14"/>
        <v>0</v>
      </c>
      <c r="G64" s="15">
        <f t="shared" si="14"/>
        <v>0</v>
      </c>
      <c r="H64" s="15">
        <f t="shared" si="14"/>
        <v>0</v>
      </c>
      <c r="I64" s="15">
        <f t="shared" si="14"/>
        <v>23412965</v>
      </c>
      <c r="J64" s="15">
        <f t="shared" si="14"/>
        <v>0</v>
      </c>
      <c r="K64" s="15">
        <f t="shared" si="14"/>
        <v>6765574</v>
      </c>
      <c r="L64" s="15">
        <f t="shared" si="14"/>
        <v>0</v>
      </c>
      <c r="M64" s="15">
        <f t="shared" si="14"/>
        <v>0</v>
      </c>
      <c r="N64" s="15">
        <f>SUM(D64:M64)</f>
        <v>64612264</v>
      </c>
      <c r="O64" s="38">
        <f t="shared" si="7"/>
        <v>3774.0808411214953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142</v>
      </c>
      <c r="M66" s="118"/>
      <c r="N66" s="118"/>
      <c r="O66" s="43">
        <v>17120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82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7825065</v>
      </c>
      <c r="E5" s="27">
        <f t="shared" si="0"/>
        <v>1391618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9216683</v>
      </c>
      <c r="O5" s="33">
        <f t="shared" ref="O5:O36" si="1">(N5/O$64)</f>
        <v>557.43818797629126</v>
      </c>
      <c r="P5" s="6"/>
    </row>
    <row r="6" spans="1:133">
      <c r="A6" s="12"/>
      <c r="B6" s="25">
        <v>311</v>
      </c>
      <c r="C6" s="20" t="s">
        <v>2</v>
      </c>
      <c r="D6" s="46">
        <v>4059111</v>
      </c>
      <c r="E6" s="46">
        <v>1391618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5450729</v>
      </c>
      <c r="O6" s="47">
        <f t="shared" si="1"/>
        <v>329.66789645578808</v>
      </c>
      <c r="P6" s="9"/>
    </row>
    <row r="7" spans="1:133">
      <c r="A7" s="12"/>
      <c r="B7" s="25">
        <v>312.3</v>
      </c>
      <c r="C7" s="20" t="s">
        <v>11</v>
      </c>
      <c r="D7" s="46">
        <v>77497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77497</v>
      </c>
      <c r="O7" s="47">
        <f t="shared" si="1"/>
        <v>4.6871295512277733</v>
      </c>
      <c r="P7" s="9"/>
    </row>
    <row r="8" spans="1:133">
      <c r="A8" s="12"/>
      <c r="B8" s="25">
        <v>312.41000000000003</v>
      </c>
      <c r="C8" s="20" t="s">
        <v>13</v>
      </c>
      <c r="D8" s="46">
        <v>430389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430389</v>
      </c>
      <c r="O8" s="47">
        <f t="shared" si="1"/>
        <v>26.030543123261157</v>
      </c>
      <c r="P8" s="9"/>
    </row>
    <row r="9" spans="1:133">
      <c r="A9" s="12"/>
      <c r="B9" s="25">
        <v>312.42</v>
      </c>
      <c r="C9" s="20" t="s">
        <v>12</v>
      </c>
      <c r="D9" s="46">
        <v>271557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271557</v>
      </c>
      <c r="O9" s="47">
        <f t="shared" si="1"/>
        <v>16.424156284020807</v>
      </c>
      <c r="P9" s="9"/>
    </row>
    <row r="10" spans="1:133">
      <c r="A10" s="12"/>
      <c r="B10" s="25">
        <v>314.10000000000002</v>
      </c>
      <c r="C10" s="20" t="s">
        <v>14</v>
      </c>
      <c r="D10" s="46">
        <v>2045376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2045376</v>
      </c>
      <c r="O10" s="47">
        <f t="shared" si="1"/>
        <v>123.70726986815048</v>
      </c>
      <c r="P10" s="9"/>
    </row>
    <row r="11" spans="1:133">
      <c r="A11" s="12"/>
      <c r="B11" s="25">
        <v>314.3</v>
      </c>
      <c r="C11" s="20" t="s">
        <v>15</v>
      </c>
      <c r="D11" s="46">
        <v>352683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352683</v>
      </c>
      <c r="O11" s="47">
        <f t="shared" si="1"/>
        <v>21.330772952703519</v>
      </c>
      <c r="P11" s="9"/>
    </row>
    <row r="12" spans="1:133">
      <c r="A12" s="12"/>
      <c r="B12" s="25">
        <v>314.39999999999998</v>
      </c>
      <c r="C12" s="20" t="s">
        <v>17</v>
      </c>
      <c r="D12" s="46">
        <v>97954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97954</v>
      </c>
      <c r="O12" s="47">
        <f t="shared" si="1"/>
        <v>5.9243982097496071</v>
      </c>
      <c r="P12" s="9"/>
    </row>
    <row r="13" spans="1:133">
      <c r="A13" s="12"/>
      <c r="B13" s="25">
        <v>315</v>
      </c>
      <c r="C13" s="20" t="s">
        <v>103</v>
      </c>
      <c r="D13" s="46">
        <v>457451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457451</v>
      </c>
      <c r="O13" s="47">
        <f t="shared" si="1"/>
        <v>27.667291641466068</v>
      </c>
      <c r="P13" s="9"/>
    </row>
    <row r="14" spans="1:133">
      <c r="A14" s="12"/>
      <c r="B14" s="25">
        <v>316</v>
      </c>
      <c r="C14" s="20" t="s">
        <v>104</v>
      </c>
      <c r="D14" s="46">
        <v>33047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33047</v>
      </c>
      <c r="O14" s="47">
        <f t="shared" si="1"/>
        <v>1.9987298899237933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SUM(D16:D22)</f>
        <v>2646539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1821040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6" si="4">SUM(D15:M15)</f>
        <v>4467579</v>
      </c>
      <c r="O15" s="45">
        <f t="shared" si="1"/>
        <v>270.20557638804888</v>
      </c>
      <c r="P15" s="10"/>
    </row>
    <row r="16" spans="1:133">
      <c r="A16" s="12"/>
      <c r="B16" s="25">
        <v>322</v>
      </c>
      <c r="C16" s="20" t="s">
        <v>0</v>
      </c>
      <c r="D16" s="46">
        <v>293966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293966</v>
      </c>
      <c r="O16" s="47">
        <f t="shared" si="1"/>
        <v>17.779484698197653</v>
      </c>
      <c r="P16" s="9"/>
    </row>
    <row r="17" spans="1:16">
      <c r="A17" s="12"/>
      <c r="B17" s="25">
        <v>323.10000000000002</v>
      </c>
      <c r="C17" s="20" t="s">
        <v>20</v>
      </c>
      <c r="D17" s="46">
        <v>1808948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1808948</v>
      </c>
      <c r="O17" s="47">
        <f t="shared" si="1"/>
        <v>109.40776581589452</v>
      </c>
      <c r="P17" s="9"/>
    </row>
    <row r="18" spans="1:16">
      <c r="A18" s="12"/>
      <c r="B18" s="25">
        <v>323.39999999999998</v>
      </c>
      <c r="C18" s="20" t="s">
        <v>21</v>
      </c>
      <c r="D18" s="46">
        <v>14541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14541</v>
      </c>
      <c r="O18" s="47">
        <f t="shared" si="1"/>
        <v>0.87946050562477318</v>
      </c>
      <c r="P18" s="9"/>
    </row>
    <row r="19" spans="1:16">
      <c r="A19" s="12"/>
      <c r="B19" s="25">
        <v>324.12</v>
      </c>
      <c r="C19" s="20" t="s">
        <v>128</v>
      </c>
      <c r="D19" s="46">
        <v>179650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179650</v>
      </c>
      <c r="O19" s="47">
        <f t="shared" si="1"/>
        <v>10.865489294786501</v>
      </c>
      <c r="P19" s="9"/>
    </row>
    <row r="20" spans="1:16">
      <c r="A20" s="12"/>
      <c r="B20" s="25">
        <v>324.20999999999998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1821040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1821040</v>
      </c>
      <c r="O20" s="47">
        <f t="shared" si="1"/>
        <v>110.13910729406072</v>
      </c>
      <c r="P20" s="9"/>
    </row>
    <row r="21" spans="1:16">
      <c r="A21" s="12"/>
      <c r="B21" s="25">
        <v>324.61</v>
      </c>
      <c r="C21" s="20" t="s">
        <v>24</v>
      </c>
      <c r="D21" s="46">
        <v>143658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143658</v>
      </c>
      <c r="O21" s="47">
        <f t="shared" si="1"/>
        <v>8.6886415870327802</v>
      </c>
      <c r="P21" s="9"/>
    </row>
    <row r="22" spans="1:16">
      <c r="A22" s="12"/>
      <c r="B22" s="25">
        <v>329</v>
      </c>
      <c r="C22" s="20" t="s">
        <v>25</v>
      </c>
      <c r="D22" s="46">
        <v>205776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205776</v>
      </c>
      <c r="O22" s="47">
        <f t="shared" si="1"/>
        <v>12.445627192451918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SUM(D24:D35)</f>
        <v>4195409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150000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4345409</v>
      </c>
      <c r="O23" s="45">
        <f t="shared" si="1"/>
        <v>262.81655981613642</v>
      </c>
      <c r="P23" s="10"/>
    </row>
    <row r="24" spans="1:16">
      <c r="A24" s="12"/>
      <c r="B24" s="25">
        <v>331.1</v>
      </c>
      <c r="C24" s="20" t="s">
        <v>26</v>
      </c>
      <c r="D24" s="46">
        <v>184729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184729</v>
      </c>
      <c r="O24" s="47">
        <f t="shared" si="1"/>
        <v>11.172674488931898</v>
      </c>
      <c r="P24" s="9"/>
    </row>
    <row r="25" spans="1:16">
      <c r="A25" s="12"/>
      <c r="B25" s="25">
        <v>331.2</v>
      </c>
      <c r="C25" s="20" t="s">
        <v>27</v>
      </c>
      <c r="D25" s="46">
        <v>26721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26721</v>
      </c>
      <c r="O25" s="47">
        <f t="shared" si="1"/>
        <v>1.6161243498246038</v>
      </c>
      <c r="P25" s="9"/>
    </row>
    <row r="26" spans="1:16">
      <c r="A26" s="12"/>
      <c r="B26" s="25">
        <v>334.1</v>
      </c>
      <c r="C26" s="20" t="s">
        <v>137</v>
      </c>
      <c r="D26" s="46">
        <v>12488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12488</v>
      </c>
      <c r="O26" s="47">
        <f t="shared" si="1"/>
        <v>0.75529212531752754</v>
      </c>
      <c r="P26" s="9"/>
    </row>
    <row r="27" spans="1:16">
      <c r="A27" s="12"/>
      <c r="B27" s="25">
        <v>335.14</v>
      </c>
      <c r="C27" s="20" t="s">
        <v>105</v>
      </c>
      <c r="D27" s="46">
        <v>49317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49317</v>
      </c>
      <c r="O27" s="47">
        <f t="shared" si="1"/>
        <v>2.9827627918229105</v>
      </c>
      <c r="P27" s="9"/>
    </row>
    <row r="28" spans="1:16">
      <c r="A28" s="12"/>
      <c r="B28" s="25">
        <v>335.15</v>
      </c>
      <c r="C28" s="20" t="s">
        <v>106</v>
      </c>
      <c r="D28" s="46">
        <v>9793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9793</v>
      </c>
      <c r="O28" s="47">
        <f t="shared" si="1"/>
        <v>0.59229466553767995</v>
      </c>
      <c r="P28" s="9"/>
    </row>
    <row r="29" spans="1:16">
      <c r="A29" s="12"/>
      <c r="B29" s="25">
        <v>335.18</v>
      </c>
      <c r="C29" s="20" t="s">
        <v>107</v>
      </c>
      <c r="D29" s="46">
        <v>1473901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1473901</v>
      </c>
      <c r="O29" s="47">
        <f t="shared" si="1"/>
        <v>89.143643401475742</v>
      </c>
      <c r="P29" s="9"/>
    </row>
    <row r="30" spans="1:16">
      <c r="A30" s="12"/>
      <c r="B30" s="25">
        <v>335.29</v>
      </c>
      <c r="C30" s="20" t="s">
        <v>78</v>
      </c>
      <c r="D30" s="46">
        <v>266663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266663</v>
      </c>
      <c r="O30" s="47">
        <f t="shared" si="1"/>
        <v>16.128160154832468</v>
      </c>
      <c r="P30" s="9"/>
    </row>
    <row r="31" spans="1:16">
      <c r="A31" s="12"/>
      <c r="B31" s="25">
        <v>335.49</v>
      </c>
      <c r="C31" s="20" t="s">
        <v>34</v>
      </c>
      <c r="D31" s="46">
        <v>137637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137637</v>
      </c>
      <c r="O31" s="47">
        <f t="shared" si="1"/>
        <v>8.3244828837546869</v>
      </c>
      <c r="P31" s="9"/>
    </row>
    <row r="32" spans="1:16">
      <c r="A32" s="12"/>
      <c r="B32" s="25">
        <v>337.2</v>
      </c>
      <c r="C32" s="20" t="s">
        <v>36</v>
      </c>
      <c r="D32" s="46">
        <v>642247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642247</v>
      </c>
      <c r="O32" s="47">
        <f t="shared" si="1"/>
        <v>38.844018386355387</v>
      </c>
      <c r="P32" s="9"/>
    </row>
    <row r="33" spans="1:16">
      <c r="A33" s="12"/>
      <c r="B33" s="25">
        <v>337.3</v>
      </c>
      <c r="C33" s="20" t="s">
        <v>123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150000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150000</v>
      </c>
      <c r="O33" s="47">
        <f t="shared" si="1"/>
        <v>9.0722148300471748</v>
      </c>
      <c r="P33" s="9"/>
    </row>
    <row r="34" spans="1:16">
      <c r="A34" s="12"/>
      <c r="B34" s="25">
        <v>337.7</v>
      </c>
      <c r="C34" s="20" t="s">
        <v>37</v>
      </c>
      <c r="D34" s="46">
        <v>1381797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1381797</v>
      </c>
      <c r="O34" s="47">
        <f t="shared" si="1"/>
        <v>83.573061570097977</v>
      </c>
      <c r="P34" s="9"/>
    </row>
    <row r="35" spans="1:16">
      <c r="A35" s="12"/>
      <c r="B35" s="25">
        <v>338</v>
      </c>
      <c r="C35" s="20" t="s">
        <v>38</v>
      </c>
      <c r="D35" s="46">
        <v>10116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10116</v>
      </c>
      <c r="O35" s="47">
        <f t="shared" si="1"/>
        <v>0.61183016813838154</v>
      </c>
      <c r="P35" s="9"/>
    </row>
    <row r="36" spans="1:16" ht="15.75">
      <c r="A36" s="29" t="s">
        <v>43</v>
      </c>
      <c r="B36" s="30"/>
      <c r="C36" s="31"/>
      <c r="D36" s="32">
        <f t="shared" ref="D36:M36" si="6">SUM(D37:D46)</f>
        <v>3055112</v>
      </c>
      <c r="E36" s="32">
        <f t="shared" si="6"/>
        <v>0</v>
      </c>
      <c r="F36" s="32">
        <f t="shared" si="6"/>
        <v>0</v>
      </c>
      <c r="G36" s="32">
        <f t="shared" si="6"/>
        <v>0</v>
      </c>
      <c r="H36" s="32">
        <f t="shared" si="6"/>
        <v>0</v>
      </c>
      <c r="I36" s="32">
        <f t="shared" si="6"/>
        <v>12914602</v>
      </c>
      <c r="J36" s="32">
        <f t="shared" si="6"/>
        <v>0</v>
      </c>
      <c r="K36" s="32">
        <f t="shared" si="6"/>
        <v>0</v>
      </c>
      <c r="L36" s="32">
        <f t="shared" si="6"/>
        <v>0</v>
      </c>
      <c r="M36" s="32">
        <f t="shared" si="6"/>
        <v>0</v>
      </c>
      <c r="N36" s="32">
        <f t="shared" si="4"/>
        <v>15969714</v>
      </c>
      <c r="O36" s="45">
        <f t="shared" si="1"/>
        <v>965.87117454941335</v>
      </c>
      <c r="P36" s="10"/>
    </row>
    <row r="37" spans="1:16">
      <c r="A37" s="12"/>
      <c r="B37" s="25">
        <v>341.9</v>
      </c>
      <c r="C37" s="20" t="s">
        <v>108</v>
      </c>
      <c r="D37" s="46">
        <v>431564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7">SUM(D37:M37)</f>
        <v>431564</v>
      </c>
      <c r="O37" s="47">
        <f t="shared" ref="O37:O62" si="8">(N37/O$64)</f>
        <v>26.101608806096529</v>
      </c>
      <c r="P37" s="9"/>
    </row>
    <row r="38" spans="1:16">
      <c r="A38" s="12"/>
      <c r="B38" s="25">
        <v>342.1</v>
      </c>
      <c r="C38" s="20" t="s">
        <v>47</v>
      </c>
      <c r="D38" s="46">
        <v>119942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119942</v>
      </c>
      <c r="O38" s="47">
        <f t="shared" si="8"/>
        <v>7.2542639409701222</v>
      </c>
      <c r="P38" s="9"/>
    </row>
    <row r="39" spans="1:16">
      <c r="A39" s="12"/>
      <c r="B39" s="25">
        <v>343.3</v>
      </c>
      <c r="C39" s="20" t="s">
        <v>95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6002870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6002870</v>
      </c>
      <c r="O39" s="47">
        <f t="shared" si="8"/>
        <v>363.06217491230194</v>
      </c>
      <c r="P39" s="9"/>
    </row>
    <row r="40" spans="1:16">
      <c r="A40" s="12"/>
      <c r="B40" s="25">
        <v>343.4</v>
      </c>
      <c r="C40" s="20" t="s">
        <v>49</v>
      </c>
      <c r="D40" s="46">
        <v>1706904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1706904</v>
      </c>
      <c r="O40" s="47">
        <f t="shared" si="8"/>
        <v>103.23599854844562</v>
      </c>
      <c r="P40" s="9"/>
    </row>
    <row r="41" spans="1:16">
      <c r="A41" s="12"/>
      <c r="B41" s="25">
        <v>343.5</v>
      </c>
      <c r="C41" s="20" t="s">
        <v>96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6911732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6911732</v>
      </c>
      <c r="O41" s="47">
        <f t="shared" si="8"/>
        <v>418.03145034474414</v>
      </c>
      <c r="P41" s="9"/>
    </row>
    <row r="42" spans="1:16">
      <c r="A42" s="12"/>
      <c r="B42" s="25">
        <v>343.9</v>
      </c>
      <c r="C42" s="20" t="s">
        <v>51</v>
      </c>
      <c r="D42" s="46">
        <v>62576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62576</v>
      </c>
      <c r="O42" s="47">
        <f t="shared" si="8"/>
        <v>3.7846861013668804</v>
      </c>
      <c r="P42" s="9"/>
    </row>
    <row r="43" spans="1:16">
      <c r="A43" s="12"/>
      <c r="B43" s="25">
        <v>344.9</v>
      </c>
      <c r="C43" s="20" t="s">
        <v>114</v>
      </c>
      <c r="D43" s="46">
        <v>114129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114129</v>
      </c>
      <c r="O43" s="47">
        <f t="shared" si="8"/>
        <v>6.9026853755896935</v>
      </c>
      <c r="P43" s="9"/>
    </row>
    <row r="44" spans="1:16">
      <c r="A44" s="12"/>
      <c r="B44" s="25">
        <v>347.1</v>
      </c>
      <c r="C44" s="20" t="s">
        <v>52</v>
      </c>
      <c r="D44" s="46">
        <v>36301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36301</v>
      </c>
      <c r="O44" s="47">
        <f t="shared" si="8"/>
        <v>2.1955364703036166</v>
      </c>
      <c r="P44" s="9"/>
    </row>
    <row r="45" spans="1:16">
      <c r="A45" s="12"/>
      <c r="B45" s="25">
        <v>347.2</v>
      </c>
      <c r="C45" s="20" t="s">
        <v>53</v>
      </c>
      <c r="D45" s="46">
        <v>194071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194071</v>
      </c>
      <c r="O45" s="47">
        <f t="shared" si="8"/>
        <v>11.737692028547237</v>
      </c>
      <c r="P45" s="9"/>
    </row>
    <row r="46" spans="1:16">
      <c r="A46" s="12"/>
      <c r="B46" s="25">
        <v>347.5</v>
      </c>
      <c r="C46" s="20" t="s">
        <v>80</v>
      </c>
      <c r="D46" s="46">
        <v>389625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389625</v>
      </c>
      <c r="O46" s="47">
        <f t="shared" si="8"/>
        <v>23.565078021047537</v>
      </c>
      <c r="P46" s="9"/>
    </row>
    <row r="47" spans="1:16" ht="15.75">
      <c r="A47" s="29" t="s">
        <v>44</v>
      </c>
      <c r="B47" s="30"/>
      <c r="C47" s="31"/>
      <c r="D47" s="32">
        <f t="shared" ref="D47:M47" si="9">SUM(D48:D49)</f>
        <v>79798</v>
      </c>
      <c r="E47" s="32">
        <f t="shared" si="9"/>
        <v>0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0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79798</v>
      </c>
      <c r="O47" s="45">
        <f t="shared" si="8"/>
        <v>4.826297326720697</v>
      </c>
      <c r="P47" s="10"/>
    </row>
    <row r="48" spans="1:16">
      <c r="A48" s="13"/>
      <c r="B48" s="39">
        <v>351.1</v>
      </c>
      <c r="C48" s="21" t="s">
        <v>56</v>
      </c>
      <c r="D48" s="46">
        <v>75478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75478</v>
      </c>
      <c r="O48" s="47">
        <f t="shared" si="8"/>
        <v>4.5650175396153383</v>
      </c>
      <c r="P48" s="9"/>
    </row>
    <row r="49" spans="1:119">
      <c r="A49" s="13"/>
      <c r="B49" s="39">
        <v>354</v>
      </c>
      <c r="C49" s="21" t="s">
        <v>129</v>
      </c>
      <c r="D49" s="46">
        <v>4320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4320</v>
      </c>
      <c r="O49" s="47">
        <f t="shared" si="8"/>
        <v>0.26127978710535865</v>
      </c>
      <c r="P49" s="9"/>
    </row>
    <row r="50" spans="1:119" ht="15.75">
      <c r="A50" s="29" t="s">
        <v>4</v>
      </c>
      <c r="B50" s="30"/>
      <c r="C50" s="31"/>
      <c r="D50" s="32">
        <f t="shared" ref="D50:M50" si="10">SUM(D51:D58)</f>
        <v>435751</v>
      </c>
      <c r="E50" s="32">
        <f t="shared" si="10"/>
        <v>122672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540168</v>
      </c>
      <c r="J50" s="32">
        <f t="shared" si="10"/>
        <v>0</v>
      </c>
      <c r="K50" s="32">
        <f t="shared" si="10"/>
        <v>4674191</v>
      </c>
      <c r="L50" s="32">
        <f t="shared" si="10"/>
        <v>0</v>
      </c>
      <c r="M50" s="32">
        <f t="shared" si="10"/>
        <v>0</v>
      </c>
      <c r="N50" s="32">
        <f>SUM(D50:M50)</f>
        <v>5772782</v>
      </c>
      <c r="O50" s="45">
        <f t="shared" si="8"/>
        <v>349.14612314019598</v>
      </c>
      <c r="P50" s="10"/>
    </row>
    <row r="51" spans="1:119">
      <c r="A51" s="12"/>
      <c r="B51" s="25">
        <v>361.1</v>
      </c>
      <c r="C51" s="20" t="s">
        <v>57</v>
      </c>
      <c r="D51" s="46">
        <v>174055</v>
      </c>
      <c r="E51" s="46">
        <v>180</v>
      </c>
      <c r="F51" s="46">
        <v>0</v>
      </c>
      <c r="G51" s="46">
        <v>0</v>
      </c>
      <c r="H51" s="46">
        <v>0</v>
      </c>
      <c r="I51" s="46">
        <v>36461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210696</v>
      </c>
      <c r="O51" s="47">
        <f t="shared" si="8"/>
        <v>12.743195838877465</v>
      </c>
      <c r="P51" s="9"/>
    </row>
    <row r="52" spans="1:119">
      <c r="A52" s="12"/>
      <c r="B52" s="25">
        <v>361.3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1627855</v>
      </c>
      <c r="L52" s="46">
        <v>0</v>
      </c>
      <c r="M52" s="46">
        <v>0</v>
      </c>
      <c r="N52" s="46">
        <f t="shared" ref="N52:N58" si="11">SUM(D52:M52)</f>
        <v>1627855</v>
      </c>
      <c r="O52" s="47">
        <f t="shared" si="8"/>
        <v>98.455001814442966</v>
      </c>
      <c r="P52" s="9"/>
    </row>
    <row r="53" spans="1:119">
      <c r="A53" s="12"/>
      <c r="B53" s="25">
        <v>362</v>
      </c>
      <c r="C53" s="20" t="s">
        <v>59</v>
      </c>
      <c r="D53" s="46">
        <v>92000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92000</v>
      </c>
      <c r="O53" s="47">
        <f t="shared" si="8"/>
        <v>5.5642917624289341</v>
      </c>
      <c r="P53" s="9"/>
    </row>
    <row r="54" spans="1:119">
      <c r="A54" s="12"/>
      <c r="B54" s="25">
        <v>364</v>
      </c>
      <c r="C54" s="20" t="s">
        <v>115</v>
      </c>
      <c r="D54" s="46">
        <v>23066</v>
      </c>
      <c r="E54" s="46">
        <v>0</v>
      </c>
      <c r="F54" s="46">
        <v>0</v>
      </c>
      <c r="G54" s="46">
        <v>0</v>
      </c>
      <c r="H54" s="46">
        <v>0</v>
      </c>
      <c r="I54" s="46">
        <v>-10390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12676</v>
      </c>
      <c r="O54" s="47">
        <f t="shared" si="8"/>
        <v>0.76666263457118666</v>
      </c>
      <c r="P54" s="9"/>
    </row>
    <row r="55" spans="1:119">
      <c r="A55" s="12"/>
      <c r="B55" s="25">
        <v>366</v>
      </c>
      <c r="C55" s="20" t="s">
        <v>62</v>
      </c>
      <c r="D55" s="46">
        <v>15630</v>
      </c>
      <c r="E55" s="46">
        <v>0</v>
      </c>
      <c r="F55" s="46">
        <v>0</v>
      </c>
      <c r="G55" s="46">
        <v>0</v>
      </c>
      <c r="H55" s="46">
        <v>0</v>
      </c>
      <c r="I55" s="46">
        <v>514097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529727</v>
      </c>
      <c r="O55" s="47">
        <f t="shared" si="8"/>
        <v>32.038647635175998</v>
      </c>
      <c r="P55" s="9"/>
    </row>
    <row r="56" spans="1:119">
      <c r="A56" s="12"/>
      <c r="B56" s="25">
        <v>368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3046336</v>
      </c>
      <c r="L56" s="46">
        <v>0</v>
      </c>
      <c r="M56" s="46">
        <v>0</v>
      </c>
      <c r="N56" s="46">
        <f t="shared" si="11"/>
        <v>3046336</v>
      </c>
      <c r="O56" s="47">
        <f t="shared" si="8"/>
        <v>184.24676424337727</v>
      </c>
      <c r="P56" s="9"/>
    </row>
    <row r="57" spans="1:119">
      <c r="A57" s="12"/>
      <c r="B57" s="25">
        <v>369.3</v>
      </c>
      <c r="C57" s="20" t="s">
        <v>64</v>
      </c>
      <c r="D57" s="46">
        <v>63706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63706</v>
      </c>
      <c r="O57" s="47">
        <f t="shared" si="8"/>
        <v>3.8530301197532357</v>
      </c>
      <c r="P57" s="9"/>
    </row>
    <row r="58" spans="1:119">
      <c r="A58" s="12"/>
      <c r="B58" s="25">
        <v>369.9</v>
      </c>
      <c r="C58" s="20" t="s">
        <v>65</v>
      </c>
      <c r="D58" s="46">
        <v>67294</v>
      </c>
      <c r="E58" s="46">
        <v>122492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189786</v>
      </c>
      <c r="O58" s="47">
        <f t="shared" si="8"/>
        <v>11.478529091568888</v>
      </c>
      <c r="P58" s="9"/>
    </row>
    <row r="59" spans="1:119" ht="15.75">
      <c r="A59" s="29" t="s">
        <v>45</v>
      </c>
      <c r="B59" s="30"/>
      <c r="C59" s="31"/>
      <c r="D59" s="32">
        <f t="shared" ref="D59:M59" si="12">SUM(D60:D61)</f>
        <v>3684648</v>
      </c>
      <c r="E59" s="32">
        <f t="shared" si="12"/>
        <v>0</v>
      </c>
      <c r="F59" s="32">
        <f t="shared" si="12"/>
        <v>0</v>
      </c>
      <c r="G59" s="32">
        <f t="shared" si="12"/>
        <v>0</v>
      </c>
      <c r="H59" s="32">
        <f t="shared" si="12"/>
        <v>0</v>
      </c>
      <c r="I59" s="32">
        <f t="shared" si="12"/>
        <v>0</v>
      </c>
      <c r="J59" s="32">
        <f t="shared" si="12"/>
        <v>0</v>
      </c>
      <c r="K59" s="32">
        <f t="shared" si="12"/>
        <v>0</v>
      </c>
      <c r="L59" s="32">
        <f t="shared" si="12"/>
        <v>0</v>
      </c>
      <c r="M59" s="32">
        <f t="shared" si="12"/>
        <v>0</v>
      </c>
      <c r="N59" s="32">
        <f>SUM(D59:M59)</f>
        <v>3684648</v>
      </c>
      <c r="O59" s="45">
        <f t="shared" si="8"/>
        <v>222.85278819402444</v>
      </c>
      <c r="P59" s="9"/>
    </row>
    <row r="60" spans="1:119">
      <c r="A60" s="12"/>
      <c r="B60" s="25">
        <v>381</v>
      </c>
      <c r="C60" s="20" t="s">
        <v>66</v>
      </c>
      <c r="D60" s="46">
        <v>3497112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3497112</v>
      </c>
      <c r="O60" s="47">
        <f t="shared" si="8"/>
        <v>211.51034232490625</v>
      </c>
      <c r="P60" s="9"/>
    </row>
    <row r="61" spans="1:119" ht="15.75" thickBot="1">
      <c r="A61" s="12"/>
      <c r="B61" s="25">
        <v>384</v>
      </c>
      <c r="C61" s="20" t="s">
        <v>67</v>
      </c>
      <c r="D61" s="46">
        <v>187536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187536</v>
      </c>
      <c r="O61" s="47">
        <f t="shared" si="8"/>
        <v>11.342445869118182</v>
      </c>
      <c r="P61" s="9"/>
    </row>
    <row r="62" spans="1:119" ht="16.5" thickBot="1">
      <c r="A62" s="14" t="s">
        <v>54</v>
      </c>
      <c r="B62" s="23"/>
      <c r="C62" s="22"/>
      <c r="D62" s="15">
        <f t="shared" ref="D62:M62" si="13">SUM(D5,D15,D23,D36,D47,D50,D59)</f>
        <v>21922322</v>
      </c>
      <c r="E62" s="15">
        <f t="shared" si="13"/>
        <v>1514290</v>
      </c>
      <c r="F62" s="15">
        <f t="shared" si="13"/>
        <v>0</v>
      </c>
      <c r="G62" s="15">
        <f t="shared" si="13"/>
        <v>0</v>
      </c>
      <c r="H62" s="15">
        <f t="shared" si="13"/>
        <v>0</v>
      </c>
      <c r="I62" s="15">
        <f t="shared" si="13"/>
        <v>15425810</v>
      </c>
      <c r="J62" s="15">
        <f t="shared" si="13"/>
        <v>0</v>
      </c>
      <c r="K62" s="15">
        <f t="shared" si="13"/>
        <v>4674191</v>
      </c>
      <c r="L62" s="15">
        <f t="shared" si="13"/>
        <v>0</v>
      </c>
      <c r="M62" s="15">
        <f t="shared" si="13"/>
        <v>0</v>
      </c>
      <c r="N62" s="15">
        <f>SUM(D62:M62)</f>
        <v>43536613</v>
      </c>
      <c r="O62" s="38">
        <f t="shared" si="8"/>
        <v>2633.1567073908309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138</v>
      </c>
      <c r="M64" s="118"/>
      <c r="N64" s="118"/>
      <c r="O64" s="43">
        <v>16534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82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7351392</v>
      </c>
      <c r="E5" s="27">
        <f t="shared" si="0"/>
        <v>1225461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8576853</v>
      </c>
      <c r="O5" s="33">
        <f t="shared" ref="O5:O36" si="1">(N5/O$65)</f>
        <v>527.93629201034105</v>
      </c>
      <c r="P5" s="6"/>
    </row>
    <row r="6" spans="1:133">
      <c r="A6" s="12"/>
      <c r="B6" s="25">
        <v>311</v>
      </c>
      <c r="C6" s="20" t="s">
        <v>2</v>
      </c>
      <c r="D6" s="46">
        <v>3651960</v>
      </c>
      <c r="E6" s="46">
        <v>1225461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4877421</v>
      </c>
      <c r="O6" s="47">
        <f t="shared" si="1"/>
        <v>300.22288563338668</v>
      </c>
      <c r="P6" s="9"/>
    </row>
    <row r="7" spans="1:133">
      <c r="A7" s="12"/>
      <c r="B7" s="25">
        <v>312.3</v>
      </c>
      <c r="C7" s="20" t="s">
        <v>11</v>
      </c>
      <c r="D7" s="46">
        <v>80130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80130</v>
      </c>
      <c r="O7" s="47">
        <f t="shared" si="1"/>
        <v>4.9322910254831962</v>
      </c>
      <c r="P7" s="9"/>
    </row>
    <row r="8" spans="1:133">
      <c r="A8" s="12"/>
      <c r="B8" s="25">
        <v>312.41000000000003</v>
      </c>
      <c r="C8" s="20" t="s">
        <v>13</v>
      </c>
      <c r="D8" s="46">
        <v>410251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410251</v>
      </c>
      <c r="O8" s="47">
        <f t="shared" si="1"/>
        <v>25.252431367721286</v>
      </c>
      <c r="P8" s="9"/>
    </row>
    <row r="9" spans="1:133">
      <c r="A9" s="12"/>
      <c r="B9" s="25">
        <v>312.42</v>
      </c>
      <c r="C9" s="20" t="s">
        <v>12</v>
      </c>
      <c r="D9" s="46">
        <v>255905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255905</v>
      </c>
      <c r="O9" s="47">
        <f t="shared" si="1"/>
        <v>15.751877385202512</v>
      </c>
      <c r="P9" s="9"/>
    </row>
    <row r="10" spans="1:133">
      <c r="A10" s="12"/>
      <c r="B10" s="25">
        <v>314.10000000000002</v>
      </c>
      <c r="C10" s="20" t="s">
        <v>14</v>
      </c>
      <c r="D10" s="46">
        <v>2053727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2053727</v>
      </c>
      <c r="O10" s="47">
        <f t="shared" si="1"/>
        <v>126.41431737042964</v>
      </c>
      <c r="P10" s="9"/>
    </row>
    <row r="11" spans="1:133">
      <c r="A11" s="12"/>
      <c r="B11" s="25">
        <v>314.3</v>
      </c>
      <c r="C11" s="20" t="s">
        <v>15</v>
      </c>
      <c r="D11" s="46">
        <v>331635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331635</v>
      </c>
      <c r="O11" s="47">
        <f t="shared" si="1"/>
        <v>20.413332512618492</v>
      </c>
      <c r="P11" s="9"/>
    </row>
    <row r="12" spans="1:133">
      <c r="A12" s="12"/>
      <c r="B12" s="25">
        <v>314.39999999999998</v>
      </c>
      <c r="C12" s="20" t="s">
        <v>17</v>
      </c>
      <c r="D12" s="46">
        <v>51586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51586</v>
      </c>
      <c r="O12" s="47">
        <f t="shared" si="1"/>
        <v>3.1753046903853255</v>
      </c>
      <c r="P12" s="9"/>
    </row>
    <row r="13" spans="1:133">
      <c r="A13" s="12"/>
      <c r="B13" s="25">
        <v>315</v>
      </c>
      <c r="C13" s="20" t="s">
        <v>103</v>
      </c>
      <c r="D13" s="46">
        <v>487087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487087</v>
      </c>
      <c r="O13" s="47">
        <f t="shared" si="1"/>
        <v>29.981964791333251</v>
      </c>
      <c r="P13" s="9"/>
    </row>
    <row r="14" spans="1:133">
      <c r="A14" s="12"/>
      <c r="B14" s="25">
        <v>316</v>
      </c>
      <c r="C14" s="20" t="s">
        <v>104</v>
      </c>
      <c r="D14" s="46">
        <v>29111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29111</v>
      </c>
      <c r="O14" s="47">
        <f t="shared" si="1"/>
        <v>1.7918872337806229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SUM(D16:D22)</f>
        <v>2414264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773220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3187484</v>
      </c>
      <c r="O15" s="45">
        <f t="shared" si="1"/>
        <v>196.20115720792811</v>
      </c>
      <c r="P15" s="10"/>
    </row>
    <row r="16" spans="1:133">
      <c r="A16" s="12"/>
      <c r="B16" s="25">
        <v>322</v>
      </c>
      <c r="C16" s="20" t="s">
        <v>0</v>
      </c>
      <c r="D16" s="46">
        <v>225166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225166</v>
      </c>
      <c r="O16" s="47">
        <f t="shared" si="1"/>
        <v>13.859780869137019</v>
      </c>
      <c r="P16" s="9"/>
    </row>
    <row r="17" spans="1:16">
      <c r="A17" s="12"/>
      <c r="B17" s="25">
        <v>323.10000000000002</v>
      </c>
      <c r="C17" s="20" t="s">
        <v>20</v>
      </c>
      <c r="D17" s="46">
        <v>1788724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1788724</v>
      </c>
      <c r="O17" s="47">
        <f t="shared" si="1"/>
        <v>110.10242521235996</v>
      </c>
      <c r="P17" s="9"/>
    </row>
    <row r="18" spans="1:16">
      <c r="A18" s="12"/>
      <c r="B18" s="25">
        <v>323.39999999999998</v>
      </c>
      <c r="C18" s="20" t="s">
        <v>21</v>
      </c>
      <c r="D18" s="46">
        <v>14306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14306</v>
      </c>
      <c r="O18" s="47">
        <f t="shared" si="1"/>
        <v>0.8805859903976363</v>
      </c>
      <c r="P18" s="9"/>
    </row>
    <row r="19" spans="1:16">
      <c r="A19" s="12"/>
      <c r="B19" s="25">
        <v>324.12</v>
      </c>
      <c r="C19" s="20" t="s">
        <v>128</v>
      </c>
      <c r="D19" s="46">
        <v>140149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140149</v>
      </c>
      <c r="O19" s="47">
        <f t="shared" si="1"/>
        <v>8.6266773359596201</v>
      </c>
      <c r="P19" s="9"/>
    </row>
    <row r="20" spans="1:16">
      <c r="A20" s="12"/>
      <c r="B20" s="25">
        <v>324.20999999999998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773220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773220</v>
      </c>
      <c r="O20" s="47">
        <f t="shared" si="1"/>
        <v>47.594484796257539</v>
      </c>
      <c r="P20" s="9"/>
    </row>
    <row r="21" spans="1:16">
      <c r="A21" s="12"/>
      <c r="B21" s="25">
        <v>324.61</v>
      </c>
      <c r="C21" s="20" t="s">
        <v>24</v>
      </c>
      <c r="D21" s="46">
        <v>50158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50158</v>
      </c>
      <c r="O21" s="47">
        <f t="shared" si="1"/>
        <v>3.0874061307398746</v>
      </c>
      <c r="P21" s="9"/>
    </row>
    <row r="22" spans="1:16">
      <c r="A22" s="12"/>
      <c r="B22" s="25">
        <v>329</v>
      </c>
      <c r="C22" s="20" t="s">
        <v>25</v>
      </c>
      <c r="D22" s="46">
        <v>195761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195761</v>
      </c>
      <c r="O22" s="47">
        <f t="shared" si="1"/>
        <v>12.049796873076449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SUM(D24:D36)</f>
        <v>4185147</v>
      </c>
      <c r="E23" s="32">
        <f t="shared" si="5"/>
        <v>708635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295032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5188814</v>
      </c>
      <c r="O23" s="45">
        <f t="shared" si="1"/>
        <v>319.39024990766956</v>
      </c>
      <c r="P23" s="10"/>
    </row>
    <row r="24" spans="1:16">
      <c r="A24" s="12"/>
      <c r="B24" s="25">
        <v>331.1</v>
      </c>
      <c r="C24" s="20" t="s">
        <v>26</v>
      </c>
      <c r="D24" s="46">
        <v>558037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558037</v>
      </c>
      <c r="O24" s="47">
        <f t="shared" si="1"/>
        <v>34.349193647667121</v>
      </c>
      <c r="P24" s="9"/>
    </row>
    <row r="25" spans="1:16">
      <c r="A25" s="12"/>
      <c r="B25" s="25">
        <v>331.2</v>
      </c>
      <c r="C25" s="20" t="s">
        <v>27</v>
      </c>
      <c r="D25" s="46">
        <v>207172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207172</v>
      </c>
      <c r="O25" s="47">
        <f t="shared" si="1"/>
        <v>12.752185153268497</v>
      </c>
      <c r="P25" s="9"/>
    </row>
    <row r="26" spans="1:16">
      <c r="A26" s="12"/>
      <c r="B26" s="25">
        <v>331.39</v>
      </c>
      <c r="C26" s="20" t="s">
        <v>133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73796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73796</v>
      </c>
      <c r="O26" s="47">
        <f t="shared" si="1"/>
        <v>4.542410439492798</v>
      </c>
      <c r="P26" s="9"/>
    </row>
    <row r="27" spans="1:16">
      <c r="A27" s="12"/>
      <c r="B27" s="25">
        <v>334.39</v>
      </c>
      <c r="C27" s="20" t="s">
        <v>134</v>
      </c>
      <c r="D27" s="46">
        <v>100000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100000</v>
      </c>
      <c r="O27" s="47">
        <f t="shared" si="1"/>
        <v>6.155361319709467</v>
      </c>
      <c r="P27" s="9"/>
    </row>
    <row r="28" spans="1:16">
      <c r="A28" s="12"/>
      <c r="B28" s="25">
        <v>335.14</v>
      </c>
      <c r="C28" s="20" t="s">
        <v>105</v>
      </c>
      <c r="D28" s="46">
        <v>50082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50082</v>
      </c>
      <c r="O28" s="47">
        <f t="shared" si="1"/>
        <v>3.082728056136895</v>
      </c>
      <c r="P28" s="9"/>
    </row>
    <row r="29" spans="1:16">
      <c r="A29" s="12"/>
      <c r="B29" s="25">
        <v>335.15</v>
      </c>
      <c r="C29" s="20" t="s">
        <v>106</v>
      </c>
      <c r="D29" s="46">
        <v>10659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10659</v>
      </c>
      <c r="O29" s="47">
        <f t="shared" si="1"/>
        <v>0.65609996306783214</v>
      </c>
      <c r="P29" s="9"/>
    </row>
    <row r="30" spans="1:16">
      <c r="A30" s="12"/>
      <c r="B30" s="25">
        <v>335.18</v>
      </c>
      <c r="C30" s="20" t="s">
        <v>107</v>
      </c>
      <c r="D30" s="46">
        <v>1366024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1366024</v>
      </c>
      <c r="O30" s="47">
        <f t="shared" si="1"/>
        <v>84.083712913948048</v>
      </c>
      <c r="P30" s="9"/>
    </row>
    <row r="31" spans="1:16">
      <c r="A31" s="12"/>
      <c r="B31" s="25">
        <v>335.29</v>
      </c>
      <c r="C31" s="20" t="s">
        <v>78</v>
      </c>
      <c r="D31" s="46">
        <v>247333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247333</v>
      </c>
      <c r="O31" s="47">
        <f t="shared" si="1"/>
        <v>15.224239812877016</v>
      </c>
      <c r="P31" s="9"/>
    </row>
    <row r="32" spans="1:16">
      <c r="A32" s="12"/>
      <c r="B32" s="25">
        <v>335.49</v>
      </c>
      <c r="C32" s="20" t="s">
        <v>34</v>
      </c>
      <c r="D32" s="46">
        <v>136740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136740</v>
      </c>
      <c r="O32" s="47">
        <f t="shared" si="1"/>
        <v>8.4168410685707258</v>
      </c>
      <c r="P32" s="9"/>
    </row>
    <row r="33" spans="1:16">
      <c r="A33" s="12"/>
      <c r="B33" s="25">
        <v>337.2</v>
      </c>
      <c r="C33" s="20" t="s">
        <v>36</v>
      </c>
      <c r="D33" s="46">
        <v>118595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118595</v>
      </c>
      <c r="O33" s="47">
        <f t="shared" si="1"/>
        <v>7.2999507571094426</v>
      </c>
      <c r="P33" s="9"/>
    </row>
    <row r="34" spans="1:16">
      <c r="A34" s="12"/>
      <c r="B34" s="25">
        <v>337.3</v>
      </c>
      <c r="C34" s="20" t="s">
        <v>123</v>
      </c>
      <c r="D34" s="46">
        <v>0</v>
      </c>
      <c r="E34" s="46">
        <v>708635</v>
      </c>
      <c r="F34" s="46">
        <v>0</v>
      </c>
      <c r="G34" s="46">
        <v>0</v>
      </c>
      <c r="H34" s="46">
        <v>0</v>
      </c>
      <c r="I34" s="46">
        <v>221236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929871</v>
      </c>
      <c r="O34" s="47">
        <f t="shared" si="1"/>
        <v>57.236919857195616</v>
      </c>
      <c r="P34" s="9"/>
    </row>
    <row r="35" spans="1:16">
      <c r="A35" s="12"/>
      <c r="B35" s="25">
        <v>337.7</v>
      </c>
      <c r="C35" s="20" t="s">
        <v>37</v>
      </c>
      <c r="D35" s="46">
        <v>1380797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1380797</v>
      </c>
      <c r="O35" s="47">
        <f t="shared" si="1"/>
        <v>84.993044441708733</v>
      </c>
      <c r="P35" s="9"/>
    </row>
    <row r="36" spans="1:16">
      <c r="A36" s="12"/>
      <c r="B36" s="25">
        <v>338</v>
      </c>
      <c r="C36" s="20" t="s">
        <v>38</v>
      </c>
      <c r="D36" s="46">
        <v>9708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9708</v>
      </c>
      <c r="O36" s="47">
        <f t="shared" si="1"/>
        <v>0.59756247691739506</v>
      </c>
      <c r="P36" s="9"/>
    </row>
    <row r="37" spans="1:16" ht="15.75">
      <c r="A37" s="29" t="s">
        <v>43</v>
      </c>
      <c r="B37" s="30"/>
      <c r="C37" s="31"/>
      <c r="D37" s="32">
        <f t="shared" ref="D37:M37" si="7">SUM(D38:D47)</f>
        <v>2761785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12145328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14907113</v>
      </c>
      <c r="O37" s="45">
        <f t="shared" ref="O37:O63" si="8">(N37/O$65)</f>
        <v>917.58666748738153</v>
      </c>
      <c r="P37" s="10"/>
    </row>
    <row r="38" spans="1:16">
      <c r="A38" s="12"/>
      <c r="B38" s="25">
        <v>341.9</v>
      </c>
      <c r="C38" s="20" t="s">
        <v>108</v>
      </c>
      <c r="D38" s="46">
        <v>246899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7" si="9">SUM(D38:M38)</f>
        <v>246899</v>
      </c>
      <c r="O38" s="47">
        <f t="shared" si="8"/>
        <v>15.197525544749476</v>
      </c>
      <c r="P38" s="9"/>
    </row>
    <row r="39" spans="1:16">
      <c r="A39" s="12"/>
      <c r="B39" s="25">
        <v>342.1</v>
      </c>
      <c r="C39" s="20" t="s">
        <v>47</v>
      </c>
      <c r="D39" s="46">
        <v>150166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150166</v>
      </c>
      <c r="O39" s="47">
        <f t="shared" si="8"/>
        <v>9.2432598793549179</v>
      </c>
      <c r="P39" s="9"/>
    </row>
    <row r="40" spans="1:16">
      <c r="A40" s="12"/>
      <c r="B40" s="25">
        <v>343.3</v>
      </c>
      <c r="C40" s="20" t="s">
        <v>95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5567685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5567685</v>
      </c>
      <c r="O40" s="47">
        <f t="shared" si="8"/>
        <v>342.71112889326605</v>
      </c>
      <c r="P40" s="9"/>
    </row>
    <row r="41" spans="1:16">
      <c r="A41" s="12"/>
      <c r="B41" s="25">
        <v>343.4</v>
      </c>
      <c r="C41" s="20" t="s">
        <v>49</v>
      </c>
      <c r="D41" s="46">
        <v>1593256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1593256</v>
      </c>
      <c r="O41" s="47">
        <f t="shared" si="8"/>
        <v>98.070663547950261</v>
      </c>
      <c r="P41" s="9"/>
    </row>
    <row r="42" spans="1:16">
      <c r="A42" s="12"/>
      <c r="B42" s="25">
        <v>343.5</v>
      </c>
      <c r="C42" s="20" t="s">
        <v>96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6577643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6577643</v>
      </c>
      <c r="O42" s="47">
        <f t="shared" si="8"/>
        <v>404.87769297057736</v>
      </c>
      <c r="P42" s="9"/>
    </row>
    <row r="43" spans="1:16">
      <c r="A43" s="12"/>
      <c r="B43" s="25">
        <v>343.9</v>
      </c>
      <c r="C43" s="20" t="s">
        <v>51</v>
      </c>
      <c r="D43" s="46">
        <v>62292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62292</v>
      </c>
      <c r="O43" s="47">
        <f t="shared" si="8"/>
        <v>3.8342976732734213</v>
      </c>
      <c r="P43" s="9"/>
    </row>
    <row r="44" spans="1:16">
      <c r="A44" s="12"/>
      <c r="B44" s="25">
        <v>344.9</v>
      </c>
      <c r="C44" s="20" t="s">
        <v>114</v>
      </c>
      <c r="D44" s="46">
        <v>181344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181344</v>
      </c>
      <c r="O44" s="47">
        <f t="shared" si="8"/>
        <v>11.162378431613936</v>
      </c>
      <c r="P44" s="9"/>
    </row>
    <row r="45" spans="1:16">
      <c r="A45" s="12"/>
      <c r="B45" s="25">
        <v>347.1</v>
      </c>
      <c r="C45" s="20" t="s">
        <v>52</v>
      </c>
      <c r="D45" s="46">
        <v>35542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35542</v>
      </c>
      <c r="O45" s="47">
        <f t="shared" si="8"/>
        <v>2.1877385202511386</v>
      </c>
      <c r="P45" s="9"/>
    </row>
    <row r="46" spans="1:16">
      <c r="A46" s="12"/>
      <c r="B46" s="25">
        <v>347.2</v>
      </c>
      <c r="C46" s="20" t="s">
        <v>53</v>
      </c>
      <c r="D46" s="46">
        <v>193400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193400</v>
      </c>
      <c r="O46" s="47">
        <f t="shared" si="8"/>
        <v>11.904468792318109</v>
      </c>
      <c r="P46" s="9"/>
    </row>
    <row r="47" spans="1:16">
      <c r="A47" s="12"/>
      <c r="B47" s="25">
        <v>347.5</v>
      </c>
      <c r="C47" s="20" t="s">
        <v>80</v>
      </c>
      <c r="D47" s="46">
        <v>298886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298886</v>
      </c>
      <c r="O47" s="47">
        <f t="shared" si="8"/>
        <v>18.397513234026839</v>
      </c>
      <c r="P47" s="9"/>
    </row>
    <row r="48" spans="1:16" ht="15.75">
      <c r="A48" s="29" t="s">
        <v>44</v>
      </c>
      <c r="B48" s="30"/>
      <c r="C48" s="31"/>
      <c r="D48" s="32">
        <f t="shared" ref="D48:M48" si="10">SUM(D49:D50)</f>
        <v>42761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>SUM(D48:M48)</f>
        <v>42761</v>
      </c>
      <c r="O48" s="45">
        <f t="shared" si="8"/>
        <v>2.632094053920965</v>
      </c>
      <c r="P48" s="10"/>
    </row>
    <row r="49" spans="1:119">
      <c r="A49" s="13"/>
      <c r="B49" s="39">
        <v>351.1</v>
      </c>
      <c r="C49" s="21" t="s">
        <v>56</v>
      </c>
      <c r="D49" s="46">
        <v>38773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38773</v>
      </c>
      <c r="O49" s="47">
        <f t="shared" si="8"/>
        <v>2.3866182444909518</v>
      </c>
      <c r="P49" s="9"/>
    </row>
    <row r="50" spans="1:119">
      <c r="A50" s="13"/>
      <c r="B50" s="39">
        <v>354</v>
      </c>
      <c r="C50" s="21" t="s">
        <v>129</v>
      </c>
      <c r="D50" s="46">
        <v>3988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3988</v>
      </c>
      <c r="O50" s="47">
        <f t="shared" si="8"/>
        <v>0.24547580943001354</v>
      </c>
      <c r="P50" s="9"/>
    </row>
    <row r="51" spans="1:119" ht="15.75">
      <c r="A51" s="29" t="s">
        <v>4</v>
      </c>
      <c r="B51" s="30"/>
      <c r="C51" s="31"/>
      <c r="D51" s="32">
        <f t="shared" ref="D51:M51" si="11">SUM(D52:D60)</f>
        <v>762577</v>
      </c>
      <c r="E51" s="32">
        <f t="shared" si="11"/>
        <v>81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2286307</v>
      </c>
      <c r="J51" s="32">
        <f t="shared" si="11"/>
        <v>0</v>
      </c>
      <c r="K51" s="32">
        <f t="shared" si="11"/>
        <v>5956473</v>
      </c>
      <c r="L51" s="32">
        <f t="shared" si="11"/>
        <v>0</v>
      </c>
      <c r="M51" s="32">
        <f t="shared" si="11"/>
        <v>0</v>
      </c>
      <c r="N51" s="32">
        <f>SUM(D51:M51)</f>
        <v>9005438</v>
      </c>
      <c r="O51" s="45">
        <f t="shared" si="8"/>
        <v>554.31724732241787</v>
      </c>
      <c r="P51" s="10"/>
    </row>
    <row r="52" spans="1:119">
      <c r="A52" s="12"/>
      <c r="B52" s="25">
        <v>361.1</v>
      </c>
      <c r="C52" s="20" t="s">
        <v>57</v>
      </c>
      <c r="D52" s="46">
        <v>174337</v>
      </c>
      <c r="E52" s="46">
        <v>81</v>
      </c>
      <c r="F52" s="46">
        <v>0</v>
      </c>
      <c r="G52" s="46">
        <v>0</v>
      </c>
      <c r="H52" s="46">
        <v>0</v>
      </c>
      <c r="I52" s="46">
        <v>59964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234382</v>
      </c>
      <c r="O52" s="47">
        <f t="shared" si="8"/>
        <v>14.427058968361443</v>
      </c>
      <c r="P52" s="9"/>
    </row>
    <row r="53" spans="1:119">
      <c r="A53" s="12"/>
      <c r="B53" s="25">
        <v>361.3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3077528</v>
      </c>
      <c r="L53" s="46">
        <v>0</v>
      </c>
      <c r="M53" s="46">
        <v>0</v>
      </c>
      <c r="N53" s="46">
        <f t="shared" ref="N53:N60" si="12">SUM(D53:M53)</f>
        <v>3077528</v>
      </c>
      <c r="O53" s="47">
        <f t="shared" si="8"/>
        <v>189.43296811522836</v>
      </c>
      <c r="P53" s="9"/>
    </row>
    <row r="54" spans="1:119">
      <c r="A54" s="12"/>
      <c r="B54" s="25">
        <v>362</v>
      </c>
      <c r="C54" s="20" t="s">
        <v>59</v>
      </c>
      <c r="D54" s="46">
        <v>92000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92000</v>
      </c>
      <c r="O54" s="47">
        <f t="shared" si="8"/>
        <v>5.66293241413271</v>
      </c>
      <c r="P54" s="9"/>
    </row>
    <row r="55" spans="1:119">
      <c r="A55" s="12"/>
      <c r="B55" s="25">
        <v>364</v>
      </c>
      <c r="C55" s="20" t="s">
        <v>115</v>
      </c>
      <c r="D55" s="46">
        <v>12601</v>
      </c>
      <c r="E55" s="46">
        <v>0</v>
      </c>
      <c r="F55" s="46">
        <v>0</v>
      </c>
      <c r="G55" s="46">
        <v>0</v>
      </c>
      <c r="H55" s="46">
        <v>0</v>
      </c>
      <c r="I55" s="46">
        <v>21654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34255</v>
      </c>
      <c r="O55" s="47">
        <f t="shared" si="8"/>
        <v>2.1085190200664781</v>
      </c>
      <c r="P55" s="9"/>
    </row>
    <row r="56" spans="1:119">
      <c r="A56" s="12"/>
      <c r="B56" s="25">
        <v>365</v>
      </c>
      <c r="C56" s="20" t="s">
        <v>124</v>
      </c>
      <c r="D56" s="46">
        <v>43000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43000</v>
      </c>
      <c r="O56" s="47">
        <f t="shared" si="8"/>
        <v>2.6468053674750709</v>
      </c>
      <c r="P56" s="9"/>
    </row>
    <row r="57" spans="1:119">
      <c r="A57" s="12"/>
      <c r="B57" s="25">
        <v>366</v>
      </c>
      <c r="C57" s="20" t="s">
        <v>62</v>
      </c>
      <c r="D57" s="46">
        <v>95669</v>
      </c>
      <c r="E57" s="46">
        <v>0</v>
      </c>
      <c r="F57" s="46">
        <v>0</v>
      </c>
      <c r="G57" s="46">
        <v>0</v>
      </c>
      <c r="H57" s="46">
        <v>0</v>
      </c>
      <c r="I57" s="46">
        <v>2204689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2300358</v>
      </c>
      <c r="O57" s="47">
        <f t="shared" si="8"/>
        <v>141.59534654684231</v>
      </c>
      <c r="P57" s="9"/>
    </row>
    <row r="58" spans="1:119">
      <c r="A58" s="12"/>
      <c r="B58" s="25">
        <v>368</v>
      </c>
      <c r="C58" s="20" t="s">
        <v>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2878945</v>
      </c>
      <c r="L58" s="46">
        <v>0</v>
      </c>
      <c r="M58" s="46">
        <v>0</v>
      </c>
      <c r="N58" s="46">
        <f t="shared" si="12"/>
        <v>2878945</v>
      </c>
      <c r="O58" s="47">
        <f t="shared" si="8"/>
        <v>177.20946694570972</v>
      </c>
      <c r="P58" s="9"/>
    </row>
    <row r="59" spans="1:119">
      <c r="A59" s="12"/>
      <c r="B59" s="25">
        <v>369.3</v>
      </c>
      <c r="C59" s="20" t="s">
        <v>64</v>
      </c>
      <c r="D59" s="46">
        <v>261952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261952</v>
      </c>
      <c r="O59" s="47">
        <f t="shared" si="8"/>
        <v>16.124092084205344</v>
      </c>
      <c r="P59" s="9"/>
    </row>
    <row r="60" spans="1:119">
      <c r="A60" s="12"/>
      <c r="B60" s="25">
        <v>369.9</v>
      </c>
      <c r="C60" s="20" t="s">
        <v>65</v>
      </c>
      <c r="D60" s="46">
        <v>83018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83018</v>
      </c>
      <c r="O60" s="47">
        <f t="shared" si="8"/>
        <v>5.1100578603964051</v>
      </c>
      <c r="P60" s="9"/>
    </row>
    <row r="61" spans="1:119" ht="15.75">
      <c r="A61" s="29" t="s">
        <v>45</v>
      </c>
      <c r="B61" s="30"/>
      <c r="C61" s="31"/>
      <c r="D61" s="32">
        <f t="shared" ref="D61:M61" si="13">SUM(D62:D62)</f>
        <v>3616194</v>
      </c>
      <c r="E61" s="32">
        <f t="shared" si="13"/>
        <v>0</v>
      </c>
      <c r="F61" s="32">
        <f t="shared" si="13"/>
        <v>0</v>
      </c>
      <c r="G61" s="32">
        <f t="shared" si="13"/>
        <v>0</v>
      </c>
      <c r="H61" s="32">
        <f t="shared" si="13"/>
        <v>0</v>
      </c>
      <c r="I61" s="32">
        <f t="shared" si="13"/>
        <v>0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>SUM(D61:M61)</f>
        <v>3616194</v>
      </c>
      <c r="O61" s="45">
        <f t="shared" si="8"/>
        <v>222.58980672165455</v>
      </c>
      <c r="P61" s="9"/>
    </row>
    <row r="62" spans="1:119" ht="15.75" thickBot="1">
      <c r="A62" s="12"/>
      <c r="B62" s="25">
        <v>381</v>
      </c>
      <c r="C62" s="20" t="s">
        <v>66</v>
      </c>
      <c r="D62" s="46">
        <v>3616194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3616194</v>
      </c>
      <c r="O62" s="47">
        <f t="shared" si="8"/>
        <v>222.58980672165455</v>
      </c>
      <c r="P62" s="9"/>
    </row>
    <row r="63" spans="1:119" ht="16.5" thickBot="1">
      <c r="A63" s="14" t="s">
        <v>54</v>
      </c>
      <c r="B63" s="23"/>
      <c r="C63" s="22"/>
      <c r="D63" s="15">
        <f t="shared" ref="D63:M63" si="14">SUM(D5,D15,D23,D37,D48,D51,D61)</f>
        <v>21134120</v>
      </c>
      <c r="E63" s="15">
        <f t="shared" si="14"/>
        <v>1934177</v>
      </c>
      <c r="F63" s="15">
        <f t="shared" si="14"/>
        <v>0</v>
      </c>
      <c r="G63" s="15">
        <f t="shared" si="14"/>
        <v>0</v>
      </c>
      <c r="H63" s="15">
        <f t="shared" si="14"/>
        <v>0</v>
      </c>
      <c r="I63" s="15">
        <f t="shared" si="14"/>
        <v>15499887</v>
      </c>
      <c r="J63" s="15">
        <f t="shared" si="14"/>
        <v>0</v>
      </c>
      <c r="K63" s="15">
        <f t="shared" si="14"/>
        <v>5956473</v>
      </c>
      <c r="L63" s="15">
        <f t="shared" si="14"/>
        <v>0</v>
      </c>
      <c r="M63" s="15">
        <f t="shared" si="14"/>
        <v>0</v>
      </c>
      <c r="N63" s="15">
        <f>SUM(D63:M63)</f>
        <v>44524657</v>
      </c>
      <c r="O63" s="38">
        <f t="shared" si="8"/>
        <v>2740.6535147113136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135</v>
      </c>
      <c r="M65" s="118"/>
      <c r="N65" s="118"/>
      <c r="O65" s="43">
        <v>16246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82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7067079</v>
      </c>
      <c r="E5" s="27">
        <f t="shared" si="0"/>
        <v>1044677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8111756</v>
      </c>
      <c r="O5" s="33">
        <f t="shared" ref="O5:O36" si="1">(N5/O$65)</f>
        <v>507.01643852740796</v>
      </c>
      <c r="P5" s="6"/>
    </row>
    <row r="6" spans="1:133">
      <c r="A6" s="12"/>
      <c r="B6" s="25">
        <v>311</v>
      </c>
      <c r="C6" s="20" t="s">
        <v>2</v>
      </c>
      <c r="D6" s="46">
        <v>3552048</v>
      </c>
      <c r="E6" s="46">
        <v>1044677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4596725</v>
      </c>
      <c r="O6" s="47">
        <f t="shared" si="1"/>
        <v>287.31326957934868</v>
      </c>
      <c r="P6" s="9"/>
    </row>
    <row r="7" spans="1:133">
      <c r="A7" s="12"/>
      <c r="B7" s="25">
        <v>312.3</v>
      </c>
      <c r="C7" s="20" t="s">
        <v>11</v>
      </c>
      <c r="D7" s="46">
        <v>63553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63553</v>
      </c>
      <c r="O7" s="47">
        <f t="shared" si="1"/>
        <v>3.972310769423089</v>
      </c>
      <c r="P7" s="9"/>
    </row>
    <row r="8" spans="1:133">
      <c r="A8" s="12"/>
      <c r="B8" s="25">
        <v>312.41000000000003</v>
      </c>
      <c r="C8" s="20" t="s">
        <v>13</v>
      </c>
      <c r="D8" s="46">
        <v>387244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387244</v>
      </c>
      <c r="O8" s="47">
        <f t="shared" si="1"/>
        <v>24.2042627664229</v>
      </c>
      <c r="P8" s="9"/>
    </row>
    <row r="9" spans="1:133">
      <c r="A9" s="12"/>
      <c r="B9" s="25">
        <v>312.42</v>
      </c>
      <c r="C9" s="20" t="s">
        <v>12</v>
      </c>
      <c r="D9" s="46">
        <v>244923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244923</v>
      </c>
      <c r="O9" s="47">
        <f t="shared" si="1"/>
        <v>15.308644290268141</v>
      </c>
      <c r="P9" s="9"/>
    </row>
    <row r="10" spans="1:133">
      <c r="A10" s="12"/>
      <c r="B10" s="25">
        <v>314.10000000000002</v>
      </c>
      <c r="C10" s="20" t="s">
        <v>14</v>
      </c>
      <c r="D10" s="46">
        <v>1983393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1983393</v>
      </c>
      <c r="O10" s="47">
        <f t="shared" si="1"/>
        <v>123.96981061316332</v>
      </c>
      <c r="P10" s="9"/>
    </row>
    <row r="11" spans="1:133">
      <c r="A11" s="12"/>
      <c r="B11" s="25">
        <v>314.3</v>
      </c>
      <c r="C11" s="20" t="s">
        <v>15</v>
      </c>
      <c r="D11" s="46">
        <v>328789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328789</v>
      </c>
      <c r="O11" s="47">
        <f t="shared" si="1"/>
        <v>20.550596912307018</v>
      </c>
      <c r="P11" s="9"/>
    </row>
    <row r="12" spans="1:133">
      <c r="A12" s="12"/>
      <c r="B12" s="25">
        <v>314.39999999999998</v>
      </c>
      <c r="C12" s="20" t="s">
        <v>17</v>
      </c>
      <c r="D12" s="46">
        <v>31776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31776</v>
      </c>
      <c r="O12" s="47">
        <f t="shared" si="1"/>
        <v>1.9861241327582975</v>
      </c>
      <c r="P12" s="9"/>
    </row>
    <row r="13" spans="1:133">
      <c r="A13" s="12"/>
      <c r="B13" s="25">
        <v>315</v>
      </c>
      <c r="C13" s="20" t="s">
        <v>103</v>
      </c>
      <c r="D13" s="46">
        <v>442067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442067</v>
      </c>
      <c r="O13" s="47">
        <f t="shared" si="1"/>
        <v>27.630914432152011</v>
      </c>
      <c r="P13" s="9"/>
    </row>
    <row r="14" spans="1:133">
      <c r="A14" s="12"/>
      <c r="B14" s="25">
        <v>316</v>
      </c>
      <c r="C14" s="20" t="s">
        <v>104</v>
      </c>
      <c r="D14" s="46">
        <v>33286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33286</v>
      </c>
      <c r="O14" s="47">
        <f t="shared" si="1"/>
        <v>2.0805050315644729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SUM(D16:D22)</f>
        <v>2506891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560521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6" si="4">SUM(D15:M15)</f>
        <v>3067412</v>
      </c>
      <c r="O15" s="45">
        <f t="shared" si="1"/>
        <v>191.72523282705168</v>
      </c>
      <c r="P15" s="10"/>
    </row>
    <row r="16" spans="1:133">
      <c r="A16" s="12"/>
      <c r="B16" s="25">
        <v>322</v>
      </c>
      <c r="C16" s="20" t="s">
        <v>0</v>
      </c>
      <c r="D16" s="46">
        <v>298271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298271</v>
      </c>
      <c r="O16" s="47">
        <f t="shared" si="1"/>
        <v>18.643102693918369</v>
      </c>
      <c r="P16" s="9"/>
    </row>
    <row r="17" spans="1:16">
      <c r="A17" s="12"/>
      <c r="B17" s="25">
        <v>323.10000000000002</v>
      </c>
      <c r="C17" s="20" t="s">
        <v>20</v>
      </c>
      <c r="D17" s="46">
        <v>1748620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1748620</v>
      </c>
      <c r="O17" s="47">
        <f t="shared" si="1"/>
        <v>109.29558097381086</v>
      </c>
      <c r="P17" s="9"/>
    </row>
    <row r="18" spans="1:16">
      <c r="A18" s="12"/>
      <c r="B18" s="25">
        <v>323.39999999999998</v>
      </c>
      <c r="C18" s="20" t="s">
        <v>21</v>
      </c>
      <c r="D18" s="46">
        <v>13383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13383</v>
      </c>
      <c r="O18" s="47">
        <f t="shared" si="1"/>
        <v>0.8364897806112882</v>
      </c>
      <c r="P18" s="9"/>
    </row>
    <row r="19" spans="1:16">
      <c r="A19" s="12"/>
      <c r="B19" s="25">
        <v>324.12</v>
      </c>
      <c r="C19" s="20" t="s">
        <v>128</v>
      </c>
      <c r="D19" s="46">
        <v>173900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173900</v>
      </c>
      <c r="O19" s="47">
        <f t="shared" si="1"/>
        <v>10.869429339333708</v>
      </c>
      <c r="P19" s="9"/>
    </row>
    <row r="20" spans="1:16">
      <c r="A20" s="12"/>
      <c r="B20" s="25">
        <v>324.20999999999998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560521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560521</v>
      </c>
      <c r="O20" s="47">
        <f t="shared" si="1"/>
        <v>35.034752172010748</v>
      </c>
      <c r="P20" s="9"/>
    </row>
    <row r="21" spans="1:16">
      <c r="A21" s="12"/>
      <c r="B21" s="25">
        <v>324.61</v>
      </c>
      <c r="C21" s="20" t="s">
        <v>24</v>
      </c>
      <c r="D21" s="46">
        <v>46379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46379</v>
      </c>
      <c r="O21" s="47">
        <f t="shared" si="1"/>
        <v>2.8988686792924558</v>
      </c>
      <c r="P21" s="9"/>
    </row>
    <row r="22" spans="1:16">
      <c r="A22" s="12"/>
      <c r="B22" s="25">
        <v>329</v>
      </c>
      <c r="C22" s="20" t="s">
        <v>25</v>
      </c>
      <c r="D22" s="46">
        <v>226338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226338</v>
      </c>
      <c r="O22" s="47">
        <f t="shared" si="1"/>
        <v>14.147009188074255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SUM(D24:D35)</f>
        <v>3530632</v>
      </c>
      <c r="E23" s="32">
        <f t="shared" si="5"/>
        <v>515294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335178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4381104</v>
      </c>
      <c r="O23" s="45">
        <f t="shared" si="1"/>
        <v>273.83611475717231</v>
      </c>
      <c r="P23" s="10"/>
    </row>
    <row r="24" spans="1:16">
      <c r="A24" s="12"/>
      <c r="B24" s="25">
        <v>331.1</v>
      </c>
      <c r="C24" s="20" t="s">
        <v>26</v>
      </c>
      <c r="D24" s="46">
        <v>34623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34623</v>
      </c>
      <c r="O24" s="47">
        <f t="shared" si="1"/>
        <v>2.1640727545471594</v>
      </c>
      <c r="P24" s="9"/>
    </row>
    <row r="25" spans="1:16">
      <c r="A25" s="12"/>
      <c r="B25" s="25">
        <v>331.2</v>
      </c>
      <c r="C25" s="20" t="s">
        <v>27</v>
      </c>
      <c r="D25" s="46">
        <v>171915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171915</v>
      </c>
      <c r="O25" s="47">
        <f t="shared" si="1"/>
        <v>10.745359084942809</v>
      </c>
      <c r="P25" s="9"/>
    </row>
    <row r="26" spans="1:16">
      <c r="A26" s="12"/>
      <c r="B26" s="25">
        <v>335.14</v>
      </c>
      <c r="C26" s="20" t="s">
        <v>105</v>
      </c>
      <c r="D26" s="46">
        <v>47651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47651</v>
      </c>
      <c r="O26" s="47">
        <f t="shared" si="1"/>
        <v>2.9783736483530219</v>
      </c>
      <c r="P26" s="9"/>
    </row>
    <row r="27" spans="1:16">
      <c r="A27" s="12"/>
      <c r="B27" s="25">
        <v>335.15</v>
      </c>
      <c r="C27" s="20" t="s">
        <v>106</v>
      </c>
      <c r="D27" s="46">
        <v>10624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10624</v>
      </c>
      <c r="O27" s="47">
        <f t="shared" si="1"/>
        <v>0.66404150259391215</v>
      </c>
      <c r="P27" s="9"/>
    </row>
    <row r="28" spans="1:16">
      <c r="A28" s="12"/>
      <c r="B28" s="25">
        <v>335.18</v>
      </c>
      <c r="C28" s="20" t="s">
        <v>107</v>
      </c>
      <c r="D28" s="46">
        <v>1262889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1262889</v>
      </c>
      <c r="O28" s="47">
        <f t="shared" si="1"/>
        <v>78.935495968498032</v>
      </c>
      <c r="P28" s="9"/>
    </row>
    <row r="29" spans="1:16">
      <c r="A29" s="12"/>
      <c r="B29" s="25">
        <v>335.29</v>
      </c>
      <c r="C29" s="20" t="s">
        <v>78</v>
      </c>
      <c r="D29" s="46">
        <v>259184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259184</v>
      </c>
      <c r="O29" s="47">
        <f t="shared" si="1"/>
        <v>16.200012500781298</v>
      </c>
      <c r="P29" s="9"/>
    </row>
    <row r="30" spans="1:16">
      <c r="A30" s="12"/>
      <c r="B30" s="25">
        <v>335.49</v>
      </c>
      <c r="C30" s="20" t="s">
        <v>34</v>
      </c>
      <c r="D30" s="46">
        <v>123706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123706</v>
      </c>
      <c r="O30" s="47">
        <f t="shared" si="1"/>
        <v>7.7321082567660477</v>
      </c>
      <c r="P30" s="9"/>
    </row>
    <row r="31" spans="1:16">
      <c r="A31" s="12"/>
      <c r="B31" s="25">
        <v>337.1</v>
      </c>
      <c r="C31" s="20" t="s">
        <v>35</v>
      </c>
      <c r="D31" s="46">
        <v>12000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12000</v>
      </c>
      <c r="O31" s="47">
        <f t="shared" si="1"/>
        <v>0.75004687792987057</v>
      </c>
      <c r="P31" s="9"/>
    </row>
    <row r="32" spans="1:16">
      <c r="A32" s="12"/>
      <c r="B32" s="25">
        <v>337.2</v>
      </c>
      <c r="C32" s="20" t="s">
        <v>36</v>
      </c>
      <c r="D32" s="46">
        <v>127242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127242</v>
      </c>
      <c r="O32" s="47">
        <f t="shared" si="1"/>
        <v>7.9531220701293828</v>
      </c>
      <c r="P32" s="9"/>
    </row>
    <row r="33" spans="1:16">
      <c r="A33" s="12"/>
      <c r="B33" s="25">
        <v>337.3</v>
      </c>
      <c r="C33" s="20" t="s">
        <v>123</v>
      </c>
      <c r="D33" s="46">
        <v>91221</v>
      </c>
      <c r="E33" s="46">
        <v>515294</v>
      </c>
      <c r="F33" s="46">
        <v>0</v>
      </c>
      <c r="G33" s="46">
        <v>0</v>
      </c>
      <c r="H33" s="46">
        <v>0</v>
      </c>
      <c r="I33" s="46">
        <v>335178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941693</v>
      </c>
      <c r="O33" s="47">
        <f t="shared" si="1"/>
        <v>58.859491218201136</v>
      </c>
      <c r="P33" s="9"/>
    </row>
    <row r="34" spans="1:16">
      <c r="A34" s="12"/>
      <c r="B34" s="25">
        <v>337.7</v>
      </c>
      <c r="C34" s="20" t="s">
        <v>37</v>
      </c>
      <c r="D34" s="46">
        <v>1380251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1380251</v>
      </c>
      <c r="O34" s="47">
        <f t="shared" si="1"/>
        <v>86.271079442465151</v>
      </c>
      <c r="P34" s="9"/>
    </row>
    <row r="35" spans="1:16">
      <c r="A35" s="12"/>
      <c r="B35" s="25">
        <v>338</v>
      </c>
      <c r="C35" s="20" t="s">
        <v>38</v>
      </c>
      <c r="D35" s="46">
        <v>9326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9326</v>
      </c>
      <c r="O35" s="47">
        <f t="shared" si="1"/>
        <v>0.58291143196449779</v>
      </c>
      <c r="P35" s="9"/>
    </row>
    <row r="36" spans="1:16" ht="15.75">
      <c r="A36" s="29" t="s">
        <v>43</v>
      </c>
      <c r="B36" s="30"/>
      <c r="C36" s="31"/>
      <c r="D36" s="32">
        <f t="shared" ref="D36:M36" si="6">SUM(D37:D46)</f>
        <v>2713369</v>
      </c>
      <c r="E36" s="32">
        <f t="shared" si="6"/>
        <v>0</v>
      </c>
      <c r="F36" s="32">
        <f t="shared" si="6"/>
        <v>0</v>
      </c>
      <c r="G36" s="32">
        <f t="shared" si="6"/>
        <v>0</v>
      </c>
      <c r="H36" s="32">
        <f t="shared" si="6"/>
        <v>0</v>
      </c>
      <c r="I36" s="32">
        <f t="shared" si="6"/>
        <v>12105580</v>
      </c>
      <c r="J36" s="32">
        <f t="shared" si="6"/>
        <v>0</v>
      </c>
      <c r="K36" s="32">
        <f t="shared" si="6"/>
        <v>0</v>
      </c>
      <c r="L36" s="32">
        <f t="shared" si="6"/>
        <v>0</v>
      </c>
      <c r="M36" s="32">
        <f t="shared" si="6"/>
        <v>0</v>
      </c>
      <c r="N36" s="32">
        <f t="shared" si="4"/>
        <v>14818949</v>
      </c>
      <c r="O36" s="45">
        <f t="shared" si="1"/>
        <v>926.24220263766483</v>
      </c>
      <c r="P36" s="10"/>
    </row>
    <row r="37" spans="1:16">
      <c r="A37" s="12"/>
      <c r="B37" s="25">
        <v>341.9</v>
      </c>
      <c r="C37" s="20" t="s">
        <v>108</v>
      </c>
      <c r="D37" s="46">
        <v>370029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7">SUM(D37:M37)</f>
        <v>370029</v>
      </c>
      <c r="O37" s="47">
        <f t="shared" ref="O37:O63" si="8">(N37/O$65)</f>
        <v>23.128258016126008</v>
      </c>
      <c r="P37" s="9"/>
    </row>
    <row r="38" spans="1:16">
      <c r="A38" s="12"/>
      <c r="B38" s="25">
        <v>342.1</v>
      </c>
      <c r="C38" s="20" t="s">
        <v>47</v>
      </c>
      <c r="D38" s="46">
        <v>138554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138554</v>
      </c>
      <c r="O38" s="47">
        <f t="shared" si="8"/>
        <v>8.660166260391275</v>
      </c>
      <c r="P38" s="9"/>
    </row>
    <row r="39" spans="1:16">
      <c r="A39" s="12"/>
      <c r="B39" s="25">
        <v>343.3</v>
      </c>
      <c r="C39" s="20" t="s">
        <v>95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5568769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5568769</v>
      </c>
      <c r="O39" s="47">
        <f t="shared" si="8"/>
        <v>348.06981686355397</v>
      </c>
      <c r="P39" s="9"/>
    </row>
    <row r="40" spans="1:16">
      <c r="A40" s="12"/>
      <c r="B40" s="25">
        <v>343.4</v>
      </c>
      <c r="C40" s="20" t="s">
        <v>49</v>
      </c>
      <c r="D40" s="46">
        <v>1528490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1528490</v>
      </c>
      <c r="O40" s="47">
        <f t="shared" si="8"/>
        <v>95.536596037252323</v>
      </c>
      <c r="P40" s="9"/>
    </row>
    <row r="41" spans="1:16">
      <c r="A41" s="12"/>
      <c r="B41" s="25">
        <v>343.5</v>
      </c>
      <c r="C41" s="20" t="s">
        <v>96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6536811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6536811</v>
      </c>
      <c r="O41" s="47">
        <f t="shared" si="8"/>
        <v>408.57622351396964</v>
      </c>
      <c r="P41" s="9"/>
    </row>
    <row r="42" spans="1:16">
      <c r="A42" s="12"/>
      <c r="B42" s="25">
        <v>343.9</v>
      </c>
      <c r="C42" s="20" t="s">
        <v>51</v>
      </c>
      <c r="D42" s="46">
        <v>60342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60342</v>
      </c>
      <c r="O42" s="47">
        <f t="shared" si="8"/>
        <v>3.7716107256703544</v>
      </c>
      <c r="P42" s="9"/>
    </row>
    <row r="43" spans="1:16">
      <c r="A43" s="12"/>
      <c r="B43" s="25">
        <v>344.9</v>
      </c>
      <c r="C43" s="20" t="s">
        <v>114</v>
      </c>
      <c r="D43" s="46">
        <v>31300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31300</v>
      </c>
      <c r="O43" s="47">
        <f t="shared" si="8"/>
        <v>1.9563722732670792</v>
      </c>
      <c r="P43" s="9"/>
    </row>
    <row r="44" spans="1:16">
      <c r="A44" s="12"/>
      <c r="B44" s="25">
        <v>347.1</v>
      </c>
      <c r="C44" s="20" t="s">
        <v>52</v>
      </c>
      <c r="D44" s="46">
        <v>31180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31180</v>
      </c>
      <c r="O44" s="47">
        <f t="shared" si="8"/>
        <v>1.9488718044877804</v>
      </c>
      <c r="P44" s="9"/>
    </row>
    <row r="45" spans="1:16">
      <c r="A45" s="12"/>
      <c r="B45" s="25">
        <v>347.2</v>
      </c>
      <c r="C45" s="20" t="s">
        <v>53</v>
      </c>
      <c r="D45" s="46">
        <v>226346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226346</v>
      </c>
      <c r="O45" s="47">
        <f t="shared" si="8"/>
        <v>14.147509219326208</v>
      </c>
      <c r="P45" s="9"/>
    </row>
    <row r="46" spans="1:16">
      <c r="A46" s="12"/>
      <c r="B46" s="25">
        <v>347.5</v>
      </c>
      <c r="C46" s="20" t="s">
        <v>80</v>
      </c>
      <c r="D46" s="46">
        <v>327128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327128</v>
      </c>
      <c r="O46" s="47">
        <f t="shared" si="8"/>
        <v>20.446777923620225</v>
      </c>
      <c r="P46" s="9"/>
    </row>
    <row r="47" spans="1:16" ht="15.75">
      <c r="A47" s="29" t="s">
        <v>44</v>
      </c>
      <c r="B47" s="30"/>
      <c r="C47" s="31"/>
      <c r="D47" s="32">
        <f t="shared" ref="D47:M47" si="9">SUM(D48:D49)</f>
        <v>40337</v>
      </c>
      <c r="E47" s="32">
        <f t="shared" si="9"/>
        <v>0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0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40337</v>
      </c>
      <c r="O47" s="45">
        <f t="shared" si="8"/>
        <v>2.5212200762547661</v>
      </c>
      <c r="P47" s="10"/>
    </row>
    <row r="48" spans="1:16">
      <c r="A48" s="13"/>
      <c r="B48" s="39">
        <v>351.1</v>
      </c>
      <c r="C48" s="21" t="s">
        <v>56</v>
      </c>
      <c r="D48" s="46">
        <v>35482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35482</v>
      </c>
      <c r="O48" s="47">
        <f t="shared" si="8"/>
        <v>2.2177636102256391</v>
      </c>
      <c r="P48" s="9"/>
    </row>
    <row r="49" spans="1:119">
      <c r="A49" s="13"/>
      <c r="B49" s="39">
        <v>354</v>
      </c>
      <c r="C49" s="21" t="s">
        <v>129</v>
      </c>
      <c r="D49" s="46">
        <v>4855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4855</v>
      </c>
      <c r="O49" s="47">
        <f t="shared" si="8"/>
        <v>0.30345646602912685</v>
      </c>
      <c r="P49" s="9"/>
    </row>
    <row r="50" spans="1:119" ht="15.75">
      <c r="A50" s="29" t="s">
        <v>4</v>
      </c>
      <c r="B50" s="30"/>
      <c r="C50" s="31"/>
      <c r="D50" s="32">
        <f t="shared" ref="D50:M50" si="10">SUM(D51:D58)</f>
        <v>209694</v>
      </c>
      <c r="E50" s="32">
        <f t="shared" si="10"/>
        <v>256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42496</v>
      </c>
      <c r="J50" s="32">
        <f t="shared" si="10"/>
        <v>0</v>
      </c>
      <c r="K50" s="32">
        <f t="shared" si="10"/>
        <v>6733694</v>
      </c>
      <c r="L50" s="32">
        <f t="shared" si="10"/>
        <v>0</v>
      </c>
      <c r="M50" s="32">
        <f t="shared" si="10"/>
        <v>0</v>
      </c>
      <c r="N50" s="32">
        <f>SUM(D50:M50)</f>
        <v>6986140</v>
      </c>
      <c r="O50" s="45">
        <f t="shared" si="8"/>
        <v>436.66104131508217</v>
      </c>
      <c r="P50" s="10"/>
    </row>
    <row r="51" spans="1:119">
      <c r="A51" s="12"/>
      <c r="B51" s="25">
        <v>361.1</v>
      </c>
      <c r="C51" s="20" t="s">
        <v>57</v>
      </c>
      <c r="D51" s="46">
        <v>2691</v>
      </c>
      <c r="E51" s="46">
        <v>256</v>
      </c>
      <c r="F51" s="46">
        <v>0</v>
      </c>
      <c r="G51" s="46">
        <v>0</v>
      </c>
      <c r="H51" s="46">
        <v>0</v>
      </c>
      <c r="I51" s="46">
        <v>42496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45443</v>
      </c>
      <c r="O51" s="47">
        <f t="shared" si="8"/>
        <v>2.8403650228139257</v>
      </c>
      <c r="P51" s="9"/>
    </row>
    <row r="52" spans="1:119">
      <c r="A52" s="12"/>
      <c r="B52" s="25">
        <v>361.3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4231276</v>
      </c>
      <c r="L52" s="46">
        <v>0</v>
      </c>
      <c r="M52" s="46">
        <v>0</v>
      </c>
      <c r="N52" s="46">
        <f t="shared" ref="N52:N58" si="11">SUM(D52:M52)</f>
        <v>4231276</v>
      </c>
      <c r="O52" s="47">
        <f t="shared" si="8"/>
        <v>264.47127945496595</v>
      </c>
      <c r="P52" s="9"/>
    </row>
    <row r="53" spans="1:119">
      <c r="A53" s="12"/>
      <c r="B53" s="25">
        <v>362</v>
      </c>
      <c r="C53" s="20" t="s">
        <v>59</v>
      </c>
      <c r="D53" s="46">
        <v>92000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92000</v>
      </c>
      <c r="O53" s="47">
        <f t="shared" si="8"/>
        <v>5.7503593974623417</v>
      </c>
      <c r="P53" s="9"/>
    </row>
    <row r="54" spans="1:119">
      <c r="A54" s="12"/>
      <c r="B54" s="25">
        <v>364</v>
      </c>
      <c r="C54" s="20" t="s">
        <v>115</v>
      </c>
      <c r="D54" s="46">
        <v>3397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3397</v>
      </c>
      <c r="O54" s="47">
        <f t="shared" si="8"/>
        <v>0.21232577036064754</v>
      </c>
      <c r="P54" s="9"/>
    </row>
    <row r="55" spans="1:119">
      <c r="A55" s="12"/>
      <c r="B55" s="25">
        <v>366</v>
      </c>
      <c r="C55" s="20" t="s">
        <v>62</v>
      </c>
      <c r="D55" s="46">
        <v>30656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30656</v>
      </c>
      <c r="O55" s="47">
        <f t="shared" si="8"/>
        <v>1.9161197574848428</v>
      </c>
      <c r="P55" s="9"/>
    </row>
    <row r="56" spans="1:119">
      <c r="A56" s="12"/>
      <c r="B56" s="25">
        <v>368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2502418</v>
      </c>
      <c r="L56" s="46">
        <v>0</v>
      </c>
      <c r="M56" s="46">
        <v>0</v>
      </c>
      <c r="N56" s="46">
        <f t="shared" si="11"/>
        <v>2502418</v>
      </c>
      <c r="O56" s="47">
        <f t="shared" si="8"/>
        <v>156.41090068129259</v>
      </c>
      <c r="P56" s="9"/>
    </row>
    <row r="57" spans="1:119">
      <c r="A57" s="12"/>
      <c r="B57" s="25">
        <v>369.3</v>
      </c>
      <c r="C57" s="20" t="s">
        <v>64</v>
      </c>
      <c r="D57" s="46">
        <v>65666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65666</v>
      </c>
      <c r="O57" s="47">
        <f t="shared" si="8"/>
        <v>4.1043815238452401</v>
      </c>
      <c r="P57" s="9"/>
    </row>
    <row r="58" spans="1:119">
      <c r="A58" s="12"/>
      <c r="B58" s="25">
        <v>369.9</v>
      </c>
      <c r="C58" s="20" t="s">
        <v>65</v>
      </c>
      <c r="D58" s="46">
        <v>15284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15284</v>
      </c>
      <c r="O58" s="47">
        <f t="shared" si="8"/>
        <v>0.9553097068566786</v>
      </c>
      <c r="P58" s="9"/>
    </row>
    <row r="59" spans="1:119" ht="15.75">
      <c r="A59" s="29" t="s">
        <v>45</v>
      </c>
      <c r="B59" s="30"/>
      <c r="C59" s="31"/>
      <c r="D59" s="32">
        <f t="shared" ref="D59:M59" si="12">SUM(D60:D62)</f>
        <v>9221853</v>
      </c>
      <c r="E59" s="32">
        <f t="shared" si="12"/>
        <v>0</v>
      </c>
      <c r="F59" s="32">
        <f t="shared" si="12"/>
        <v>0</v>
      </c>
      <c r="G59" s="32">
        <f t="shared" si="12"/>
        <v>0</v>
      </c>
      <c r="H59" s="32">
        <f t="shared" si="12"/>
        <v>0</v>
      </c>
      <c r="I59" s="32">
        <f t="shared" si="12"/>
        <v>0</v>
      </c>
      <c r="J59" s="32">
        <f t="shared" si="12"/>
        <v>0</v>
      </c>
      <c r="K59" s="32">
        <f t="shared" si="12"/>
        <v>0</v>
      </c>
      <c r="L59" s="32">
        <f t="shared" si="12"/>
        <v>0</v>
      </c>
      <c r="M59" s="32">
        <f t="shared" si="12"/>
        <v>0</v>
      </c>
      <c r="N59" s="32">
        <f>SUM(D59:M59)</f>
        <v>9221853</v>
      </c>
      <c r="O59" s="45">
        <f t="shared" si="8"/>
        <v>576.40183761485093</v>
      </c>
      <c r="P59" s="9"/>
    </row>
    <row r="60" spans="1:119">
      <c r="A60" s="12"/>
      <c r="B60" s="25">
        <v>381</v>
      </c>
      <c r="C60" s="20" t="s">
        <v>66</v>
      </c>
      <c r="D60" s="46">
        <v>3262007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3262007</v>
      </c>
      <c r="O60" s="47">
        <f t="shared" si="8"/>
        <v>203.88818051128194</v>
      </c>
      <c r="P60" s="9"/>
    </row>
    <row r="61" spans="1:119">
      <c r="A61" s="12"/>
      <c r="B61" s="25">
        <v>384</v>
      </c>
      <c r="C61" s="20" t="s">
        <v>67</v>
      </c>
      <c r="D61" s="46">
        <v>5720000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5720000</v>
      </c>
      <c r="O61" s="47">
        <f t="shared" si="8"/>
        <v>357.52234514657164</v>
      </c>
      <c r="P61" s="9"/>
    </row>
    <row r="62" spans="1:119" ht="15.75" thickBot="1">
      <c r="A62" s="12"/>
      <c r="B62" s="25">
        <v>385</v>
      </c>
      <c r="C62" s="20" t="s">
        <v>130</v>
      </c>
      <c r="D62" s="46">
        <v>239846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239846</v>
      </c>
      <c r="O62" s="47">
        <f t="shared" si="8"/>
        <v>14.991311956997313</v>
      </c>
      <c r="P62" s="9"/>
    </row>
    <row r="63" spans="1:119" ht="16.5" thickBot="1">
      <c r="A63" s="14" t="s">
        <v>54</v>
      </c>
      <c r="B63" s="23"/>
      <c r="C63" s="22"/>
      <c r="D63" s="15">
        <f t="shared" ref="D63:M63" si="13">SUM(D5,D15,D23,D36,D47,D50,D59)</f>
        <v>25289855</v>
      </c>
      <c r="E63" s="15">
        <f t="shared" si="13"/>
        <v>1560227</v>
      </c>
      <c r="F63" s="15">
        <f t="shared" si="13"/>
        <v>0</v>
      </c>
      <c r="G63" s="15">
        <f t="shared" si="13"/>
        <v>0</v>
      </c>
      <c r="H63" s="15">
        <f t="shared" si="13"/>
        <v>0</v>
      </c>
      <c r="I63" s="15">
        <f t="shared" si="13"/>
        <v>13043775</v>
      </c>
      <c r="J63" s="15">
        <f t="shared" si="13"/>
        <v>0</v>
      </c>
      <c r="K63" s="15">
        <f t="shared" si="13"/>
        <v>6733694</v>
      </c>
      <c r="L63" s="15">
        <f t="shared" si="13"/>
        <v>0</v>
      </c>
      <c r="M63" s="15">
        <f t="shared" si="13"/>
        <v>0</v>
      </c>
      <c r="N63" s="15">
        <f>SUM(D63:M63)</f>
        <v>46627551</v>
      </c>
      <c r="O63" s="38">
        <f t="shared" si="8"/>
        <v>2914.4040877554849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131</v>
      </c>
      <c r="M65" s="118"/>
      <c r="N65" s="118"/>
      <c r="O65" s="43">
        <v>15999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82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7320603</v>
      </c>
      <c r="E5" s="27">
        <f t="shared" si="0"/>
        <v>913452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8234055</v>
      </c>
      <c r="O5" s="33">
        <f t="shared" ref="O5:O36" si="1">(N5/O$65)</f>
        <v>532.94854368932045</v>
      </c>
      <c r="P5" s="6"/>
    </row>
    <row r="6" spans="1:133">
      <c r="A6" s="12"/>
      <c r="B6" s="25">
        <v>311</v>
      </c>
      <c r="C6" s="20" t="s">
        <v>2</v>
      </c>
      <c r="D6" s="46">
        <v>3609075</v>
      </c>
      <c r="E6" s="46">
        <v>913452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4522527</v>
      </c>
      <c r="O6" s="47">
        <f t="shared" si="1"/>
        <v>292.7201941747573</v>
      </c>
      <c r="P6" s="9"/>
    </row>
    <row r="7" spans="1:133">
      <c r="A7" s="12"/>
      <c r="B7" s="25">
        <v>312.3</v>
      </c>
      <c r="C7" s="20" t="s">
        <v>11</v>
      </c>
      <c r="D7" s="46">
        <v>66471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66471</v>
      </c>
      <c r="O7" s="47">
        <f t="shared" si="1"/>
        <v>4.3023300970873786</v>
      </c>
      <c r="P7" s="9"/>
    </row>
    <row r="8" spans="1:133">
      <c r="A8" s="12"/>
      <c r="B8" s="25">
        <v>312.41000000000003</v>
      </c>
      <c r="C8" s="20" t="s">
        <v>13</v>
      </c>
      <c r="D8" s="46">
        <v>368731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368731</v>
      </c>
      <c r="O8" s="47">
        <f t="shared" si="1"/>
        <v>23.866084142394822</v>
      </c>
      <c r="P8" s="9"/>
    </row>
    <row r="9" spans="1:133">
      <c r="A9" s="12"/>
      <c r="B9" s="25">
        <v>312.42</v>
      </c>
      <c r="C9" s="20" t="s">
        <v>12</v>
      </c>
      <c r="D9" s="46">
        <v>233235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233235</v>
      </c>
      <c r="O9" s="47">
        <f t="shared" si="1"/>
        <v>15.096116504854368</v>
      </c>
      <c r="P9" s="9"/>
    </row>
    <row r="10" spans="1:133">
      <c r="A10" s="12"/>
      <c r="B10" s="25">
        <v>312.51</v>
      </c>
      <c r="C10" s="20" t="s">
        <v>119</v>
      </c>
      <c r="D10" s="46">
        <v>127608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127608</v>
      </c>
      <c r="O10" s="47">
        <f t="shared" si="1"/>
        <v>8.2594174757281547</v>
      </c>
      <c r="P10" s="9"/>
    </row>
    <row r="11" spans="1:133">
      <c r="A11" s="12"/>
      <c r="B11" s="25">
        <v>312.52</v>
      </c>
      <c r="C11" s="20" t="s">
        <v>120</v>
      </c>
      <c r="D11" s="46">
        <v>189955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189955</v>
      </c>
      <c r="O11" s="47">
        <f t="shared" si="1"/>
        <v>12.294822006472492</v>
      </c>
      <c r="P11" s="9"/>
    </row>
    <row r="12" spans="1:133">
      <c r="A12" s="12"/>
      <c r="B12" s="25">
        <v>314.10000000000002</v>
      </c>
      <c r="C12" s="20" t="s">
        <v>14</v>
      </c>
      <c r="D12" s="46">
        <v>1906457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1906457</v>
      </c>
      <c r="O12" s="47">
        <f t="shared" si="1"/>
        <v>123.39527508090615</v>
      </c>
      <c r="P12" s="9"/>
    </row>
    <row r="13" spans="1:133">
      <c r="A13" s="12"/>
      <c r="B13" s="25">
        <v>314.3</v>
      </c>
      <c r="C13" s="20" t="s">
        <v>15</v>
      </c>
      <c r="D13" s="46">
        <v>299418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299418</v>
      </c>
      <c r="O13" s="47">
        <f t="shared" si="1"/>
        <v>19.37980582524272</v>
      </c>
      <c r="P13" s="9"/>
    </row>
    <row r="14" spans="1:133">
      <c r="A14" s="12"/>
      <c r="B14" s="25">
        <v>314.39999999999998</v>
      </c>
      <c r="C14" s="20" t="s">
        <v>17</v>
      </c>
      <c r="D14" s="46">
        <v>31806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31806</v>
      </c>
      <c r="O14" s="47">
        <f t="shared" si="1"/>
        <v>2.0586407766990291</v>
      </c>
      <c r="P14" s="9"/>
    </row>
    <row r="15" spans="1:133">
      <c r="A15" s="12"/>
      <c r="B15" s="25">
        <v>315</v>
      </c>
      <c r="C15" s="20" t="s">
        <v>103</v>
      </c>
      <c r="D15" s="46">
        <v>452869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452869</v>
      </c>
      <c r="O15" s="47">
        <f t="shared" si="1"/>
        <v>29.311909385113267</v>
      </c>
      <c r="P15" s="9"/>
    </row>
    <row r="16" spans="1:133">
      <c r="A16" s="12"/>
      <c r="B16" s="25">
        <v>316</v>
      </c>
      <c r="C16" s="20" t="s">
        <v>104</v>
      </c>
      <c r="D16" s="46">
        <v>34978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34978</v>
      </c>
      <c r="O16" s="47">
        <f t="shared" si="1"/>
        <v>2.2639482200647247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SUM(D18:D24)</f>
        <v>2656482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1267787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8" si="4">SUM(D17:M17)</f>
        <v>3924269</v>
      </c>
      <c r="O17" s="45">
        <f t="shared" si="1"/>
        <v>253.9979935275081</v>
      </c>
      <c r="P17" s="10"/>
    </row>
    <row r="18" spans="1:16">
      <c r="A18" s="12"/>
      <c r="B18" s="25">
        <v>322</v>
      </c>
      <c r="C18" s="20" t="s">
        <v>0</v>
      </c>
      <c r="D18" s="46">
        <v>299687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299687</v>
      </c>
      <c r="O18" s="47">
        <f t="shared" si="1"/>
        <v>19.397216828478964</v>
      </c>
      <c r="P18" s="9"/>
    </row>
    <row r="19" spans="1:16">
      <c r="A19" s="12"/>
      <c r="B19" s="25">
        <v>323.10000000000002</v>
      </c>
      <c r="C19" s="20" t="s">
        <v>20</v>
      </c>
      <c r="D19" s="46">
        <v>1829227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1829227</v>
      </c>
      <c r="O19" s="47">
        <f t="shared" si="1"/>
        <v>118.39656957928803</v>
      </c>
      <c r="P19" s="9"/>
    </row>
    <row r="20" spans="1:16">
      <c r="A20" s="12"/>
      <c r="B20" s="25">
        <v>323.39999999999998</v>
      </c>
      <c r="C20" s="20" t="s">
        <v>21</v>
      </c>
      <c r="D20" s="46">
        <v>13796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13796</v>
      </c>
      <c r="O20" s="47">
        <f t="shared" si="1"/>
        <v>0.89294498381877019</v>
      </c>
      <c r="P20" s="9"/>
    </row>
    <row r="21" spans="1:16">
      <c r="A21" s="12"/>
      <c r="B21" s="25">
        <v>324.11</v>
      </c>
      <c r="C21" s="20" t="s">
        <v>22</v>
      </c>
      <c r="D21" s="46">
        <v>219337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219337</v>
      </c>
      <c r="O21" s="47">
        <f t="shared" si="1"/>
        <v>14.196569579288026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1267787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1267787</v>
      </c>
      <c r="O22" s="47">
        <f t="shared" si="1"/>
        <v>82.05741100323624</v>
      </c>
      <c r="P22" s="9"/>
    </row>
    <row r="23" spans="1:16">
      <c r="A23" s="12"/>
      <c r="B23" s="25">
        <v>324.61</v>
      </c>
      <c r="C23" s="20" t="s">
        <v>24</v>
      </c>
      <c r="D23" s="46">
        <v>114528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114528</v>
      </c>
      <c r="O23" s="47">
        <f t="shared" si="1"/>
        <v>7.4128155339805826</v>
      </c>
      <c r="P23" s="9"/>
    </row>
    <row r="24" spans="1:16">
      <c r="A24" s="12"/>
      <c r="B24" s="25">
        <v>329</v>
      </c>
      <c r="C24" s="20" t="s">
        <v>25</v>
      </c>
      <c r="D24" s="46">
        <v>179907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179907</v>
      </c>
      <c r="O24" s="47">
        <f t="shared" si="1"/>
        <v>11.644466019417475</v>
      </c>
      <c r="P24" s="9"/>
    </row>
    <row r="25" spans="1:16" ht="15.75">
      <c r="A25" s="29" t="s">
        <v>28</v>
      </c>
      <c r="B25" s="30"/>
      <c r="C25" s="31"/>
      <c r="D25" s="32">
        <f t="shared" ref="D25:M25" si="5">SUM(D26:D38)</f>
        <v>2747513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443311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si="4"/>
        <v>3190824</v>
      </c>
      <c r="O25" s="45">
        <f t="shared" si="1"/>
        <v>206.52582524271844</v>
      </c>
      <c r="P25" s="10"/>
    </row>
    <row r="26" spans="1:16">
      <c r="A26" s="12"/>
      <c r="B26" s="25">
        <v>331.2</v>
      </c>
      <c r="C26" s="20" t="s">
        <v>27</v>
      </c>
      <c r="D26" s="46">
        <v>17868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17868</v>
      </c>
      <c r="O26" s="47">
        <f t="shared" si="1"/>
        <v>1.156504854368932</v>
      </c>
      <c r="P26" s="9"/>
    </row>
    <row r="27" spans="1:16">
      <c r="A27" s="12"/>
      <c r="B27" s="25">
        <v>331.5</v>
      </c>
      <c r="C27" s="20" t="s">
        <v>121</v>
      </c>
      <c r="D27" s="46">
        <v>58164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58164</v>
      </c>
      <c r="O27" s="47">
        <f t="shared" si="1"/>
        <v>3.7646601941747573</v>
      </c>
      <c r="P27" s="9"/>
    </row>
    <row r="28" spans="1:16">
      <c r="A28" s="12"/>
      <c r="B28" s="25">
        <v>334.35</v>
      </c>
      <c r="C28" s="20" t="s">
        <v>113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11044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11044</v>
      </c>
      <c r="O28" s="47">
        <f t="shared" si="1"/>
        <v>0.71482200647249194</v>
      </c>
      <c r="P28" s="9"/>
    </row>
    <row r="29" spans="1:16">
      <c r="A29" s="12"/>
      <c r="B29" s="25">
        <v>335.14</v>
      </c>
      <c r="C29" s="20" t="s">
        <v>105</v>
      </c>
      <c r="D29" s="46">
        <v>45115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45115</v>
      </c>
      <c r="O29" s="47">
        <f t="shared" si="1"/>
        <v>2.9200647249190936</v>
      </c>
      <c r="P29" s="9"/>
    </row>
    <row r="30" spans="1:16">
      <c r="A30" s="12"/>
      <c r="B30" s="25">
        <v>335.15</v>
      </c>
      <c r="C30" s="20" t="s">
        <v>106</v>
      </c>
      <c r="D30" s="46">
        <v>7908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7908</v>
      </c>
      <c r="O30" s="47">
        <f t="shared" si="1"/>
        <v>0.51184466019417474</v>
      </c>
      <c r="P30" s="9"/>
    </row>
    <row r="31" spans="1:16">
      <c r="A31" s="12"/>
      <c r="B31" s="25">
        <v>335.18</v>
      </c>
      <c r="C31" s="20" t="s">
        <v>107</v>
      </c>
      <c r="D31" s="46">
        <v>1184043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1184043</v>
      </c>
      <c r="O31" s="47">
        <f t="shared" si="1"/>
        <v>76.637087378640771</v>
      </c>
      <c r="P31" s="9"/>
    </row>
    <row r="32" spans="1:16">
      <c r="A32" s="12"/>
      <c r="B32" s="25">
        <v>335.21</v>
      </c>
      <c r="C32" s="20" t="s">
        <v>77</v>
      </c>
      <c r="D32" s="46">
        <v>1920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1920</v>
      </c>
      <c r="O32" s="47">
        <f t="shared" si="1"/>
        <v>0.12427184466019417</v>
      </c>
      <c r="P32" s="9"/>
    </row>
    <row r="33" spans="1:16">
      <c r="A33" s="12"/>
      <c r="B33" s="25">
        <v>335.49</v>
      </c>
      <c r="C33" s="20" t="s">
        <v>34</v>
      </c>
      <c r="D33" s="46">
        <v>116531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116531</v>
      </c>
      <c r="O33" s="47">
        <f t="shared" si="1"/>
        <v>7.5424595469255662</v>
      </c>
      <c r="P33" s="9"/>
    </row>
    <row r="34" spans="1:16">
      <c r="A34" s="12"/>
      <c r="B34" s="25">
        <v>335.7</v>
      </c>
      <c r="C34" s="20" t="s">
        <v>122</v>
      </c>
      <c r="D34" s="46">
        <v>126662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126662</v>
      </c>
      <c r="O34" s="47">
        <f t="shared" si="1"/>
        <v>8.198187702265372</v>
      </c>
      <c r="P34" s="9"/>
    </row>
    <row r="35" spans="1:16">
      <c r="A35" s="12"/>
      <c r="B35" s="25">
        <v>337.2</v>
      </c>
      <c r="C35" s="20" t="s">
        <v>36</v>
      </c>
      <c r="D35" s="46">
        <v>124736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124736</v>
      </c>
      <c r="O35" s="47">
        <f t="shared" si="1"/>
        <v>8.0735275080906153</v>
      </c>
      <c r="P35" s="9"/>
    </row>
    <row r="36" spans="1:16">
      <c r="A36" s="12"/>
      <c r="B36" s="25">
        <v>337.3</v>
      </c>
      <c r="C36" s="20" t="s">
        <v>123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432267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432267</v>
      </c>
      <c r="O36" s="47">
        <f t="shared" si="1"/>
        <v>27.978446601941748</v>
      </c>
      <c r="P36" s="9"/>
    </row>
    <row r="37" spans="1:16">
      <c r="A37" s="12"/>
      <c r="B37" s="25">
        <v>337.7</v>
      </c>
      <c r="C37" s="20" t="s">
        <v>37</v>
      </c>
      <c r="D37" s="46">
        <v>1048721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1048721</v>
      </c>
      <c r="O37" s="47">
        <f t="shared" ref="O37:O63" si="7">(N37/O$65)</f>
        <v>67.878381877022647</v>
      </c>
      <c r="P37" s="9"/>
    </row>
    <row r="38" spans="1:16">
      <c r="A38" s="12"/>
      <c r="B38" s="25">
        <v>338</v>
      </c>
      <c r="C38" s="20" t="s">
        <v>38</v>
      </c>
      <c r="D38" s="46">
        <v>15845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15845</v>
      </c>
      <c r="O38" s="47">
        <f t="shared" si="7"/>
        <v>1.0255663430420712</v>
      </c>
      <c r="P38" s="9"/>
    </row>
    <row r="39" spans="1:16" ht="15.75">
      <c r="A39" s="29" t="s">
        <v>43</v>
      </c>
      <c r="B39" s="30"/>
      <c r="C39" s="31"/>
      <c r="D39" s="32">
        <f t="shared" ref="D39:M39" si="8">SUM(D40:D48)</f>
        <v>2796434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11652583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14449017</v>
      </c>
      <c r="O39" s="45">
        <f t="shared" si="7"/>
        <v>935.21145631067964</v>
      </c>
      <c r="P39" s="10"/>
    </row>
    <row r="40" spans="1:16">
      <c r="A40" s="12"/>
      <c r="B40" s="25">
        <v>341.9</v>
      </c>
      <c r="C40" s="20" t="s">
        <v>108</v>
      </c>
      <c r="D40" s="46">
        <v>307598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9">SUM(D40:M40)</f>
        <v>307598</v>
      </c>
      <c r="O40" s="47">
        <f t="shared" si="7"/>
        <v>19.909255663430422</v>
      </c>
      <c r="P40" s="9"/>
    </row>
    <row r="41" spans="1:16">
      <c r="A41" s="12"/>
      <c r="B41" s="25">
        <v>342.1</v>
      </c>
      <c r="C41" s="20" t="s">
        <v>47</v>
      </c>
      <c r="D41" s="46">
        <v>107587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107587</v>
      </c>
      <c r="O41" s="47">
        <f t="shared" si="7"/>
        <v>6.9635598705501618</v>
      </c>
      <c r="P41" s="9"/>
    </row>
    <row r="42" spans="1:16">
      <c r="A42" s="12"/>
      <c r="B42" s="25">
        <v>343.4</v>
      </c>
      <c r="C42" s="20" t="s">
        <v>49</v>
      </c>
      <c r="D42" s="46">
        <v>1453496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1453496</v>
      </c>
      <c r="O42" s="47">
        <f t="shared" si="7"/>
        <v>94.07741100323625</v>
      </c>
      <c r="P42" s="9"/>
    </row>
    <row r="43" spans="1:16">
      <c r="A43" s="12"/>
      <c r="B43" s="25">
        <v>343.6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11652583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11652583</v>
      </c>
      <c r="O43" s="47">
        <f t="shared" si="7"/>
        <v>754.21249190938511</v>
      </c>
      <c r="P43" s="9"/>
    </row>
    <row r="44" spans="1:16">
      <c r="A44" s="12"/>
      <c r="B44" s="25">
        <v>343.9</v>
      </c>
      <c r="C44" s="20" t="s">
        <v>51</v>
      </c>
      <c r="D44" s="46">
        <v>57354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57354</v>
      </c>
      <c r="O44" s="47">
        <f t="shared" si="7"/>
        <v>3.7122330097087377</v>
      </c>
      <c r="P44" s="9"/>
    </row>
    <row r="45" spans="1:16">
      <c r="A45" s="12"/>
      <c r="B45" s="25">
        <v>344.9</v>
      </c>
      <c r="C45" s="20" t="s">
        <v>114</v>
      </c>
      <c r="D45" s="46">
        <v>98630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98630</v>
      </c>
      <c r="O45" s="47">
        <f t="shared" si="7"/>
        <v>6.3838187702265374</v>
      </c>
      <c r="P45" s="9"/>
    </row>
    <row r="46" spans="1:16">
      <c r="A46" s="12"/>
      <c r="B46" s="25">
        <v>347.1</v>
      </c>
      <c r="C46" s="20" t="s">
        <v>52</v>
      </c>
      <c r="D46" s="46">
        <v>34665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34665</v>
      </c>
      <c r="O46" s="47">
        <f t="shared" si="7"/>
        <v>2.2436893203883495</v>
      </c>
      <c r="P46" s="9"/>
    </row>
    <row r="47" spans="1:16">
      <c r="A47" s="12"/>
      <c r="B47" s="25">
        <v>347.2</v>
      </c>
      <c r="C47" s="20" t="s">
        <v>53</v>
      </c>
      <c r="D47" s="46">
        <v>283283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283283</v>
      </c>
      <c r="O47" s="47">
        <f t="shared" si="7"/>
        <v>18.33546925566343</v>
      </c>
      <c r="P47" s="9"/>
    </row>
    <row r="48" spans="1:16">
      <c r="A48" s="12"/>
      <c r="B48" s="25">
        <v>347.5</v>
      </c>
      <c r="C48" s="20" t="s">
        <v>80</v>
      </c>
      <c r="D48" s="46">
        <v>453821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453821</v>
      </c>
      <c r="O48" s="47">
        <f t="shared" si="7"/>
        <v>29.373527508090614</v>
      </c>
      <c r="P48" s="9"/>
    </row>
    <row r="49" spans="1:119" ht="15.75">
      <c r="A49" s="29" t="s">
        <v>44</v>
      </c>
      <c r="B49" s="30"/>
      <c r="C49" s="31"/>
      <c r="D49" s="32">
        <f t="shared" ref="D49:M49" si="10">SUM(D50:D50)</f>
        <v>36089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>SUM(D49:M49)</f>
        <v>36089</v>
      </c>
      <c r="O49" s="45">
        <f t="shared" si="7"/>
        <v>2.3358576051779933</v>
      </c>
      <c r="P49" s="10"/>
    </row>
    <row r="50" spans="1:119">
      <c r="A50" s="13"/>
      <c r="B50" s="39">
        <v>351.1</v>
      </c>
      <c r="C50" s="21" t="s">
        <v>56</v>
      </c>
      <c r="D50" s="46">
        <v>36089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36089</v>
      </c>
      <c r="O50" s="47">
        <f t="shared" si="7"/>
        <v>2.3358576051779933</v>
      </c>
      <c r="P50" s="9"/>
    </row>
    <row r="51" spans="1:119" ht="15.75">
      <c r="A51" s="29" t="s">
        <v>4</v>
      </c>
      <c r="B51" s="30"/>
      <c r="C51" s="31"/>
      <c r="D51" s="32">
        <f t="shared" ref="D51:M51" si="11">SUM(D52:D59)</f>
        <v>112415</v>
      </c>
      <c r="E51" s="32">
        <f t="shared" si="11"/>
        <v>655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8105</v>
      </c>
      <c r="J51" s="32">
        <f t="shared" si="11"/>
        <v>0</v>
      </c>
      <c r="K51" s="32">
        <f t="shared" si="11"/>
        <v>5024737</v>
      </c>
      <c r="L51" s="32">
        <f t="shared" si="11"/>
        <v>0</v>
      </c>
      <c r="M51" s="32">
        <f t="shared" si="11"/>
        <v>0</v>
      </c>
      <c r="N51" s="32">
        <f>SUM(D51:M51)</f>
        <v>5145912</v>
      </c>
      <c r="O51" s="45">
        <f t="shared" si="7"/>
        <v>333.06873786407766</v>
      </c>
      <c r="P51" s="10"/>
    </row>
    <row r="52" spans="1:119">
      <c r="A52" s="12"/>
      <c r="B52" s="25">
        <v>361.1</v>
      </c>
      <c r="C52" s="20" t="s">
        <v>57</v>
      </c>
      <c r="D52" s="46">
        <v>9936</v>
      </c>
      <c r="E52" s="46">
        <v>655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10591</v>
      </c>
      <c r="O52" s="47">
        <f t="shared" si="7"/>
        <v>0.68550161812297739</v>
      </c>
      <c r="P52" s="9"/>
    </row>
    <row r="53" spans="1:119">
      <c r="A53" s="12"/>
      <c r="B53" s="25">
        <v>361.3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2641972</v>
      </c>
      <c r="L53" s="46">
        <v>0</v>
      </c>
      <c r="M53" s="46">
        <v>0</v>
      </c>
      <c r="N53" s="46">
        <f t="shared" ref="N53:N59" si="12">SUM(D53:M53)</f>
        <v>2641972</v>
      </c>
      <c r="O53" s="47">
        <f t="shared" si="7"/>
        <v>171.00142394822007</v>
      </c>
      <c r="P53" s="9"/>
    </row>
    <row r="54" spans="1:119">
      <c r="A54" s="12"/>
      <c r="B54" s="25">
        <v>362</v>
      </c>
      <c r="C54" s="20" t="s">
        <v>59</v>
      </c>
      <c r="D54" s="46">
        <v>306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306</v>
      </c>
      <c r="O54" s="47">
        <f t="shared" si="7"/>
        <v>1.9805825242718445E-2</v>
      </c>
      <c r="P54" s="9"/>
    </row>
    <row r="55" spans="1:119">
      <c r="A55" s="12"/>
      <c r="B55" s="25">
        <v>365</v>
      </c>
      <c r="C55" s="20" t="s">
        <v>124</v>
      </c>
      <c r="D55" s="46">
        <v>17733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17733</v>
      </c>
      <c r="O55" s="47">
        <f t="shared" si="7"/>
        <v>1.1477669902912622</v>
      </c>
      <c r="P55" s="9"/>
    </row>
    <row r="56" spans="1:119">
      <c r="A56" s="12"/>
      <c r="B56" s="25">
        <v>366</v>
      </c>
      <c r="C56" s="20" t="s">
        <v>62</v>
      </c>
      <c r="D56" s="46">
        <v>7820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7820</v>
      </c>
      <c r="O56" s="47">
        <f t="shared" si="7"/>
        <v>0.50614886731391584</v>
      </c>
      <c r="P56" s="9"/>
    </row>
    <row r="57" spans="1:119">
      <c r="A57" s="12"/>
      <c r="B57" s="25">
        <v>368</v>
      </c>
      <c r="C57" s="20" t="s">
        <v>63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2382765</v>
      </c>
      <c r="L57" s="46">
        <v>0</v>
      </c>
      <c r="M57" s="46">
        <v>0</v>
      </c>
      <c r="N57" s="46">
        <f t="shared" si="12"/>
        <v>2382765</v>
      </c>
      <c r="O57" s="47">
        <f t="shared" si="7"/>
        <v>154.22427184466019</v>
      </c>
      <c r="P57" s="9"/>
    </row>
    <row r="58" spans="1:119">
      <c r="A58" s="12"/>
      <c r="B58" s="25">
        <v>369.3</v>
      </c>
      <c r="C58" s="20" t="s">
        <v>64</v>
      </c>
      <c r="D58" s="46">
        <v>52631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52631</v>
      </c>
      <c r="O58" s="47">
        <f t="shared" si="7"/>
        <v>3.4065372168284789</v>
      </c>
      <c r="P58" s="9"/>
    </row>
    <row r="59" spans="1:119">
      <c r="A59" s="12"/>
      <c r="B59" s="25">
        <v>369.9</v>
      </c>
      <c r="C59" s="20" t="s">
        <v>65</v>
      </c>
      <c r="D59" s="46">
        <v>23989</v>
      </c>
      <c r="E59" s="46">
        <v>0</v>
      </c>
      <c r="F59" s="46">
        <v>0</v>
      </c>
      <c r="G59" s="46">
        <v>0</v>
      </c>
      <c r="H59" s="46">
        <v>0</v>
      </c>
      <c r="I59" s="46">
        <v>8105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32094</v>
      </c>
      <c r="O59" s="47">
        <f t="shared" si="7"/>
        <v>2.0772815533980582</v>
      </c>
      <c r="P59" s="9"/>
    </row>
    <row r="60" spans="1:119" ht="15.75">
      <c r="A60" s="29" t="s">
        <v>45</v>
      </c>
      <c r="B60" s="30"/>
      <c r="C60" s="31"/>
      <c r="D60" s="32">
        <f t="shared" ref="D60:M60" si="13">SUM(D61:D62)</f>
        <v>3645994</v>
      </c>
      <c r="E60" s="32">
        <f t="shared" si="13"/>
        <v>0</v>
      </c>
      <c r="F60" s="32">
        <f t="shared" si="13"/>
        <v>0</v>
      </c>
      <c r="G60" s="32">
        <f t="shared" si="13"/>
        <v>0</v>
      </c>
      <c r="H60" s="32">
        <f t="shared" si="13"/>
        <v>0</v>
      </c>
      <c r="I60" s="32">
        <f t="shared" si="13"/>
        <v>2420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3648414</v>
      </c>
      <c r="O60" s="45">
        <f t="shared" si="7"/>
        <v>236.14330097087378</v>
      </c>
      <c r="P60" s="9"/>
    </row>
    <row r="61" spans="1:119">
      <c r="A61" s="12"/>
      <c r="B61" s="25">
        <v>382</v>
      </c>
      <c r="C61" s="20" t="s">
        <v>116</v>
      </c>
      <c r="D61" s="46">
        <v>3645994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3645994</v>
      </c>
      <c r="O61" s="47">
        <f t="shared" si="7"/>
        <v>235.98666666666668</v>
      </c>
      <c r="P61" s="9"/>
    </row>
    <row r="62" spans="1:119" ht="15.75" thickBot="1">
      <c r="A62" s="12"/>
      <c r="B62" s="25">
        <v>389.1</v>
      </c>
      <c r="C62" s="20" t="s">
        <v>125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2420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2420</v>
      </c>
      <c r="O62" s="47">
        <f t="shared" si="7"/>
        <v>0.15663430420711974</v>
      </c>
      <c r="P62" s="9"/>
    </row>
    <row r="63" spans="1:119" ht="16.5" thickBot="1">
      <c r="A63" s="14" t="s">
        <v>54</v>
      </c>
      <c r="B63" s="23"/>
      <c r="C63" s="22"/>
      <c r="D63" s="15">
        <f t="shared" ref="D63:M63" si="14">SUM(D5,D17,D25,D39,D49,D51,D60)</f>
        <v>19315530</v>
      </c>
      <c r="E63" s="15">
        <f t="shared" si="14"/>
        <v>914107</v>
      </c>
      <c r="F63" s="15">
        <f t="shared" si="14"/>
        <v>0</v>
      </c>
      <c r="G63" s="15">
        <f t="shared" si="14"/>
        <v>0</v>
      </c>
      <c r="H63" s="15">
        <f t="shared" si="14"/>
        <v>0</v>
      </c>
      <c r="I63" s="15">
        <f t="shared" si="14"/>
        <v>13374206</v>
      </c>
      <c r="J63" s="15">
        <f t="shared" si="14"/>
        <v>0</v>
      </c>
      <c r="K63" s="15">
        <f t="shared" si="14"/>
        <v>5024737</v>
      </c>
      <c r="L63" s="15">
        <f t="shared" si="14"/>
        <v>0</v>
      </c>
      <c r="M63" s="15">
        <f t="shared" si="14"/>
        <v>0</v>
      </c>
      <c r="N63" s="15">
        <f>SUM(D63:M63)</f>
        <v>38628580</v>
      </c>
      <c r="O63" s="38">
        <f t="shared" si="7"/>
        <v>2500.231715210356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126</v>
      </c>
      <c r="M65" s="118"/>
      <c r="N65" s="118"/>
      <c r="O65" s="43">
        <v>15450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82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6990495</v>
      </c>
      <c r="E5" s="27">
        <f t="shared" si="0"/>
        <v>828397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7818892</v>
      </c>
      <c r="O5" s="33">
        <f t="shared" ref="O5:O36" si="1">(N5/O$62)</f>
        <v>527.16370010787489</v>
      </c>
      <c r="P5" s="6"/>
    </row>
    <row r="6" spans="1:133">
      <c r="A6" s="12"/>
      <c r="B6" s="25">
        <v>311</v>
      </c>
      <c r="C6" s="20" t="s">
        <v>2</v>
      </c>
      <c r="D6" s="46">
        <v>3728240</v>
      </c>
      <c r="E6" s="46">
        <v>828397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4556637</v>
      </c>
      <c r="O6" s="47">
        <f t="shared" si="1"/>
        <v>307.21662621359224</v>
      </c>
      <c r="P6" s="9"/>
    </row>
    <row r="7" spans="1:133">
      <c r="A7" s="12"/>
      <c r="B7" s="25">
        <v>312.3</v>
      </c>
      <c r="C7" s="20" t="s">
        <v>11</v>
      </c>
      <c r="D7" s="46">
        <v>62955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62955</v>
      </c>
      <c r="O7" s="47">
        <f t="shared" si="1"/>
        <v>4.2445388349514559</v>
      </c>
      <c r="P7" s="9"/>
    </row>
    <row r="8" spans="1:133">
      <c r="A8" s="12"/>
      <c r="B8" s="25">
        <v>312.41000000000003</v>
      </c>
      <c r="C8" s="20" t="s">
        <v>13</v>
      </c>
      <c r="D8" s="46">
        <v>349090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349090</v>
      </c>
      <c r="O8" s="47">
        <f t="shared" si="1"/>
        <v>23.536272923408845</v>
      </c>
      <c r="P8" s="9"/>
    </row>
    <row r="9" spans="1:133">
      <c r="A9" s="12"/>
      <c r="B9" s="25">
        <v>312.42</v>
      </c>
      <c r="C9" s="20" t="s">
        <v>12</v>
      </c>
      <c r="D9" s="46">
        <v>219056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219056</v>
      </c>
      <c r="O9" s="47">
        <f t="shared" si="1"/>
        <v>14.769147788565265</v>
      </c>
      <c r="P9" s="9"/>
    </row>
    <row r="10" spans="1:133">
      <c r="A10" s="12"/>
      <c r="B10" s="25">
        <v>314.10000000000002</v>
      </c>
      <c r="C10" s="20" t="s">
        <v>14</v>
      </c>
      <c r="D10" s="46">
        <v>1831313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1831313</v>
      </c>
      <c r="O10" s="47">
        <f t="shared" si="1"/>
        <v>123.47040183387271</v>
      </c>
      <c r="P10" s="9"/>
    </row>
    <row r="11" spans="1:133">
      <c r="A11" s="12"/>
      <c r="B11" s="25">
        <v>314.3</v>
      </c>
      <c r="C11" s="20" t="s">
        <v>15</v>
      </c>
      <c r="D11" s="46">
        <v>266971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266971</v>
      </c>
      <c r="O11" s="47">
        <f t="shared" si="1"/>
        <v>17.999662891046388</v>
      </c>
      <c r="P11" s="9"/>
    </row>
    <row r="12" spans="1:133">
      <c r="A12" s="12"/>
      <c r="B12" s="25">
        <v>314.39999999999998</v>
      </c>
      <c r="C12" s="20" t="s">
        <v>17</v>
      </c>
      <c r="D12" s="46">
        <v>31902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31902</v>
      </c>
      <c r="O12" s="47">
        <f t="shared" si="1"/>
        <v>2.1508899676375406</v>
      </c>
      <c r="P12" s="9"/>
    </row>
    <row r="13" spans="1:133">
      <c r="A13" s="12"/>
      <c r="B13" s="25">
        <v>315</v>
      </c>
      <c r="C13" s="20" t="s">
        <v>103</v>
      </c>
      <c r="D13" s="46">
        <v>467820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467820</v>
      </c>
      <c r="O13" s="47">
        <f t="shared" si="1"/>
        <v>31.541262135922331</v>
      </c>
      <c r="P13" s="9"/>
    </row>
    <row r="14" spans="1:133">
      <c r="A14" s="12"/>
      <c r="B14" s="25">
        <v>316</v>
      </c>
      <c r="C14" s="20" t="s">
        <v>104</v>
      </c>
      <c r="D14" s="46">
        <v>33148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33148</v>
      </c>
      <c r="O14" s="47">
        <f t="shared" si="1"/>
        <v>2.2348975188781015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SUM(D16:D22)</f>
        <v>2142633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1034277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5" si="4">SUM(D15:M15)</f>
        <v>3176910</v>
      </c>
      <c r="O15" s="45">
        <f t="shared" si="1"/>
        <v>214.19296116504853</v>
      </c>
      <c r="P15" s="10"/>
    </row>
    <row r="16" spans="1:133">
      <c r="A16" s="12"/>
      <c r="B16" s="25">
        <v>322</v>
      </c>
      <c r="C16" s="20" t="s">
        <v>0</v>
      </c>
      <c r="D16" s="46">
        <v>178353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178353</v>
      </c>
      <c r="O16" s="47">
        <f t="shared" si="1"/>
        <v>12.024878640776699</v>
      </c>
      <c r="P16" s="9"/>
    </row>
    <row r="17" spans="1:16">
      <c r="A17" s="12"/>
      <c r="B17" s="25">
        <v>323.10000000000002</v>
      </c>
      <c r="C17" s="20" t="s">
        <v>20</v>
      </c>
      <c r="D17" s="46">
        <v>1588447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1588447</v>
      </c>
      <c r="O17" s="47">
        <f t="shared" si="1"/>
        <v>107.0959412081985</v>
      </c>
      <c r="P17" s="9"/>
    </row>
    <row r="18" spans="1:16">
      <c r="A18" s="12"/>
      <c r="B18" s="25">
        <v>323.39999999999998</v>
      </c>
      <c r="C18" s="20" t="s">
        <v>21</v>
      </c>
      <c r="D18" s="46">
        <v>12926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12926</v>
      </c>
      <c r="O18" s="47">
        <f t="shared" si="1"/>
        <v>0.87149406688241637</v>
      </c>
      <c r="P18" s="9"/>
    </row>
    <row r="19" spans="1:16">
      <c r="A19" s="12"/>
      <c r="B19" s="25">
        <v>324.11</v>
      </c>
      <c r="C19" s="20" t="s">
        <v>22</v>
      </c>
      <c r="D19" s="46">
        <v>145864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145864</v>
      </c>
      <c r="O19" s="47">
        <f t="shared" si="1"/>
        <v>9.8344120819848975</v>
      </c>
      <c r="P19" s="9"/>
    </row>
    <row r="20" spans="1:16">
      <c r="A20" s="12"/>
      <c r="B20" s="25">
        <v>324.20999999999998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1034277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1034277</v>
      </c>
      <c r="O20" s="47">
        <f t="shared" si="1"/>
        <v>69.732807443365701</v>
      </c>
      <c r="P20" s="9"/>
    </row>
    <row r="21" spans="1:16">
      <c r="A21" s="12"/>
      <c r="B21" s="25">
        <v>324.61</v>
      </c>
      <c r="C21" s="20" t="s">
        <v>24</v>
      </c>
      <c r="D21" s="46">
        <v>72655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72655</v>
      </c>
      <c r="O21" s="47">
        <f t="shared" si="1"/>
        <v>4.8985302049622437</v>
      </c>
      <c r="P21" s="9"/>
    </row>
    <row r="22" spans="1:16">
      <c r="A22" s="12"/>
      <c r="B22" s="25">
        <v>329</v>
      </c>
      <c r="C22" s="20" t="s">
        <v>25</v>
      </c>
      <c r="D22" s="46">
        <v>144388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144388</v>
      </c>
      <c r="O22" s="47">
        <f t="shared" si="1"/>
        <v>9.7348975188781015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SUM(D24:D34)</f>
        <v>3759558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1253189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5012747</v>
      </c>
      <c r="O23" s="45">
        <f t="shared" si="1"/>
        <v>337.96837918015103</v>
      </c>
      <c r="P23" s="10"/>
    </row>
    <row r="24" spans="1:16">
      <c r="A24" s="12"/>
      <c r="B24" s="25">
        <v>331.2</v>
      </c>
      <c r="C24" s="20" t="s">
        <v>27</v>
      </c>
      <c r="D24" s="46">
        <v>73586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73586</v>
      </c>
      <c r="O24" s="47">
        <f t="shared" si="1"/>
        <v>4.961299892125135</v>
      </c>
      <c r="P24" s="9"/>
    </row>
    <row r="25" spans="1:16">
      <c r="A25" s="12"/>
      <c r="B25" s="25">
        <v>334.35</v>
      </c>
      <c r="C25" s="20" t="s">
        <v>113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1253189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1253189</v>
      </c>
      <c r="O25" s="47">
        <f t="shared" si="1"/>
        <v>84.492246494066876</v>
      </c>
      <c r="P25" s="9"/>
    </row>
    <row r="26" spans="1:16">
      <c r="A26" s="12"/>
      <c r="B26" s="25">
        <v>335.14</v>
      </c>
      <c r="C26" s="20" t="s">
        <v>105</v>
      </c>
      <c r="D26" s="46">
        <v>45138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45138</v>
      </c>
      <c r="O26" s="47">
        <f t="shared" si="1"/>
        <v>3.0432847896440132</v>
      </c>
      <c r="P26" s="9"/>
    </row>
    <row r="27" spans="1:16">
      <c r="A27" s="12"/>
      <c r="B27" s="25">
        <v>335.15</v>
      </c>
      <c r="C27" s="20" t="s">
        <v>106</v>
      </c>
      <c r="D27" s="46">
        <v>12422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12422</v>
      </c>
      <c r="O27" s="47">
        <f t="shared" si="1"/>
        <v>0.83751348435814454</v>
      </c>
      <c r="P27" s="9"/>
    </row>
    <row r="28" spans="1:16">
      <c r="A28" s="12"/>
      <c r="B28" s="25">
        <v>335.18</v>
      </c>
      <c r="C28" s="20" t="s">
        <v>107</v>
      </c>
      <c r="D28" s="46">
        <v>1099824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1099824</v>
      </c>
      <c r="O28" s="47">
        <f t="shared" si="1"/>
        <v>74.152103559870554</v>
      </c>
      <c r="P28" s="9"/>
    </row>
    <row r="29" spans="1:16">
      <c r="A29" s="12"/>
      <c r="B29" s="25">
        <v>335.21</v>
      </c>
      <c r="C29" s="20" t="s">
        <v>77</v>
      </c>
      <c r="D29" s="46">
        <v>2711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2711</v>
      </c>
      <c r="O29" s="47">
        <f t="shared" si="1"/>
        <v>0.18278047464940669</v>
      </c>
      <c r="P29" s="9"/>
    </row>
    <row r="30" spans="1:16">
      <c r="A30" s="12"/>
      <c r="B30" s="25">
        <v>335.29</v>
      </c>
      <c r="C30" s="20" t="s">
        <v>78</v>
      </c>
      <c r="D30" s="46">
        <v>230478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230478</v>
      </c>
      <c r="O30" s="47">
        <f t="shared" si="1"/>
        <v>15.539239482200648</v>
      </c>
      <c r="P30" s="9"/>
    </row>
    <row r="31" spans="1:16">
      <c r="A31" s="12"/>
      <c r="B31" s="25">
        <v>335.49</v>
      </c>
      <c r="C31" s="20" t="s">
        <v>34</v>
      </c>
      <c r="D31" s="46">
        <v>113891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113891</v>
      </c>
      <c r="O31" s="47">
        <f t="shared" si="1"/>
        <v>7.6787351672060407</v>
      </c>
      <c r="P31" s="9"/>
    </row>
    <row r="32" spans="1:16">
      <c r="A32" s="12"/>
      <c r="B32" s="25">
        <v>337.2</v>
      </c>
      <c r="C32" s="20" t="s">
        <v>36</v>
      </c>
      <c r="D32" s="46">
        <v>113183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113183</v>
      </c>
      <c r="O32" s="47">
        <f t="shared" si="1"/>
        <v>7.6310005393743259</v>
      </c>
      <c r="P32" s="9"/>
    </row>
    <row r="33" spans="1:16">
      <c r="A33" s="12"/>
      <c r="B33" s="25">
        <v>337.7</v>
      </c>
      <c r="C33" s="20" t="s">
        <v>37</v>
      </c>
      <c r="D33" s="46">
        <v>2060329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2060329</v>
      </c>
      <c r="O33" s="47">
        <f t="shared" si="1"/>
        <v>138.91107065803666</v>
      </c>
      <c r="P33" s="9"/>
    </row>
    <row r="34" spans="1:16">
      <c r="A34" s="12"/>
      <c r="B34" s="25">
        <v>338</v>
      </c>
      <c r="C34" s="20" t="s">
        <v>38</v>
      </c>
      <c r="D34" s="46">
        <v>7996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7996</v>
      </c>
      <c r="O34" s="47">
        <f t="shared" si="1"/>
        <v>0.53910463861920177</v>
      </c>
      <c r="P34" s="9"/>
    </row>
    <row r="35" spans="1:16" ht="15.75">
      <c r="A35" s="29" t="s">
        <v>43</v>
      </c>
      <c r="B35" s="30"/>
      <c r="C35" s="31"/>
      <c r="D35" s="32">
        <f t="shared" ref="D35:M35" si="7">SUM(D36:D45)</f>
        <v>2972308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10499197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13471505</v>
      </c>
      <c r="O35" s="45">
        <f t="shared" si="1"/>
        <v>908.27299083063645</v>
      </c>
      <c r="P35" s="10"/>
    </row>
    <row r="36" spans="1:16">
      <c r="A36" s="12"/>
      <c r="B36" s="25">
        <v>341.9</v>
      </c>
      <c r="C36" s="20" t="s">
        <v>108</v>
      </c>
      <c r="D36" s="46">
        <v>227717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8">SUM(D36:M36)</f>
        <v>227717</v>
      </c>
      <c r="O36" s="47">
        <f t="shared" si="1"/>
        <v>15.353087918015103</v>
      </c>
      <c r="P36" s="9"/>
    </row>
    <row r="37" spans="1:16">
      <c r="A37" s="12"/>
      <c r="B37" s="25">
        <v>342.1</v>
      </c>
      <c r="C37" s="20" t="s">
        <v>47</v>
      </c>
      <c r="D37" s="46">
        <v>137182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137182</v>
      </c>
      <c r="O37" s="47">
        <f t="shared" ref="O37:O60" si="9">(N37/O$62)</f>
        <v>9.2490560949298821</v>
      </c>
      <c r="P37" s="9"/>
    </row>
    <row r="38" spans="1:16">
      <c r="A38" s="12"/>
      <c r="B38" s="25">
        <v>342.2</v>
      </c>
      <c r="C38" s="20" t="s">
        <v>48</v>
      </c>
      <c r="D38" s="46">
        <v>285498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285498</v>
      </c>
      <c r="O38" s="47">
        <f t="shared" si="9"/>
        <v>19.248786407766989</v>
      </c>
      <c r="P38" s="9"/>
    </row>
    <row r="39" spans="1:16">
      <c r="A39" s="12"/>
      <c r="B39" s="25">
        <v>343.4</v>
      </c>
      <c r="C39" s="20" t="s">
        <v>49</v>
      </c>
      <c r="D39" s="46">
        <v>1392795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1392795</v>
      </c>
      <c r="O39" s="47">
        <f t="shared" si="9"/>
        <v>93.904733009708735</v>
      </c>
      <c r="P39" s="9"/>
    </row>
    <row r="40" spans="1:16">
      <c r="A40" s="12"/>
      <c r="B40" s="25">
        <v>343.6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10499197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10499197</v>
      </c>
      <c r="O40" s="47">
        <f t="shared" si="9"/>
        <v>707.87466289104634</v>
      </c>
      <c r="P40" s="9"/>
    </row>
    <row r="41" spans="1:16">
      <c r="A41" s="12"/>
      <c r="B41" s="25">
        <v>343.9</v>
      </c>
      <c r="C41" s="20" t="s">
        <v>51</v>
      </c>
      <c r="D41" s="46">
        <v>55214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55214</v>
      </c>
      <c r="O41" s="47">
        <f t="shared" si="9"/>
        <v>3.7226267529665589</v>
      </c>
      <c r="P41" s="9"/>
    </row>
    <row r="42" spans="1:16">
      <c r="A42" s="12"/>
      <c r="B42" s="25">
        <v>344.9</v>
      </c>
      <c r="C42" s="20" t="s">
        <v>114</v>
      </c>
      <c r="D42" s="46">
        <v>111276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111276</v>
      </c>
      <c r="O42" s="47">
        <f t="shared" si="9"/>
        <v>7.5024271844660193</v>
      </c>
      <c r="P42" s="9"/>
    </row>
    <row r="43" spans="1:16">
      <c r="A43" s="12"/>
      <c r="B43" s="25">
        <v>347.1</v>
      </c>
      <c r="C43" s="20" t="s">
        <v>52</v>
      </c>
      <c r="D43" s="46">
        <v>30217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30217</v>
      </c>
      <c r="O43" s="47">
        <f t="shared" si="9"/>
        <v>2.0372842502696873</v>
      </c>
      <c r="P43" s="9"/>
    </row>
    <row r="44" spans="1:16">
      <c r="A44" s="12"/>
      <c r="B44" s="25">
        <v>347.2</v>
      </c>
      <c r="C44" s="20" t="s">
        <v>53</v>
      </c>
      <c r="D44" s="46">
        <v>280326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280326</v>
      </c>
      <c r="O44" s="47">
        <f t="shared" si="9"/>
        <v>18.900080906148869</v>
      </c>
      <c r="P44" s="9"/>
    </row>
    <row r="45" spans="1:16">
      <c r="A45" s="12"/>
      <c r="B45" s="25">
        <v>347.5</v>
      </c>
      <c r="C45" s="20" t="s">
        <v>80</v>
      </c>
      <c r="D45" s="46">
        <v>452083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452083</v>
      </c>
      <c r="O45" s="47">
        <f t="shared" si="9"/>
        <v>30.48024541531823</v>
      </c>
      <c r="P45" s="9"/>
    </row>
    <row r="46" spans="1:16" ht="15.75">
      <c r="A46" s="29" t="s">
        <v>44</v>
      </c>
      <c r="B46" s="30"/>
      <c r="C46" s="31"/>
      <c r="D46" s="32">
        <f t="shared" ref="D46:M46" si="10">SUM(D47:D47)</f>
        <v>38196</v>
      </c>
      <c r="E46" s="32">
        <f t="shared" si="10"/>
        <v>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>SUM(D46:M46)</f>
        <v>38196</v>
      </c>
      <c r="O46" s="45">
        <f t="shared" si="9"/>
        <v>2.575242718446602</v>
      </c>
      <c r="P46" s="10"/>
    </row>
    <row r="47" spans="1:16">
      <c r="A47" s="13"/>
      <c r="B47" s="39">
        <v>351.1</v>
      </c>
      <c r="C47" s="21" t="s">
        <v>56</v>
      </c>
      <c r="D47" s="46">
        <v>38196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38196</v>
      </c>
      <c r="O47" s="47">
        <f t="shared" si="9"/>
        <v>2.575242718446602</v>
      </c>
      <c r="P47" s="9"/>
    </row>
    <row r="48" spans="1:16" ht="15.75">
      <c r="A48" s="29" t="s">
        <v>4</v>
      </c>
      <c r="B48" s="30"/>
      <c r="C48" s="31"/>
      <c r="D48" s="32">
        <f t="shared" ref="D48:M48" si="11">SUM(D49:D56)</f>
        <v>155297</v>
      </c>
      <c r="E48" s="32">
        <f t="shared" si="11"/>
        <v>533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12334</v>
      </c>
      <c r="J48" s="32">
        <f t="shared" si="11"/>
        <v>0</v>
      </c>
      <c r="K48" s="32">
        <f t="shared" si="11"/>
        <v>2285181</v>
      </c>
      <c r="L48" s="32">
        <f t="shared" si="11"/>
        <v>0</v>
      </c>
      <c r="M48" s="32">
        <f t="shared" si="11"/>
        <v>0</v>
      </c>
      <c r="N48" s="32">
        <f>SUM(D48:M48)</f>
        <v>2453345</v>
      </c>
      <c r="O48" s="45">
        <f t="shared" si="9"/>
        <v>165.40891316073356</v>
      </c>
      <c r="P48" s="10"/>
    </row>
    <row r="49" spans="1:119">
      <c r="A49" s="12"/>
      <c r="B49" s="25">
        <v>361.1</v>
      </c>
      <c r="C49" s="20" t="s">
        <v>57</v>
      </c>
      <c r="D49" s="46">
        <v>5479</v>
      </c>
      <c r="E49" s="46">
        <v>533</v>
      </c>
      <c r="F49" s="46">
        <v>0</v>
      </c>
      <c r="G49" s="46">
        <v>0</v>
      </c>
      <c r="H49" s="46">
        <v>0</v>
      </c>
      <c r="I49" s="46">
        <v>3358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9370</v>
      </c>
      <c r="O49" s="47">
        <f t="shared" si="9"/>
        <v>0.63174217907227614</v>
      </c>
      <c r="P49" s="9"/>
    </row>
    <row r="50" spans="1:119">
      <c r="A50" s="12"/>
      <c r="B50" s="25">
        <v>361.3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-101809</v>
      </c>
      <c r="L50" s="46">
        <v>0</v>
      </c>
      <c r="M50" s="46">
        <v>0</v>
      </c>
      <c r="N50" s="46">
        <f t="shared" ref="N50:N56" si="12">SUM(D50:M50)</f>
        <v>-101809</v>
      </c>
      <c r="O50" s="47">
        <f t="shared" si="9"/>
        <v>-6.8641450916936355</v>
      </c>
      <c r="P50" s="9"/>
    </row>
    <row r="51" spans="1:119">
      <c r="A51" s="12"/>
      <c r="B51" s="25">
        <v>362</v>
      </c>
      <c r="C51" s="20" t="s">
        <v>59</v>
      </c>
      <c r="D51" s="46">
        <v>5339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5339</v>
      </c>
      <c r="O51" s="47">
        <f t="shared" si="9"/>
        <v>0.35996494066882417</v>
      </c>
      <c r="P51" s="9"/>
    </row>
    <row r="52" spans="1:119">
      <c r="A52" s="12"/>
      <c r="B52" s="25">
        <v>364</v>
      </c>
      <c r="C52" s="20" t="s">
        <v>115</v>
      </c>
      <c r="D52" s="46">
        <v>25135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25135</v>
      </c>
      <c r="O52" s="47">
        <f t="shared" si="9"/>
        <v>1.6946467098166127</v>
      </c>
      <c r="P52" s="9"/>
    </row>
    <row r="53" spans="1:119">
      <c r="A53" s="12"/>
      <c r="B53" s="25">
        <v>366</v>
      </c>
      <c r="C53" s="20" t="s">
        <v>62</v>
      </c>
      <c r="D53" s="46">
        <v>4800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4800</v>
      </c>
      <c r="O53" s="47">
        <f t="shared" si="9"/>
        <v>0.32362459546925565</v>
      </c>
      <c r="P53" s="9"/>
    </row>
    <row r="54" spans="1:119">
      <c r="A54" s="12"/>
      <c r="B54" s="25">
        <v>368</v>
      </c>
      <c r="C54" s="20" t="s">
        <v>63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2386990</v>
      </c>
      <c r="L54" s="46">
        <v>0</v>
      </c>
      <c r="M54" s="46">
        <v>0</v>
      </c>
      <c r="N54" s="46">
        <f t="shared" si="12"/>
        <v>2386990</v>
      </c>
      <c r="O54" s="47">
        <f t="shared" si="9"/>
        <v>160.9351402373247</v>
      </c>
      <c r="P54" s="9"/>
    </row>
    <row r="55" spans="1:119">
      <c r="A55" s="12"/>
      <c r="B55" s="25">
        <v>369.3</v>
      </c>
      <c r="C55" s="20" t="s">
        <v>64</v>
      </c>
      <c r="D55" s="46">
        <v>94876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94876</v>
      </c>
      <c r="O55" s="47">
        <f t="shared" si="9"/>
        <v>6.396709816612729</v>
      </c>
      <c r="P55" s="9"/>
    </row>
    <row r="56" spans="1:119">
      <c r="A56" s="12"/>
      <c r="B56" s="25">
        <v>369.9</v>
      </c>
      <c r="C56" s="20" t="s">
        <v>65</v>
      </c>
      <c r="D56" s="46">
        <v>19668</v>
      </c>
      <c r="E56" s="46">
        <v>0</v>
      </c>
      <c r="F56" s="46">
        <v>0</v>
      </c>
      <c r="G56" s="46">
        <v>0</v>
      </c>
      <c r="H56" s="46">
        <v>0</v>
      </c>
      <c r="I56" s="46">
        <v>8976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28644</v>
      </c>
      <c r="O56" s="47">
        <f t="shared" si="9"/>
        <v>1.9312297734627832</v>
      </c>
      <c r="P56" s="9"/>
    </row>
    <row r="57" spans="1:119" ht="15.75">
      <c r="A57" s="29" t="s">
        <v>45</v>
      </c>
      <c r="B57" s="30"/>
      <c r="C57" s="31"/>
      <c r="D57" s="32">
        <f t="shared" ref="D57:M57" si="13">SUM(D58:D59)</f>
        <v>8649127</v>
      </c>
      <c r="E57" s="32">
        <f t="shared" si="13"/>
        <v>0</v>
      </c>
      <c r="F57" s="32">
        <f t="shared" si="13"/>
        <v>0</v>
      </c>
      <c r="G57" s="32">
        <f t="shared" si="13"/>
        <v>0</v>
      </c>
      <c r="H57" s="32">
        <f t="shared" si="13"/>
        <v>0</v>
      </c>
      <c r="I57" s="32">
        <f t="shared" si="13"/>
        <v>0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>SUM(D57:M57)</f>
        <v>8649127</v>
      </c>
      <c r="O57" s="45">
        <f t="shared" si="9"/>
        <v>583.13963052858685</v>
      </c>
      <c r="P57" s="9"/>
    </row>
    <row r="58" spans="1:119">
      <c r="A58" s="12"/>
      <c r="B58" s="25">
        <v>382</v>
      </c>
      <c r="C58" s="20" t="s">
        <v>116</v>
      </c>
      <c r="D58" s="46">
        <v>4149127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4149127</v>
      </c>
      <c r="O58" s="47">
        <f t="shared" si="9"/>
        <v>279.74157227615967</v>
      </c>
      <c r="P58" s="9"/>
    </row>
    <row r="59" spans="1:119" ht="15.75" thickBot="1">
      <c r="A59" s="12"/>
      <c r="B59" s="25">
        <v>384</v>
      </c>
      <c r="C59" s="20" t="s">
        <v>67</v>
      </c>
      <c r="D59" s="46">
        <v>4500000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4500000</v>
      </c>
      <c r="O59" s="47">
        <f t="shared" si="9"/>
        <v>303.39805825242718</v>
      </c>
      <c r="P59" s="9"/>
    </row>
    <row r="60" spans="1:119" ht="16.5" thickBot="1">
      <c r="A60" s="14" t="s">
        <v>54</v>
      </c>
      <c r="B60" s="23"/>
      <c r="C60" s="22"/>
      <c r="D60" s="15">
        <f t="shared" ref="D60:M60" si="14">SUM(D5,D15,D23,D35,D46,D48,D57)</f>
        <v>24707614</v>
      </c>
      <c r="E60" s="15">
        <f t="shared" si="14"/>
        <v>828930</v>
      </c>
      <c r="F60" s="15">
        <f t="shared" si="14"/>
        <v>0</v>
      </c>
      <c r="G60" s="15">
        <f t="shared" si="14"/>
        <v>0</v>
      </c>
      <c r="H60" s="15">
        <f t="shared" si="14"/>
        <v>0</v>
      </c>
      <c r="I60" s="15">
        <f t="shared" si="14"/>
        <v>12798997</v>
      </c>
      <c r="J60" s="15">
        <f t="shared" si="14"/>
        <v>0</v>
      </c>
      <c r="K60" s="15">
        <f t="shared" si="14"/>
        <v>2285181</v>
      </c>
      <c r="L60" s="15">
        <f t="shared" si="14"/>
        <v>0</v>
      </c>
      <c r="M60" s="15">
        <f t="shared" si="14"/>
        <v>0</v>
      </c>
      <c r="N60" s="15">
        <f>SUM(D60:M60)</f>
        <v>40620722</v>
      </c>
      <c r="O60" s="38">
        <f t="shared" si="9"/>
        <v>2738.721817691478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118" t="s">
        <v>117</v>
      </c>
      <c r="M62" s="118"/>
      <c r="N62" s="118"/>
      <c r="O62" s="43">
        <v>14832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82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2025-02-03T18:07:41Z</cp:lastPrinted>
  <dcterms:created xsi:type="dcterms:W3CDTF">2000-08-31T21:26:31Z</dcterms:created>
  <dcterms:modified xsi:type="dcterms:W3CDTF">2025-02-04T15:47:07Z</dcterms:modified>
</cp:coreProperties>
</file>