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'2008'!$A$1:$O$31</definedName>
    <definedName name="_xlnm.Print_Area" localSheetId="14">'2009'!$A$1:$O$33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'2013'!$A$1:$O$34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2" i="49"/>
  <c r="P22" i="49" s="1"/>
  <c r="O17" i="49"/>
  <c r="P17" i="49" s="1"/>
  <c r="O13" i="49"/>
  <c r="P13" i="49" s="1"/>
  <c r="O5" i="49"/>
  <c r="P5" i="49" s="1"/>
  <c r="E25" i="48"/>
  <c r="F25" i="48"/>
  <c r="G25" i="48"/>
  <c r="H25" i="48"/>
  <c r="I25" i="48"/>
  <c r="J25" i="48"/>
  <c r="K25" i="48"/>
  <c r="L25" i="48"/>
  <c r="M25" i="48"/>
  <c r="N25" i="48"/>
  <c r="D25" i="48"/>
  <c r="O26" i="49" l="1"/>
  <c r="P26" i="49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17" i="48"/>
  <c r="P17" i="48" s="1"/>
  <c r="O13" i="48"/>
  <c r="P13" i="48" s="1"/>
  <c r="O5" i="48"/>
  <c r="P5" i="48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O22" i="47" s="1"/>
  <c r="P22" i="47" s="1"/>
  <c r="E22" i="47"/>
  <c r="D22" i="47"/>
  <c r="O21" i="47"/>
  <c r="P21" i="47" s="1"/>
  <c r="O20" i="47"/>
  <c r="P20" i="47" s="1"/>
  <c r="O19" i="47"/>
  <c r="P19" i="47" s="1"/>
  <c r="O18" i="47"/>
  <c r="P18" i="47"/>
  <c r="N17" i="47"/>
  <c r="N25" i="47" s="1"/>
  <c r="M17" i="47"/>
  <c r="O17" i="47" s="1"/>
  <c r="P17" i="47" s="1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N13" i="47"/>
  <c r="M13" i="47"/>
  <c r="L13" i="47"/>
  <c r="K13" i="47"/>
  <c r="K25" i="47" s="1"/>
  <c r="J13" i="47"/>
  <c r="I13" i="47"/>
  <c r="H13" i="47"/>
  <c r="G13" i="47"/>
  <c r="F13" i="47"/>
  <c r="F25" i="47" s="1"/>
  <c r="E13" i="47"/>
  <c r="D13" i="47"/>
  <c r="D25" i="47" s="1"/>
  <c r="O12" i="47"/>
  <c r="P12" i="47" s="1"/>
  <c r="O11" i="47"/>
  <c r="P11" i="47" s="1"/>
  <c r="O10" i="47"/>
  <c r="P10" i="47" s="1"/>
  <c r="O9" i="47"/>
  <c r="P9" i="47"/>
  <c r="O8" i="47"/>
  <c r="P8" i="47"/>
  <c r="O7" i="47"/>
  <c r="P7" i="47"/>
  <c r="O6" i="47"/>
  <c r="P6" i="47" s="1"/>
  <c r="N5" i="47"/>
  <c r="M5" i="47"/>
  <c r="M25" i="47" s="1"/>
  <c r="L5" i="47"/>
  <c r="L25" i="47" s="1"/>
  <c r="K5" i="47"/>
  <c r="J5" i="47"/>
  <c r="J25" i="47" s="1"/>
  <c r="I5" i="47"/>
  <c r="I25" i="47" s="1"/>
  <c r="H5" i="47"/>
  <c r="H25" i="47" s="1"/>
  <c r="G5" i="47"/>
  <c r="G25" i="47" s="1"/>
  <c r="F5" i="47"/>
  <c r="E5" i="47"/>
  <c r="E25" i="47" s="1"/>
  <c r="D5" i="47"/>
  <c r="H25" i="46"/>
  <c r="N24" i="46"/>
  <c r="O24" i="46" s="1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 s="1"/>
  <c r="N20" i="46"/>
  <c r="O20" i="46"/>
  <c r="N19" i="46"/>
  <c r="O19" i="46" s="1"/>
  <c r="N18" i="46"/>
  <c r="O18" i="46"/>
  <c r="M17" i="46"/>
  <c r="M25" i="46" s="1"/>
  <c r="L17" i="46"/>
  <c r="L25" i="46" s="1"/>
  <c r="K17" i="46"/>
  <c r="K25" i="46" s="1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J25" i="46" s="1"/>
  <c r="I5" i="46"/>
  <c r="I25" i="46" s="1"/>
  <c r="H5" i="46"/>
  <c r="G5" i="46"/>
  <c r="G25" i="46" s="1"/>
  <c r="F5" i="46"/>
  <c r="F25" i="46" s="1"/>
  <c r="E5" i="46"/>
  <c r="E25" i="46" s="1"/>
  <c r="D5" i="46"/>
  <c r="D25" i="46" s="1"/>
  <c r="N24" i="45"/>
  <c r="O24" i="45" s="1"/>
  <c r="N23" i="45"/>
  <c r="O23" i="45" s="1"/>
  <c r="M22" i="45"/>
  <c r="L22" i="45"/>
  <c r="K22" i="45"/>
  <c r="J22" i="45"/>
  <c r="J25" i="45" s="1"/>
  <c r="I22" i="45"/>
  <c r="H22" i="45"/>
  <c r="G22" i="45"/>
  <c r="F22" i="45"/>
  <c r="E22" i="45"/>
  <c r="E25" i="45" s="1"/>
  <c r="D22" i="45"/>
  <c r="N21" i="45"/>
  <c r="O21" i="45" s="1"/>
  <c r="N20" i="45"/>
  <c r="O20" i="45" s="1"/>
  <c r="N19" i="45"/>
  <c r="O19" i="45"/>
  <c r="N18" i="45"/>
  <c r="O18" i="45" s="1"/>
  <c r="M17" i="45"/>
  <c r="L17" i="45"/>
  <c r="K17" i="45"/>
  <c r="K25" i="45" s="1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M25" i="45" s="1"/>
  <c r="L5" i="45"/>
  <c r="L25" i="45" s="1"/>
  <c r="K5" i="45"/>
  <c r="J5" i="45"/>
  <c r="I5" i="45"/>
  <c r="I25" i="45" s="1"/>
  <c r="H5" i="45"/>
  <c r="H25" i="45" s="1"/>
  <c r="G5" i="45"/>
  <c r="G25" i="45" s="1"/>
  <c r="F5" i="45"/>
  <c r="F25" i="45" s="1"/>
  <c r="E5" i="45"/>
  <c r="D5" i="45"/>
  <c r="D25" i="45" s="1"/>
  <c r="E25" i="44"/>
  <c r="L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N17" i="44" s="1"/>
  <c r="O17" i="44" s="1"/>
  <c r="H17" i="44"/>
  <c r="G17" i="44"/>
  <c r="G25" i="44" s="1"/>
  <c r="F17" i="44"/>
  <c r="E17" i="44"/>
  <c r="D17" i="44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N5" i="44" s="1"/>
  <c r="O5" i="44" s="1"/>
  <c r="L5" i="44"/>
  <c r="K5" i="44"/>
  <c r="K25" i="44" s="1"/>
  <c r="J5" i="44"/>
  <c r="J25" i="44" s="1"/>
  <c r="I5" i="44"/>
  <c r="I25" i="44" s="1"/>
  <c r="H5" i="44"/>
  <c r="H25" i="44" s="1"/>
  <c r="G5" i="44"/>
  <c r="F5" i="44"/>
  <c r="F25" i="44" s="1"/>
  <c r="E5" i="44"/>
  <c r="D5" i="44"/>
  <c r="D25" i="44" s="1"/>
  <c r="G31" i="43"/>
  <c r="N30" i="43"/>
  <c r="O30" i="43" s="1"/>
  <c r="M29" i="43"/>
  <c r="L29" i="43"/>
  <c r="K29" i="43"/>
  <c r="N29" i="43" s="1"/>
  <c r="O29" i="43" s="1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N26" i="43" s="1"/>
  <c r="O26" i="43" s="1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N24" i="43" s="1"/>
  <c r="O24" i="43" s="1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I31" i="43" s="1"/>
  <c r="H17" i="43"/>
  <c r="G17" i="43"/>
  <c r="F17" i="43"/>
  <c r="E17" i="43"/>
  <c r="D17" i="43"/>
  <c r="D31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1" i="43" s="1"/>
  <c r="L5" i="43"/>
  <c r="L31" i="43" s="1"/>
  <c r="K5" i="43"/>
  <c r="K31" i="43" s="1"/>
  <c r="J5" i="43"/>
  <c r="J31" i="43" s="1"/>
  <c r="I5" i="43"/>
  <c r="H5" i="43"/>
  <c r="H31" i="43" s="1"/>
  <c r="G5" i="43"/>
  <c r="F5" i="43"/>
  <c r="F31" i="43" s="1"/>
  <c r="E5" i="43"/>
  <c r="E31" i="43" s="1"/>
  <c r="D5" i="43"/>
  <c r="G31" i="42"/>
  <c r="L31" i="42"/>
  <c r="N30" i="42"/>
  <c r="O30" i="42" s="1"/>
  <c r="M29" i="42"/>
  <c r="N29" i="42" s="1"/>
  <c r="O29" i="42" s="1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M17" i="42"/>
  <c r="M31" i="42" s="1"/>
  <c r="L17" i="42"/>
  <c r="K17" i="42"/>
  <c r="J17" i="42"/>
  <c r="I17" i="42"/>
  <c r="H17" i="42"/>
  <c r="G17" i="42"/>
  <c r="F17" i="42"/>
  <c r="F31" i="42" s="1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K31" i="42" s="1"/>
  <c r="J5" i="42"/>
  <c r="J31" i="42" s="1"/>
  <c r="I5" i="42"/>
  <c r="I31" i="42" s="1"/>
  <c r="H5" i="42"/>
  <c r="H31" i="42" s="1"/>
  <c r="G5" i="42"/>
  <c r="F5" i="42"/>
  <c r="E5" i="42"/>
  <c r="N5" i="42" s="1"/>
  <c r="O5" i="42" s="1"/>
  <c r="D5" i="42"/>
  <c r="D31" i="42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M24" i="41"/>
  <c r="L24" i="41"/>
  <c r="K24" i="41"/>
  <c r="J24" i="41"/>
  <c r="J31" i="41" s="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M31" i="41" s="1"/>
  <c r="L5" i="41"/>
  <c r="L31" i="41" s="1"/>
  <c r="K5" i="41"/>
  <c r="K31" i="41" s="1"/>
  <c r="J5" i="41"/>
  <c r="I5" i="41"/>
  <c r="I31" i="41" s="1"/>
  <c r="H5" i="41"/>
  <c r="H31" i="41" s="1"/>
  <c r="G5" i="41"/>
  <c r="G31" i="41" s="1"/>
  <c r="F5" i="41"/>
  <c r="F31" i="41" s="1"/>
  <c r="E5" i="41"/>
  <c r="E31" i="41" s="1"/>
  <c r="D5" i="41"/>
  <c r="D31" i="41" s="1"/>
  <c r="N23" i="40"/>
  <c r="O23" i="40" s="1"/>
  <c r="M22" i="40"/>
  <c r="L22" i="40"/>
  <c r="K22" i="40"/>
  <c r="J22" i="40"/>
  <c r="I22" i="40"/>
  <c r="N22" i="40" s="1"/>
  <c r="O22" i="40" s="1"/>
  <c r="H22" i="40"/>
  <c r="G22" i="40"/>
  <c r="F22" i="40"/>
  <c r="E22" i="40"/>
  <c r="D22" i="40"/>
  <c r="D24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N13" i="40" s="1"/>
  <c r="O13" i="40" s="1"/>
  <c r="H13" i="40"/>
  <c r="H24" i="40" s="1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24" i="40" s="1"/>
  <c r="L5" i="40"/>
  <c r="L24" i="40" s="1"/>
  <c r="K5" i="40"/>
  <c r="J5" i="40"/>
  <c r="J24" i="40" s="1"/>
  <c r="I5" i="40"/>
  <c r="I24" i="40" s="1"/>
  <c r="H5" i="40"/>
  <c r="G5" i="40"/>
  <c r="F5" i="40"/>
  <c r="F24" i="40"/>
  <c r="E5" i="40"/>
  <c r="E24" i="40" s="1"/>
  <c r="D5" i="40"/>
  <c r="N30" i="39"/>
  <c r="O30" i="39" s="1"/>
  <c r="M29" i="39"/>
  <c r="N29" i="39" s="1"/>
  <c r="O29" i="39" s="1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I31" i="39" s="1"/>
  <c r="H17" i="39"/>
  <c r="G17" i="39"/>
  <c r="F17" i="39"/>
  <c r="E17" i="39"/>
  <c r="N17" i="39"/>
  <c r="O17" i="39" s="1"/>
  <c r="D17" i="39"/>
  <c r="N16" i="39"/>
  <c r="O16" i="39" s="1"/>
  <c r="N15" i="39"/>
  <c r="O15" i="39" s="1"/>
  <c r="N14" i="39"/>
  <c r="O14" i="39" s="1"/>
  <c r="M13" i="39"/>
  <c r="L13" i="39"/>
  <c r="K13" i="39"/>
  <c r="J13" i="39"/>
  <c r="N13" i="39" s="1"/>
  <c r="O13" i="39" s="1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M31" i="39" s="1"/>
  <c r="L5" i="39"/>
  <c r="L31" i="39" s="1"/>
  <c r="K5" i="39"/>
  <c r="K31" i="39" s="1"/>
  <c r="J5" i="39"/>
  <c r="J31" i="39" s="1"/>
  <c r="I5" i="39"/>
  <c r="H5" i="39"/>
  <c r="H31" i="39" s="1"/>
  <c r="G5" i="39"/>
  <c r="G31" i="39" s="1"/>
  <c r="F5" i="39"/>
  <c r="F31" i="39" s="1"/>
  <c r="E5" i="39"/>
  <c r="E31" i="39" s="1"/>
  <c r="D5" i="39"/>
  <c r="D31" i="39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M26" i="38"/>
  <c r="L26" i="38"/>
  <c r="K26" i="38"/>
  <c r="J26" i="38"/>
  <c r="I26" i="38"/>
  <c r="I30" i="38" s="1"/>
  <c r="H26" i="38"/>
  <c r="G26" i="38"/>
  <c r="N26" i="38" s="1"/>
  <c r="O26" i="38" s="1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M17" i="38"/>
  <c r="L17" i="38"/>
  <c r="L30" i="38"/>
  <c r="K17" i="38"/>
  <c r="J17" i="38"/>
  <c r="I17" i="38"/>
  <c r="H17" i="38"/>
  <c r="G17" i="38"/>
  <c r="F17" i="38"/>
  <c r="E17" i="38"/>
  <c r="D17" i="38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M30" i="38"/>
  <c r="L5" i="38"/>
  <c r="K5" i="38"/>
  <c r="K30" i="38"/>
  <c r="J5" i="38"/>
  <c r="I5" i="38"/>
  <c r="H5" i="38"/>
  <c r="H30" i="38" s="1"/>
  <c r="G5" i="38"/>
  <c r="G30" i="38" s="1"/>
  <c r="F5" i="38"/>
  <c r="E5" i="38"/>
  <c r="D5" i="38"/>
  <c r="D30" i="38" s="1"/>
  <c r="N26" i="37"/>
  <c r="O26" i="37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 s="1"/>
  <c r="M23" i="37"/>
  <c r="L23" i="37"/>
  <c r="N23" i="37" s="1"/>
  <c r="O23" i="37" s="1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 s="1"/>
  <c r="N18" i="37"/>
  <c r="O18" i="37"/>
  <c r="N17" i="37"/>
  <c r="O17" i="37" s="1"/>
  <c r="M16" i="37"/>
  <c r="L16" i="37"/>
  <c r="K16" i="37"/>
  <c r="K27" i="37" s="1"/>
  <c r="J16" i="37"/>
  <c r="I16" i="37"/>
  <c r="H16" i="37"/>
  <c r="G16" i="37"/>
  <c r="F16" i="37"/>
  <c r="E16" i="37"/>
  <c r="N16" i="37" s="1"/>
  <c r="O16" i="37" s="1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G27" i="37"/>
  <c r="F12" i="37"/>
  <c r="F27" i="37"/>
  <c r="E12" i="37"/>
  <c r="D12" i="37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M27" i="37" s="1"/>
  <c r="L5" i="37"/>
  <c r="K5" i="37"/>
  <c r="J5" i="37"/>
  <c r="J27" i="37" s="1"/>
  <c r="I5" i="37"/>
  <c r="I27" i="37" s="1"/>
  <c r="H5" i="37"/>
  <c r="H27" i="37" s="1"/>
  <c r="G5" i="37"/>
  <c r="F5" i="37"/>
  <c r="E5" i="37"/>
  <c r="D5" i="37"/>
  <c r="N9" i="36"/>
  <c r="O9" i="36"/>
  <c r="N30" i="36"/>
  <c r="O30" i="36" s="1"/>
  <c r="M29" i="36"/>
  <c r="L29" i="36"/>
  <c r="K29" i="36"/>
  <c r="N29" i="36" s="1"/>
  <c r="O29" i="36" s="1"/>
  <c r="J29" i="36"/>
  <c r="I29" i="36"/>
  <c r="H29" i="36"/>
  <c r="G29" i="36"/>
  <c r="F29" i="36"/>
  <c r="E29" i="36"/>
  <c r="D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E31" i="36" s="1"/>
  <c r="D24" i="36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I31" i="36" s="1"/>
  <c r="H13" i="36"/>
  <c r="G13" i="36"/>
  <c r="N13" i="36" s="1"/>
  <c r="O13" i="36" s="1"/>
  <c r="F13" i="36"/>
  <c r="E13" i="36"/>
  <c r="D13" i="36"/>
  <c r="N12" i="36"/>
  <c r="O12" i="36" s="1"/>
  <c r="N11" i="36"/>
  <c r="O11" i="36" s="1"/>
  <c r="N10" i="36"/>
  <c r="O10" i="36" s="1"/>
  <c r="N8" i="36"/>
  <c r="O8" i="36" s="1"/>
  <c r="N7" i="36"/>
  <c r="O7" i="36" s="1"/>
  <c r="N6" i="36"/>
  <c r="O6" i="36"/>
  <c r="M5" i="36"/>
  <c r="L5" i="36"/>
  <c r="L31" i="36"/>
  <c r="K5" i="36"/>
  <c r="K31" i="36"/>
  <c r="J5" i="36"/>
  <c r="J31" i="36"/>
  <c r="I5" i="36"/>
  <c r="H5" i="36"/>
  <c r="H31" i="36" s="1"/>
  <c r="G5" i="36"/>
  <c r="G31" i="36" s="1"/>
  <c r="F5" i="36"/>
  <c r="F31" i="36" s="1"/>
  <c r="E5" i="36"/>
  <c r="D5" i="36"/>
  <c r="D31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G31" i="35" s="1"/>
  <c r="F26" i="35"/>
  <c r="E26" i="35"/>
  <c r="N26" i="35" s="1"/>
  <c r="O26" i="35" s="1"/>
  <c r="D26" i="35"/>
  <c r="N25" i="35"/>
  <c r="O25" i="35"/>
  <c r="M24" i="35"/>
  <c r="L24" i="35"/>
  <c r="K24" i="35"/>
  <c r="J24" i="35"/>
  <c r="I24" i="35"/>
  <c r="N24" i="35" s="1"/>
  <c r="O24" i="35" s="1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L31" i="35" s="1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N14" i="35"/>
  <c r="O14" i="35" s="1"/>
  <c r="M13" i="35"/>
  <c r="M31" i="35" s="1"/>
  <c r="L13" i="35"/>
  <c r="K13" i="35"/>
  <c r="J13" i="35"/>
  <c r="I13" i="35"/>
  <c r="H13" i="35"/>
  <c r="G13" i="35"/>
  <c r="F13" i="35"/>
  <c r="E13" i="35"/>
  <c r="D13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K31" i="35" s="1"/>
  <c r="J5" i="35"/>
  <c r="J31" i="35" s="1"/>
  <c r="I5" i="35"/>
  <c r="I31" i="35" s="1"/>
  <c r="H5" i="35"/>
  <c r="H31" i="35" s="1"/>
  <c r="G5" i="35"/>
  <c r="F5" i="35"/>
  <c r="F31" i="35" s="1"/>
  <c r="N31" i="35" s="1"/>
  <c r="O31" i="35" s="1"/>
  <c r="E5" i="35"/>
  <c r="D5" i="35"/>
  <c r="D31" i="35"/>
  <c r="N30" i="34"/>
  <c r="O30" i="34" s="1"/>
  <c r="M29" i="34"/>
  <c r="L29" i="34"/>
  <c r="K29" i="34"/>
  <c r="K31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 s="1"/>
  <c r="N14" i="34"/>
  <c r="O14" i="34" s="1"/>
  <c r="M13" i="34"/>
  <c r="M31" i="34" s="1"/>
  <c r="L13" i="34"/>
  <c r="K13" i="34"/>
  <c r="J13" i="34"/>
  <c r="I13" i="34"/>
  <c r="H13" i="34"/>
  <c r="H31" i="34" s="1"/>
  <c r="G13" i="34"/>
  <c r="F13" i="34"/>
  <c r="N13" i="34" s="1"/>
  <c r="O13" i="34" s="1"/>
  <c r="E13" i="34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J31" i="34" s="1"/>
  <c r="I5" i="34"/>
  <c r="I31" i="34" s="1"/>
  <c r="H5" i="34"/>
  <c r="G5" i="34"/>
  <c r="G31" i="34" s="1"/>
  <c r="F5" i="34"/>
  <c r="F31" i="34" s="1"/>
  <c r="E5" i="34"/>
  <c r="E31" i="34" s="1"/>
  <c r="D5" i="34"/>
  <c r="E27" i="33"/>
  <c r="F27" i="33"/>
  <c r="G27" i="33"/>
  <c r="H27" i="33"/>
  <c r="N27" i="33" s="1"/>
  <c r="O27" i="33" s="1"/>
  <c r="I27" i="33"/>
  <c r="J27" i="33"/>
  <c r="K27" i="33"/>
  <c r="L27" i="33"/>
  <c r="M27" i="33"/>
  <c r="D27" i="33"/>
  <c r="E25" i="33"/>
  <c r="F25" i="33"/>
  <c r="G25" i="33"/>
  <c r="H25" i="33"/>
  <c r="N25" i="33" s="1"/>
  <c r="O25" i="33" s="1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6" i="33"/>
  <c r="F16" i="33"/>
  <c r="G16" i="33"/>
  <c r="H16" i="33"/>
  <c r="H29" i="33" s="1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E29" i="33" s="1"/>
  <c r="F5" i="33"/>
  <c r="F29" i="33" s="1"/>
  <c r="G5" i="33"/>
  <c r="G29" i="33" s="1"/>
  <c r="H5" i="33"/>
  <c r="I5" i="33"/>
  <c r="I29" i="33"/>
  <c r="J5" i="33"/>
  <c r="J29" i="33" s="1"/>
  <c r="K5" i="33"/>
  <c r="K29" i="33" s="1"/>
  <c r="L5" i="33"/>
  <c r="L29" i="33"/>
  <c r="M5" i="33"/>
  <c r="M29" i="33" s="1"/>
  <c r="D25" i="33"/>
  <c r="D23" i="33"/>
  <c r="D16" i="33"/>
  <c r="N16" i="33" s="1"/>
  <c r="O16" i="33" s="1"/>
  <c r="D12" i="33"/>
  <c r="N12" i="33" s="1"/>
  <c r="O12" i="33" s="1"/>
  <c r="D5" i="33"/>
  <c r="N5" i="33" s="1"/>
  <c r="O5" i="33" s="1"/>
  <c r="N28" i="33"/>
  <c r="O28" i="33" s="1"/>
  <c r="N26" i="33"/>
  <c r="O26" i="33" s="1"/>
  <c r="N24" i="33"/>
  <c r="O24" i="33" s="1"/>
  <c r="N14" i="33"/>
  <c r="O14" i="33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 s="1"/>
  <c r="N18" i="33"/>
  <c r="O18" i="33" s="1"/>
  <c r="N19" i="33"/>
  <c r="O19" i="33" s="1"/>
  <c r="N20" i="33"/>
  <c r="O20" i="33" s="1"/>
  <c r="N21" i="33"/>
  <c r="O21" i="33" s="1"/>
  <c r="N22" i="33"/>
  <c r="O22" i="33"/>
  <c r="N17" i="33"/>
  <c r="O17" i="33" s="1"/>
  <c r="N13" i="33"/>
  <c r="O13" i="33" s="1"/>
  <c r="N24" i="36"/>
  <c r="O24" i="36" s="1"/>
  <c r="E27" i="37"/>
  <c r="E31" i="35"/>
  <c r="N26" i="39"/>
  <c r="O26" i="39"/>
  <c r="N5" i="36"/>
  <c r="O5" i="36"/>
  <c r="D27" i="37"/>
  <c r="N12" i="37"/>
  <c r="O12" i="37"/>
  <c r="E30" i="38"/>
  <c r="J30" i="38"/>
  <c r="L31" i="34"/>
  <c r="D29" i="33"/>
  <c r="N23" i="33"/>
  <c r="O23" i="33" s="1"/>
  <c r="M31" i="36"/>
  <c r="F30" i="38"/>
  <c r="N17" i="38"/>
  <c r="O17" i="38" s="1"/>
  <c r="G24" i="40"/>
  <c r="K24" i="40"/>
  <c r="N29" i="41"/>
  <c r="O29" i="41" s="1"/>
  <c r="N17" i="41"/>
  <c r="O17" i="41" s="1"/>
  <c r="N24" i="42"/>
  <c r="O24" i="42" s="1"/>
  <c r="N26" i="42"/>
  <c r="O26" i="42"/>
  <c r="N13" i="42"/>
  <c r="O13" i="42" s="1"/>
  <c r="N17" i="43"/>
  <c r="O17" i="43" s="1"/>
  <c r="N13" i="43"/>
  <c r="O13" i="43" s="1"/>
  <c r="N5" i="43"/>
  <c r="O5" i="43" s="1"/>
  <c r="N22" i="44"/>
  <c r="O22" i="44"/>
  <c r="N13" i="44"/>
  <c r="O13" i="44" s="1"/>
  <c r="N13" i="45"/>
  <c r="O13" i="45" s="1"/>
  <c r="N5" i="45"/>
  <c r="O5" i="45" s="1"/>
  <c r="O25" i="48" l="1"/>
  <c r="P25" i="48" s="1"/>
  <c r="N31" i="39"/>
  <c r="O31" i="39" s="1"/>
  <c r="N31" i="41"/>
  <c r="O31" i="41" s="1"/>
  <c r="N24" i="40"/>
  <c r="O24" i="40" s="1"/>
  <c r="O25" i="47"/>
  <c r="P25" i="47" s="1"/>
  <c r="N25" i="45"/>
  <c r="O25" i="45" s="1"/>
  <c r="N25" i="46"/>
  <c r="O25" i="46" s="1"/>
  <c r="N29" i="33"/>
  <c r="O29" i="33" s="1"/>
  <c r="N30" i="38"/>
  <c r="O30" i="38" s="1"/>
  <c r="N31" i="43"/>
  <c r="O31" i="43" s="1"/>
  <c r="N31" i="36"/>
  <c r="O31" i="36" s="1"/>
  <c r="E31" i="42"/>
  <c r="N31" i="42" s="1"/>
  <c r="O31" i="42" s="1"/>
  <c r="N5" i="39"/>
  <c r="O5" i="39" s="1"/>
  <c r="N5" i="34"/>
  <c r="O5" i="34" s="1"/>
  <c r="N5" i="46"/>
  <c r="O5" i="46" s="1"/>
  <c r="N17" i="42"/>
  <c r="O17" i="42" s="1"/>
  <c r="O5" i="47"/>
  <c r="P5" i="47" s="1"/>
  <c r="N17" i="45"/>
  <c r="O17" i="45" s="1"/>
  <c r="N5" i="38"/>
  <c r="O5" i="38" s="1"/>
  <c r="M25" i="44"/>
  <c r="N25" i="44" s="1"/>
  <c r="O25" i="44" s="1"/>
  <c r="N5" i="37"/>
  <c r="O5" i="37" s="1"/>
  <c r="L27" i="37"/>
  <c r="N27" i="37" s="1"/>
  <c r="O27" i="37" s="1"/>
  <c r="N5" i="40"/>
  <c r="O5" i="40" s="1"/>
  <c r="O13" i="47"/>
  <c r="P13" i="47" s="1"/>
  <c r="N17" i="46"/>
  <c r="O17" i="46" s="1"/>
  <c r="N22" i="45"/>
  <c r="O22" i="45" s="1"/>
  <c r="N5" i="41"/>
  <c r="O5" i="41" s="1"/>
  <c r="D31" i="34"/>
  <c r="N31" i="34" s="1"/>
  <c r="O31" i="34" s="1"/>
  <c r="N5" i="35"/>
  <c r="O5" i="35" s="1"/>
</calcChain>
</file>

<file path=xl/sharedStrings.xml><?xml version="1.0" encoding="utf-8"?>
<sst xmlns="http://schemas.openxmlformats.org/spreadsheetml/2006/main" count="753" uniqueCount="93">
  <si>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</si>
  <si>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</si>
  <si>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</si>
  <si>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</si>
  <si>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</si>
  <si>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</si>
  <si>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</si>
  <si>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</si>
  <si>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</si>
  <si>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</si>
  <si>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</si>
  <si>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</si>
  <si>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</si>
  <si>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</si>
  <si>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</si>
  <si>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</si>
  <si>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</si>
  <si>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</si>
  <si>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</si>
  <si>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</si>
  <si>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</si>
  <si>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</si>
  <si>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</si>
  <si>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</si>
  <si>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</si>
  <si>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</si>
  <si>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</si>
  <si>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</si>
  <si>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</si>
  <si>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</si>
  <si>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</si>
  <si>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</si>
  <si>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</si>
  <si>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</si>
  <si>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</si>
  <si>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</si>
  <si>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</si>
  <si>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</si>
  <si>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</si>
  <si>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</si>
  <si>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</si>
  <si>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</si>
  <si>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</si>
  <si>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Atlantis Expenditures Reported by Account Code and Fund Type</t>
  </si>
  <si>
    <t>Local Fiscal Year Ended September 30, 2010</t>
  </si>
  <si>
    <t>Non-Court Information Systems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</si>
  <si>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</si>
  <si>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</si>
  <si>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</si>
  <si>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</si>
  <si>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</si>
  <si>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</si>
  <si>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</si>
  <si>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</si>
  <si>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</si>
  <si>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</si>
  <si>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</si>
  <si>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</si>
  <si>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</si>
  <si>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</si>
  <si>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</si>
  <si>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</si>
  <si>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</si>
  <si>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</si>
  <si>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</si>
  <si>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</si>
  <si>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</si>
  <si>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Debt Service Payments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</si>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</sst>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pane ySplit="1" topLeftCell="A2" activePane="bottomLeft" state="frozen"/>
      <selection pane="bottomLeft" sqref="A1:XFD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1108768</v>
      </c>
      <c r="E5" s="24">
        <f t="shared" si="0"/>
        <v>0</v>
      </c>
      <c r="F5" s="24">
        <f t="shared" si="0"/>
        <v>0</v>
      </c>
      <c r="G5" s="24">
        <f t="shared" si="0"/>
        <v>168233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1225507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2502508</v>
      </c>
      <c r="P5" s="30">
        <f t="shared" ref="P5:P26" si="1">(O5/P$28)</f>
        <v>1165.5836050302748</v>
      </c>
      <c r="Q5" s="6"/>
    </row>
    <row r="6" spans="1:134">
      <c r="A6" s="12"/>
      <c r="B6" s="42">
        <v>511</v>
      </c>
      <c r="C6" s="19" t="s">
        <v>19</v>
      </c>
      <c r="D6" s="43">
        <v>63811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63811</v>
      </c>
      <c r="P6" s="44">
        <f t="shared" si="1"/>
        <v>29.721006054960409</v>
      </c>
      <c r="Q6" s="9"/>
    </row>
    <row r="7" spans="1:134">
      <c r="A7" s="12"/>
      <c r="B7" s="42">
        <v>512</v>
      </c>
      <c r="C7" s="19" t="s">
        <v>20</v>
      </c>
      <c r="D7" s="43">
        <v>515053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515053</v>
      </c>
      <c r="P7" s="44">
        <f t="shared" si="1"/>
        <v>239.89427107591987</v>
      </c>
      <c r="Q7" s="9"/>
    </row>
    <row r="8" spans="1:134">
      <c r="A8" s="12"/>
      <c r="B8" s="42">
        <v>513</v>
      </c>
      <c r="C8" s="19" t="s">
        <v>21</v>
      </c>
      <c r="D8" s="43">
        <v>248400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248400</v>
      </c>
      <c r="P8" s="44">
        <f t="shared" si="1"/>
        <v>115.69632044713553</v>
      </c>
      <c r="Q8" s="9"/>
    </row>
    <row r="9" spans="1:134">
      <c r="A9" s="12"/>
      <c r="B9" s="42">
        <v>514</v>
      </c>
      <c r="C9" s="19" t="s">
        <v>22</v>
      </c>
      <c r="D9" s="43">
        <v>118011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118011</v>
      </c>
      <c r="P9" s="44">
        <f t="shared" si="1"/>
        <v>54.965533302282253</v>
      </c>
      <c r="Q9" s="9"/>
    </row>
    <row r="10" spans="1:134">
      <c r="A10" s="12"/>
      <c r="B10" s="42">
        <v>516</v>
      </c>
      <c r="C10" s="19" t="s">
        <v>45</v>
      </c>
      <c r="D10" s="43">
        <v>163493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163493</v>
      </c>
      <c r="P10" s="44">
        <f t="shared" si="1"/>
        <v>76.149510945505355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1225507</v>
      </c>
      <c r="L11" s="43">
        <v>0</v>
      </c>
      <c r="M11" s="43">
        <v>0</v>
      </c>
      <c r="N11" s="43">
        <v>0</v>
      </c>
      <c r="O11" s="43">
        <f t="shared" si="2"/>
        <v>1225507</v>
      </c>
      <c r="P11" s="44">
        <f t="shared" si="1"/>
        <v>570.79972054028883</v>
      </c>
      <c r="Q11" s="9"/>
    </row>
    <row r="12" spans="1:134">
      <c r="A12" s="12"/>
      <c r="B12" s="42">
        <v>519</v>
      </c>
      <c r="C12" s="19" t="s">
        <v>24</v>
      </c>
      <c r="D12" s="43">
        <v>0</v>
      </c>
      <c r="E12" s="43">
        <v>0</v>
      </c>
      <c r="F12" s="43">
        <v>0</v>
      </c>
      <c r="G12" s="43">
        <v>168233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168233</v>
      </c>
      <c r="P12" s="44">
        <f t="shared" si="1"/>
        <v>78.357242664182579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4067078</v>
      </c>
      <c r="E13" s="29">
        <f t="shared" si="3"/>
        <v>230844</v>
      </c>
      <c r="F13" s="29">
        <f t="shared" si="3"/>
        <v>0</v>
      </c>
      <c r="G13" s="29">
        <f t="shared" si="3"/>
        <v>9000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4306922</v>
      </c>
      <c r="P13" s="41">
        <f t="shared" si="1"/>
        <v>2006.018630647415</v>
      </c>
      <c r="Q13" s="10"/>
    </row>
    <row r="14" spans="1:134">
      <c r="A14" s="12"/>
      <c r="B14" s="42">
        <v>521</v>
      </c>
      <c r="C14" s="19" t="s">
        <v>26</v>
      </c>
      <c r="D14" s="43">
        <v>3003615</v>
      </c>
      <c r="E14" s="43">
        <v>0</v>
      </c>
      <c r="F14" s="43">
        <v>0</v>
      </c>
      <c r="G14" s="43">
        <v>9000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3012615</v>
      </c>
      <c r="P14" s="44">
        <f t="shared" si="1"/>
        <v>1403.1741965533301</v>
      </c>
      <c r="Q14" s="9"/>
    </row>
    <row r="15" spans="1:134">
      <c r="A15" s="12"/>
      <c r="B15" s="42">
        <v>522</v>
      </c>
      <c r="C15" s="19" t="s">
        <v>27</v>
      </c>
      <c r="D15" s="43">
        <v>1063463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1063463</v>
      </c>
      <c r="P15" s="44">
        <f t="shared" si="1"/>
        <v>495.3251047973917</v>
      </c>
      <c r="Q15" s="9"/>
    </row>
    <row r="16" spans="1:134">
      <c r="A16" s="12"/>
      <c r="B16" s="42">
        <v>524</v>
      </c>
      <c r="C16" s="19" t="s">
        <v>28</v>
      </c>
      <c r="D16" s="43">
        <v>0</v>
      </c>
      <c r="E16" s="43">
        <v>230844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230844</v>
      </c>
      <c r="P16" s="44">
        <f t="shared" si="1"/>
        <v>107.51932929669306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SUM(D18:D21)</f>
        <v>819343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1829173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2648516</v>
      </c>
      <c r="P17" s="41">
        <f t="shared" si="1"/>
        <v>1233.5891942244994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525351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6">SUM(D18:N18)</f>
        <v>525351</v>
      </c>
      <c r="P18" s="44">
        <f t="shared" si="1"/>
        <v>244.69073125291104</v>
      </c>
      <c r="Q18" s="9"/>
    </row>
    <row r="19" spans="1:120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482169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482169</v>
      </c>
      <c r="P19" s="44">
        <f t="shared" si="1"/>
        <v>224.5780158360503</v>
      </c>
      <c r="Q19" s="9"/>
    </row>
    <row r="20" spans="1:120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567023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567023</v>
      </c>
      <c r="P20" s="44">
        <f t="shared" si="1"/>
        <v>264.10013972985558</v>
      </c>
      <c r="Q20" s="9"/>
    </row>
    <row r="21" spans="1:120">
      <c r="A21" s="12"/>
      <c r="B21" s="42">
        <v>539</v>
      </c>
      <c r="C21" s="19" t="s">
        <v>35</v>
      </c>
      <c r="D21" s="43">
        <v>819343</v>
      </c>
      <c r="E21" s="43">
        <v>0</v>
      </c>
      <c r="F21" s="43">
        <v>0</v>
      </c>
      <c r="G21" s="43">
        <v>0</v>
      </c>
      <c r="H21" s="43">
        <v>0</v>
      </c>
      <c r="I21" s="43">
        <v>254630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1073973</v>
      </c>
      <c r="P21" s="44">
        <f t="shared" si="1"/>
        <v>500.22030740568232</v>
      </c>
      <c r="Q21" s="9"/>
    </row>
    <row r="22" spans="1:120" ht="15.75">
      <c r="A22" s="26" t="s">
        <v>36</v>
      </c>
      <c r="B22" s="27"/>
      <c r="C22" s="28"/>
      <c r="D22" s="29">
        <f t="shared" ref="D22:N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91002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91002</v>
      </c>
      <c r="P22" s="41">
        <f t="shared" si="1"/>
        <v>42.385654401490449</v>
      </c>
      <c r="Q22" s="10"/>
    </row>
    <row r="23" spans="1:120">
      <c r="A23" s="12"/>
      <c r="B23" s="42">
        <v>541</v>
      </c>
      <c r="C23" s="19" t="s">
        <v>37</v>
      </c>
      <c r="D23" s="43">
        <v>0</v>
      </c>
      <c r="E23" s="43">
        <v>0</v>
      </c>
      <c r="F23" s="43">
        <v>0</v>
      </c>
      <c r="G23" s="43">
        <v>91002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91002</v>
      </c>
      <c r="P23" s="44">
        <f t="shared" si="1"/>
        <v>42.385654401490449</v>
      </c>
      <c r="Q23" s="9"/>
    </row>
    <row r="24" spans="1:120" ht="15.75">
      <c r="A24" s="26" t="s">
        <v>41</v>
      </c>
      <c r="B24" s="27"/>
      <c r="C24" s="28"/>
      <c r="D24" s="29">
        <f t="shared" ref="D24:N24" si="8">SUM(D25:D25)</f>
        <v>250000</v>
      </c>
      <c r="E24" s="29">
        <f t="shared" si="8"/>
        <v>7200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295275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552475</v>
      </c>
      <c r="P24" s="41">
        <f t="shared" si="1"/>
        <v>257.32417326502093</v>
      </c>
      <c r="Q24" s="9"/>
    </row>
    <row r="25" spans="1:120" ht="15.75" thickBot="1">
      <c r="A25" s="12"/>
      <c r="B25" s="42">
        <v>581</v>
      </c>
      <c r="C25" s="19" t="s">
        <v>86</v>
      </c>
      <c r="D25" s="43">
        <v>250000</v>
      </c>
      <c r="E25" s="43">
        <v>7200</v>
      </c>
      <c r="F25" s="43">
        <v>0</v>
      </c>
      <c r="G25" s="43">
        <v>0</v>
      </c>
      <c r="H25" s="43">
        <v>0</v>
      </c>
      <c r="I25" s="43">
        <v>295275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552475</v>
      </c>
      <c r="P25" s="44">
        <f t="shared" si="1"/>
        <v>257.32417326502093</v>
      </c>
      <c r="Q25" s="9"/>
    </row>
    <row r="26" spans="1:120" ht="16.5" thickBot="1">
      <c r="A26" s="13" t="s">
        <v>10</v>
      </c>
      <c r="B26" s="21"/>
      <c r="C26" s="20"/>
      <c r="D26" s="14">
        <f>SUM(D5,D13,D17,D22,D24)</f>
        <v>6245189</v>
      </c>
      <c r="E26" s="14">
        <f t="shared" ref="E26:N26" si="9">SUM(E5,E13,E17,E22,E24)</f>
        <v>238044</v>
      </c>
      <c r="F26" s="14">
        <f t="shared" si="9"/>
        <v>0</v>
      </c>
      <c r="G26" s="14">
        <f t="shared" si="9"/>
        <v>268235</v>
      </c>
      <c r="H26" s="14">
        <f t="shared" si="9"/>
        <v>0</v>
      </c>
      <c r="I26" s="14">
        <f t="shared" si="9"/>
        <v>2124448</v>
      </c>
      <c r="J26" s="14">
        <f t="shared" si="9"/>
        <v>0</v>
      </c>
      <c r="K26" s="14">
        <f t="shared" si="9"/>
        <v>1225507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>SUM(D26:N26)</f>
        <v>10101423</v>
      </c>
      <c r="P26" s="35">
        <f t="shared" si="1"/>
        <v>4704.9012575687002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92</v>
      </c>
      <c r="N28" s="90"/>
      <c r="O28" s="90"/>
      <c r="P28" s="39">
        <v>2147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48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584735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130806</v>
      </c>
      <c r="L5" s="56">
        <f t="shared" si="0"/>
        <v>0</v>
      </c>
      <c r="M5" s="56">
        <f t="shared" si="0"/>
        <v>0</v>
      </c>
      <c r="N5" s="57">
        <f>SUM(D5:M5)</f>
        <v>715541</v>
      </c>
      <c r="O5" s="58">
        <f t="shared" ref="O5:O31" si="1">(N5/O$33)</f>
        <v>356.70039880358922</v>
      </c>
      <c r="P5" s="59"/>
    </row>
    <row r="6" spans="1:133">
      <c r="A6" s="61"/>
      <c r="B6" s="62">
        <v>511</v>
      </c>
      <c r="C6" s="63" t="s">
        <v>19</v>
      </c>
      <c r="D6" s="64">
        <v>57000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57000</v>
      </c>
      <c r="O6" s="65">
        <f t="shared" si="1"/>
        <v>28.414755732801595</v>
      </c>
      <c r="P6" s="66"/>
    </row>
    <row r="7" spans="1:133">
      <c r="A7" s="61"/>
      <c r="B7" s="62">
        <v>512</v>
      </c>
      <c r="C7" s="63" t="s">
        <v>20</v>
      </c>
      <c r="D7" s="64">
        <v>211924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211924</v>
      </c>
      <c r="O7" s="65">
        <f t="shared" si="1"/>
        <v>105.64506480558325</v>
      </c>
      <c r="P7" s="66"/>
    </row>
    <row r="8" spans="1:133">
      <c r="A8" s="61"/>
      <c r="B8" s="62">
        <v>513</v>
      </c>
      <c r="C8" s="63" t="s">
        <v>21</v>
      </c>
      <c r="D8" s="64">
        <v>12000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12000</v>
      </c>
      <c r="O8" s="65">
        <f t="shared" si="1"/>
        <v>5.9820538384845463</v>
      </c>
      <c r="P8" s="66"/>
    </row>
    <row r="9" spans="1:133">
      <c r="A9" s="61"/>
      <c r="B9" s="62">
        <v>514</v>
      </c>
      <c r="C9" s="63" t="s">
        <v>22</v>
      </c>
      <c r="D9" s="64">
        <v>53257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53257</v>
      </c>
      <c r="O9" s="65">
        <f t="shared" si="1"/>
        <v>26.548853439680958</v>
      </c>
      <c r="P9" s="66"/>
    </row>
    <row r="10" spans="1:133">
      <c r="A10" s="61"/>
      <c r="B10" s="62">
        <v>516</v>
      </c>
      <c r="C10" s="63" t="s">
        <v>45</v>
      </c>
      <c r="D10" s="64">
        <v>117110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117110</v>
      </c>
      <c r="O10" s="65">
        <f t="shared" si="1"/>
        <v>58.379860418743768</v>
      </c>
      <c r="P10" s="66"/>
    </row>
    <row r="11" spans="1:133">
      <c r="A11" s="61"/>
      <c r="B11" s="62">
        <v>518</v>
      </c>
      <c r="C11" s="63" t="s">
        <v>23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130806</v>
      </c>
      <c r="L11" s="64">
        <v>0</v>
      </c>
      <c r="M11" s="64">
        <v>0</v>
      </c>
      <c r="N11" s="64">
        <f t="shared" si="2"/>
        <v>130806</v>
      </c>
      <c r="O11" s="65">
        <f t="shared" si="1"/>
        <v>65.207377866400805</v>
      </c>
      <c r="P11" s="66"/>
    </row>
    <row r="12" spans="1:133">
      <c r="A12" s="61"/>
      <c r="B12" s="62">
        <v>519</v>
      </c>
      <c r="C12" s="63" t="s">
        <v>58</v>
      </c>
      <c r="D12" s="64">
        <v>133444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133444</v>
      </c>
      <c r="O12" s="65">
        <f t="shared" si="1"/>
        <v>66.522432701894317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SUM(D14:D16)</f>
        <v>3384305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1" si="4">SUM(D13:M13)</f>
        <v>3384305</v>
      </c>
      <c r="O13" s="72">
        <f t="shared" si="1"/>
        <v>1687.0912263210369</v>
      </c>
      <c r="P13" s="73"/>
    </row>
    <row r="14" spans="1:133">
      <c r="A14" s="61"/>
      <c r="B14" s="62">
        <v>521</v>
      </c>
      <c r="C14" s="63" t="s">
        <v>26</v>
      </c>
      <c r="D14" s="64">
        <v>2477261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2477261</v>
      </c>
      <c r="O14" s="65">
        <f t="shared" si="1"/>
        <v>1234.9257228315055</v>
      </c>
      <c r="P14" s="66"/>
    </row>
    <row r="15" spans="1:133">
      <c r="A15" s="61"/>
      <c r="B15" s="62">
        <v>522</v>
      </c>
      <c r="C15" s="63" t="s">
        <v>27</v>
      </c>
      <c r="D15" s="64">
        <v>743330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743330</v>
      </c>
      <c r="O15" s="65">
        <f t="shared" si="1"/>
        <v>370.55333998005983</v>
      </c>
      <c r="P15" s="66"/>
    </row>
    <row r="16" spans="1:133">
      <c r="A16" s="61"/>
      <c r="B16" s="62">
        <v>524</v>
      </c>
      <c r="C16" s="63" t="s">
        <v>28</v>
      </c>
      <c r="D16" s="64">
        <v>163714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163714</v>
      </c>
      <c r="O16" s="65">
        <f t="shared" si="1"/>
        <v>81.612163509471586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SUM(D18:D23)</f>
        <v>506967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1205366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1712333</v>
      </c>
      <c r="O17" s="72">
        <f t="shared" si="1"/>
        <v>853.6056829511466</v>
      </c>
      <c r="P17" s="73"/>
    </row>
    <row r="18" spans="1:119">
      <c r="A18" s="61"/>
      <c r="B18" s="62">
        <v>531</v>
      </c>
      <c r="C18" s="63" t="s">
        <v>30</v>
      </c>
      <c r="D18" s="64">
        <v>50526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50526</v>
      </c>
      <c r="O18" s="65">
        <f t="shared" si="1"/>
        <v>25.187437686939184</v>
      </c>
      <c r="P18" s="66"/>
    </row>
    <row r="19" spans="1:119">
      <c r="A19" s="61"/>
      <c r="B19" s="62">
        <v>533</v>
      </c>
      <c r="C19" s="63" t="s">
        <v>31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460459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460459</v>
      </c>
      <c r="O19" s="65">
        <f t="shared" si="1"/>
        <v>229.54087736789631</v>
      </c>
      <c r="P19" s="66"/>
    </row>
    <row r="20" spans="1:119">
      <c r="A20" s="61"/>
      <c r="B20" s="62">
        <v>534</v>
      </c>
      <c r="C20" s="63" t="s">
        <v>59</v>
      </c>
      <c r="D20" s="64">
        <v>234259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234259</v>
      </c>
      <c r="O20" s="65">
        <f t="shared" si="1"/>
        <v>116.77916251246261</v>
      </c>
      <c r="P20" s="66"/>
    </row>
    <row r="21" spans="1:119">
      <c r="A21" s="61"/>
      <c r="B21" s="62">
        <v>535</v>
      </c>
      <c r="C21" s="63" t="s">
        <v>33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251921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251921</v>
      </c>
      <c r="O21" s="65">
        <f t="shared" si="1"/>
        <v>125.58374875373879</v>
      </c>
      <c r="P21" s="66"/>
    </row>
    <row r="22" spans="1:119">
      <c r="A22" s="61"/>
      <c r="B22" s="62">
        <v>536</v>
      </c>
      <c r="C22" s="63" t="s">
        <v>60</v>
      </c>
      <c r="D22" s="64">
        <v>48633</v>
      </c>
      <c r="E22" s="64">
        <v>0</v>
      </c>
      <c r="F22" s="64">
        <v>0</v>
      </c>
      <c r="G22" s="64">
        <v>0</v>
      </c>
      <c r="H22" s="64">
        <v>0</v>
      </c>
      <c r="I22" s="64">
        <v>492986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541619</v>
      </c>
      <c r="O22" s="65">
        <f t="shared" si="1"/>
        <v>269.99950149551347</v>
      </c>
      <c r="P22" s="66"/>
    </row>
    <row r="23" spans="1:119">
      <c r="A23" s="61"/>
      <c r="B23" s="62">
        <v>539</v>
      </c>
      <c r="C23" s="63" t="s">
        <v>35</v>
      </c>
      <c r="D23" s="64">
        <v>173549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173549</v>
      </c>
      <c r="O23" s="65">
        <f t="shared" si="1"/>
        <v>86.514955134596207</v>
      </c>
      <c r="P23" s="66"/>
    </row>
    <row r="24" spans="1:119" ht="15.75">
      <c r="A24" s="67" t="s">
        <v>36</v>
      </c>
      <c r="B24" s="68"/>
      <c r="C24" s="69"/>
      <c r="D24" s="70">
        <f t="shared" ref="D24:M24" si="6">SUM(D25:D25)</f>
        <v>166335</v>
      </c>
      <c r="E24" s="70">
        <f t="shared" si="6"/>
        <v>0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4"/>
        <v>166335</v>
      </c>
      <c r="O24" s="72">
        <f t="shared" si="1"/>
        <v>82.918743768693915</v>
      </c>
      <c r="P24" s="73"/>
    </row>
    <row r="25" spans="1:119">
      <c r="A25" s="61"/>
      <c r="B25" s="62">
        <v>541</v>
      </c>
      <c r="C25" s="63" t="s">
        <v>61</v>
      </c>
      <c r="D25" s="64">
        <v>166335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166335</v>
      </c>
      <c r="O25" s="65">
        <f t="shared" si="1"/>
        <v>82.918743768693915</v>
      </c>
      <c r="P25" s="66"/>
    </row>
    <row r="26" spans="1:119" ht="15.75">
      <c r="A26" s="67" t="s">
        <v>38</v>
      </c>
      <c r="B26" s="68"/>
      <c r="C26" s="69"/>
      <c r="D26" s="70">
        <f t="shared" ref="D26:M26" si="7">SUM(D27:D28)</f>
        <v>127903</v>
      </c>
      <c r="E26" s="70">
        <f t="shared" si="7"/>
        <v>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4"/>
        <v>127903</v>
      </c>
      <c r="O26" s="72">
        <f t="shared" si="1"/>
        <v>63.760219341974079</v>
      </c>
      <c r="P26" s="66"/>
    </row>
    <row r="27" spans="1:119">
      <c r="A27" s="61"/>
      <c r="B27" s="62">
        <v>572</v>
      </c>
      <c r="C27" s="63" t="s">
        <v>62</v>
      </c>
      <c r="D27" s="64">
        <v>88917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88917</v>
      </c>
      <c r="O27" s="65">
        <f t="shared" si="1"/>
        <v>44.32552342971087</v>
      </c>
      <c r="P27" s="66"/>
    </row>
    <row r="28" spans="1:119">
      <c r="A28" s="61"/>
      <c r="B28" s="62">
        <v>574</v>
      </c>
      <c r="C28" s="63" t="s">
        <v>46</v>
      </c>
      <c r="D28" s="64">
        <v>38986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38986</v>
      </c>
      <c r="O28" s="65">
        <f t="shared" si="1"/>
        <v>19.434695912263212</v>
      </c>
      <c r="P28" s="66"/>
    </row>
    <row r="29" spans="1:119" ht="15.75">
      <c r="A29" s="67" t="s">
        <v>63</v>
      </c>
      <c r="B29" s="68"/>
      <c r="C29" s="69"/>
      <c r="D29" s="70">
        <f t="shared" ref="D29:M29" si="8">SUM(D30:D30)</f>
        <v>0</v>
      </c>
      <c r="E29" s="70">
        <f t="shared" si="8"/>
        <v>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285000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285000</v>
      </c>
      <c r="O29" s="72">
        <f t="shared" si="1"/>
        <v>142.07377866400799</v>
      </c>
      <c r="P29" s="66"/>
    </row>
    <row r="30" spans="1:119" ht="15.75" thickBot="1">
      <c r="A30" s="61"/>
      <c r="B30" s="62">
        <v>581</v>
      </c>
      <c r="C30" s="63" t="s">
        <v>64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285000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285000</v>
      </c>
      <c r="O30" s="65">
        <f t="shared" si="1"/>
        <v>142.07377866400799</v>
      </c>
      <c r="P30" s="66"/>
    </row>
    <row r="31" spans="1:119" ht="16.5" thickBot="1">
      <c r="A31" s="74" t="s">
        <v>10</v>
      </c>
      <c r="B31" s="75"/>
      <c r="C31" s="76"/>
      <c r="D31" s="77">
        <f>SUM(D5,D13,D17,D24,D26,D29)</f>
        <v>4770245</v>
      </c>
      <c r="E31" s="77">
        <f t="shared" ref="E31:M31" si="9">SUM(E5,E13,E17,E24,E26,E29)</f>
        <v>0</v>
      </c>
      <c r="F31" s="77">
        <f t="shared" si="9"/>
        <v>0</v>
      </c>
      <c r="G31" s="77">
        <f t="shared" si="9"/>
        <v>0</v>
      </c>
      <c r="H31" s="77">
        <f t="shared" si="9"/>
        <v>0</v>
      </c>
      <c r="I31" s="77">
        <f t="shared" si="9"/>
        <v>1490366</v>
      </c>
      <c r="J31" s="77">
        <f t="shared" si="9"/>
        <v>0</v>
      </c>
      <c r="K31" s="77">
        <f t="shared" si="9"/>
        <v>130806</v>
      </c>
      <c r="L31" s="77">
        <f t="shared" si="9"/>
        <v>0</v>
      </c>
      <c r="M31" s="77">
        <f t="shared" si="9"/>
        <v>0</v>
      </c>
      <c r="N31" s="77">
        <f t="shared" si="4"/>
        <v>6391417</v>
      </c>
      <c r="O31" s="78">
        <f t="shared" si="1"/>
        <v>3186.1500498504488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14" t="s">
        <v>65</v>
      </c>
      <c r="M33" s="114"/>
      <c r="N33" s="114"/>
      <c r="O33" s="88">
        <v>2006</v>
      </c>
    </row>
    <row r="34" spans="1:15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/>
    </row>
    <row r="35" spans="1:15" ht="15.75" customHeight="1" thickBot="1">
      <c r="A35" s="118" t="s">
        <v>48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501049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135366</v>
      </c>
      <c r="L5" s="24">
        <f t="shared" si="0"/>
        <v>0</v>
      </c>
      <c r="M5" s="24">
        <f t="shared" si="0"/>
        <v>0</v>
      </c>
      <c r="N5" s="25">
        <f>SUM(D5:M5)</f>
        <v>636415</v>
      </c>
      <c r="O5" s="30">
        <f t="shared" ref="O5:O30" si="1">(N5/O$32)</f>
        <v>315.36917740336969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28.245787908820613</v>
      </c>
      <c r="P6" s="9"/>
    </row>
    <row r="7" spans="1:133">
      <c r="A7" s="12"/>
      <c r="B7" s="42">
        <v>512</v>
      </c>
      <c r="C7" s="19" t="s">
        <v>20</v>
      </c>
      <c r="D7" s="43">
        <v>190606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190606</v>
      </c>
      <c r="O7" s="44">
        <f t="shared" si="1"/>
        <v>94.452923686818636</v>
      </c>
      <c r="P7" s="9"/>
    </row>
    <row r="8" spans="1:133">
      <c r="A8" s="12"/>
      <c r="B8" s="42">
        <v>513</v>
      </c>
      <c r="C8" s="19" t="s">
        <v>21</v>
      </c>
      <c r="D8" s="43">
        <v>12250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12250</v>
      </c>
      <c r="O8" s="44">
        <f t="shared" si="1"/>
        <v>6.0703666997026762</v>
      </c>
      <c r="P8" s="9"/>
    </row>
    <row r="9" spans="1:133">
      <c r="A9" s="12"/>
      <c r="B9" s="42">
        <v>514</v>
      </c>
      <c r="C9" s="19" t="s">
        <v>22</v>
      </c>
      <c r="D9" s="43">
        <v>40947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40947</v>
      </c>
      <c r="O9" s="44">
        <f t="shared" si="1"/>
        <v>20.290882061446979</v>
      </c>
      <c r="P9" s="9"/>
    </row>
    <row r="10" spans="1:133">
      <c r="A10" s="12"/>
      <c r="B10" s="42">
        <v>516</v>
      </c>
      <c r="C10" s="19" t="s">
        <v>45</v>
      </c>
      <c r="D10" s="43">
        <v>93026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93026</v>
      </c>
      <c r="O10" s="44">
        <f t="shared" si="1"/>
        <v>46.098116947472747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135366</v>
      </c>
      <c r="L11" s="43">
        <v>0</v>
      </c>
      <c r="M11" s="43">
        <v>0</v>
      </c>
      <c r="N11" s="43">
        <f t="shared" si="2"/>
        <v>135366</v>
      </c>
      <c r="O11" s="44">
        <f t="shared" si="1"/>
        <v>67.079286422200198</v>
      </c>
      <c r="P11" s="9"/>
    </row>
    <row r="12" spans="1:133">
      <c r="A12" s="12"/>
      <c r="B12" s="42">
        <v>519</v>
      </c>
      <c r="C12" s="19" t="s">
        <v>24</v>
      </c>
      <c r="D12" s="43">
        <v>107220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107220</v>
      </c>
      <c r="O12" s="44">
        <f t="shared" si="1"/>
        <v>53.131813676907832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3167233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3167233</v>
      </c>
      <c r="O13" s="41">
        <f t="shared" si="1"/>
        <v>1569.4910802775025</v>
      </c>
      <c r="P13" s="10"/>
    </row>
    <row r="14" spans="1:133">
      <c r="A14" s="12"/>
      <c r="B14" s="42">
        <v>521</v>
      </c>
      <c r="C14" s="19" t="s">
        <v>26</v>
      </c>
      <c r="D14" s="43">
        <v>2294881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2294881</v>
      </c>
      <c r="O14" s="44">
        <f t="shared" si="1"/>
        <v>1137.2056491575818</v>
      </c>
      <c r="P14" s="9"/>
    </row>
    <row r="15" spans="1:133">
      <c r="A15" s="12"/>
      <c r="B15" s="42">
        <v>522</v>
      </c>
      <c r="C15" s="19" t="s">
        <v>27</v>
      </c>
      <c r="D15" s="43">
        <v>715000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715000</v>
      </c>
      <c r="O15" s="44">
        <f t="shared" si="1"/>
        <v>354.31119920713576</v>
      </c>
      <c r="P15" s="9"/>
    </row>
    <row r="16" spans="1:133">
      <c r="A16" s="12"/>
      <c r="B16" s="42">
        <v>524</v>
      </c>
      <c r="C16" s="19" t="s">
        <v>28</v>
      </c>
      <c r="D16" s="43">
        <v>157352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157352</v>
      </c>
      <c r="O16" s="44">
        <f t="shared" si="1"/>
        <v>77.97423191278493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479466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1166526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1645992</v>
      </c>
      <c r="O17" s="41">
        <f t="shared" si="1"/>
        <v>815.65510406342912</v>
      </c>
      <c r="P17" s="10"/>
    </row>
    <row r="18" spans="1:119">
      <c r="A18" s="12"/>
      <c r="B18" s="42">
        <v>531</v>
      </c>
      <c r="C18" s="19" t="s">
        <v>30</v>
      </c>
      <c r="D18" s="43">
        <v>49725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49725</v>
      </c>
      <c r="O18" s="44">
        <f t="shared" si="1"/>
        <v>24.640733399405352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400644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400644</v>
      </c>
      <c r="O19" s="44">
        <f t="shared" si="1"/>
        <v>198.53518334985134</v>
      </c>
      <c r="P19" s="9"/>
    </row>
    <row r="20" spans="1:119">
      <c r="A20" s="12"/>
      <c r="B20" s="42">
        <v>534</v>
      </c>
      <c r="C20" s="19" t="s">
        <v>32</v>
      </c>
      <c r="D20" s="43">
        <v>230399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230399</v>
      </c>
      <c r="O20" s="44">
        <f t="shared" si="1"/>
        <v>114.17195242814668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279664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279664</v>
      </c>
      <c r="O21" s="44">
        <f t="shared" si="1"/>
        <v>138.58473736372648</v>
      </c>
      <c r="P21" s="9"/>
    </row>
    <row r="22" spans="1:119">
      <c r="A22" s="12"/>
      <c r="B22" s="42">
        <v>536</v>
      </c>
      <c r="C22" s="19" t="s">
        <v>34</v>
      </c>
      <c r="D22" s="43">
        <v>49787</v>
      </c>
      <c r="E22" s="43">
        <v>0</v>
      </c>
      <c r="F22" s="43">
        <v>0</v>
      </c>
      <c r="G22" s="43">
        <v>0</v>
      </c>
      <c r="H22" s="43">
        <v>0</v>
      </c>
      <c r="I22" s="43">
        <v>486218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536005</v>
      </c>
      <c r="O22" s="44">
        <f t="shared" si="1"/>
        <v>265.6119920713578</v>
      </c>
      <c r="P22" s="9"/>
    </row>
    <row r="23" spans="1:119">
      <c r="A23" s="12"/>
      <c r="B23" s="42">
        <v>539</v>
      </c>
      <c r="C23" s="19" t="s">
        <v>35</v>
      </c>
      <c r="D23" s="43">
        <v>149555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149555</v>
      </c>
      <c r="O23" s="44">
        <f t="shared" si="1"/>
        <v>74.110505450941531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108562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108562</v>
      </c>
      <c r="O24" s="41">
        <f t="shared" si="1"/>
        <v>53.796828543111992</v>
      </c>
      <c r="P24" s="10"/>
    </row>
    <row r="25" spans="1:119">
      <c r="A25" s="12"/>
      <c r="B25" s="42">
        <v>541</v>
      </c>
      <c r="C25" s="19" t="s">
        <v>37</v>
      </c>
      <c r="D25" s="43">
        <v>108562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108562</v>
      </c>
      <c r="O25" s="44">
        <f t="shared" si="1"/>
        <v>53.796828543111992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SUM(D27:D27)</f>
        <v>42801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42801</v>
      </c>
      <c r="O26" s="41">
        <f t="shared" si="1"/>
        <v>21.209613478691775</v>
      </c>
      <c r="P26" s="9"/>
    </row>
    <row r="27" spans="1:119">
      <c r="A27" s="12"/>
      <c r="B27" s="42">
        <v>574</v>
      </c>
      <c r="C27" s="19" t="s">
        <v>46</v>
      </c>
      <c r="D27" s="43">
        <v>42801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42801</v>
      </c>
      <c r="O27" s="44">
        <f t="shared" si="1"/>
        <v>21.209613478691775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285000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285000</v>
      </c>
      <c r="O28" s="41">
        <f t="shared" si="1"/>
        <v>141.22893954410307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285000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285000</v>
      </c>
      <c r="O29" s="44">
        <f t="shared" si="1"/>
        <v>141.22893954410307</v>
      </c>
      <c r="P29" s="9"/>
    </row>
    <row r="30" spans="1:119" ht="16.5" thickBot="1">
      <c r="A30" s="13" t="s">
        <v>10</v>
      </c>
      <c r="B30" s="21"/>
      <c r="C30" s="20"/>
      <c r="D30" s="14">
        <f>SUM(D5,D13,D17,D24,D26,D28)</f>
        <v>4299111</v>
      </c>
      <c r="E30" s="14">
        <f t="shared" ref="E30:M30" si="9">SUM(E5,E13,E17,E24,E26,E28)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1451526</v>
      </c>
      <c r="J30" s="14">
        <f t="shared" si="9"/>
        <v>0</v>
      </c>
      <c r="K30" s="14">
        <f t="shared" si="9"/>
        <v>135366</v>
      </c>
      <c r="L30" s="14">
        <f t="shared" si="9"/>
        <v>0</v>
      </c>
      <c r="M30" s="14">
        <f t="shared" si="9"/>
        <v>0</v>
      </c>
      <c r="N30" s="14">
        <f t="shared" si="4"/>
        <v>5886003</v>
      </c>
      <c r="O30" s="35">
        <f t="shared" si="1"/>
        <v>2916.7507433102082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56</v>
      </c>
      <c r="M32" s="90"/>
      <c r="N32" s="90"/>
      <c r="O32" s="39">
        <v>2018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566207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137932</v>
      </c>
      <c r="L5" s="24">
        <f t="shared" si="0"/>
        <v>0</v>
      </c>
      <c r="M5" s="24">
        <f t="shared" si="0"/>
        <v>0</v>
      </c>
      <c r="N5" s="25">
        <f>SUM(D5:M5)</f>
        <v>704139</v>
      </c>
      <c r="O5" s="30">
        <f t="shared" ref="O5:O31" si="1">(N5/O$33)</f>
        <v>349.10213187902826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28.259791769955378</v>
      </c>
      <c r="P6" s="9"/>
    </row>
    <row r="7" spans="1:133">
      <c r="A7" s="12"/>
      <c r="B7" s="42">
        <v>512</v>
      </c>
      <c r="C7" s="19" t="s">
        <v>20</v>
      </c>
      <c r="D7" s="43">
        <v>219688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219688</v>
      </c>
      <c r="O7" s="44">
        <f t="shared" si="1"/>
        <v>108.91819533961329</v>
      </c>
      <c r="P7" s="9"/>
    </row>
    <row r="8" spans="1:133">
      <c r="A8" s="12"/>
      <c r="B8" s="42">
        <v>513</v>
      </c>
      <c r="C8" s="19" t="s">
        <v>21</v>
      </c>
      <c r="D8" s="43">
        <v>13852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13852</v>
      </c>
      <c r="O8" s="44">
        <f t="shared" si="1"/>
        <v>6.8676251859196826</v>
      </c>
      <c r="P8" s="9"/>
    </row>
    <row r="9" spans="1:133">
      <c r="A9" s="12"/>
      <c r="B9" s="42">
        <v>514</v>
      </c>
      <c r="C9" s="19" t="s">
        <v>22</v>
      </c>
      <c r="D9" s="43">
        <v>45429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45429</v>
      </c>
      <c r="O9" s="44">
        <f t="shared" si="1"/>
        <v>22.523054040654436</v>
      </c>
      <c r="P9" s="9"/>
    </row>
    <row r="10" spans="1:133">
      <c r="A10" s="12"/>
      <c r="B10" s="42">
        <v>516</v>
      </c>
      <c r="C10" s="19" t="s">
        <v>45</v>
      </c>
      <c r="D10" s="43">
        <v>100495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100495</v>
      </c>
      <c r="O10" s="44">
        <f t="shared" si="1"/>
        <v>49.823996033713435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137932</v>
      </c>
      <c r="L11" s="43">
        <v>0</v>
      </c>
      <c r="M11" s="43">
        <v>0</v>
      </c>
      <c r="N11" s="43">
        <f t="shared" si="2"/>
        <v>137932</v>
      </c>
      <c r="O11" s="44">
        <f t="shared" si="1"/>
        <v>68.384729796727811</v>
      </c>
      <c r="P11" s="9"/>
    </row>
    <row r="12" spans="1:133">
      <c r="A12" s="12"/>
      <c r="B12" s="42">
        <v>519</v>
      </c>
      <c r="C12" s="19" t="s">
        <v>24</v>
      </c>
      <c r="D12" s="43">
        <v>129743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129743</v>
      </c>
      <c r="O12" s="44">
        <f t="shared" si="1"/>
        <v>64.324739712444227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3404717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3404717</v>
      </c>
      <c r="O13" s="41">
        <f t="shared" si="1"/>
        <v>1688.0104115022311</v>
      </c>
      <c r="P13" s="10"/>
    </row>
    <row r="14" spans="1:133">
      <c r="A14" s="12"/>
      <c r="B14" s="42">
        <v>521</v>
      </c>
      <c r="C14" s="19" t="s">
        <v>26</v>
      </c>
      <c r="D14" s="43">
        <v>2695994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2695994</v>
      </c>
      <c r="O14" s="44">
        <f t="shared" si="1"/>
        <v>1336.6355974219136</v>
      </c>
      <c r="P14" s="9"/>
    </row>
    <row r="15" spans="1:133">
      <c r="A15" s="12"/>
      <c r="B15" s="42">
        <v>522</v>
      </c>
      <c r="C15" s="19" t="s">
        <v>27</v>
      </c>
      <c r="D15" s="43">
        <v>536874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536874</v>
      </c>
      <c r="O15" s="44">
        <f t="shared" si="1"/>
        <v>266.174516608825</v>
      </c>
      <c r="P15" s="9"/>
    </row>
    <row r="16" spans="1:133">
      <c r="A16" s="12"/>
      <c r="B16" s="42">
        <v>524</v>
      </c>
      <c r="C16" s="19" t="s">
        <v>28</v>
      </c>
      <c r="D16" s="43">
        <v>171849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171849</v>
      </c>
      <c r="O16" s="44">
        <f t="shared" si="1"/>
        <v>85.20029747149232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591424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1154303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1745727</v>
      </c>
      <c r="O17" s="41">
        <f t="shared" si="1"/>
        <v>865.50669310857711</v>
      </c>
      <c r="P17" s="10"/>
    </row>
    <row r="18" spans="1:119">
      <c r="A18" s="12"/>
      <c r="B18" s="42">
        <v>531</v>
      </c>
      <c r="C18" s="19" t="s">
        <v>30</v>
      </c>
      <c r="D18" s="43">
        <v>53237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53237</v>
      </c>
      <c r="O18" s="44">
        <f t="shared" si="1"/>
        <v>26.394149727317799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397200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397200</v>
      </c>
      <c r="O19" s="44">
        <f t="shared" si="1"/>
        <v>196.92612791274169</v>
      </c>
      <c r="P19" s="9"/>
    </row>
    <row r="20" spans="1:119">
      <c r="A20" s="12"/>
      <c r="B20" s="42">
        <v>534</v>
      </c>
      <c r="C20" s="19" t="s">
        <v>32</v>
      </c>
      <c r="D20" s="43">
        <v>230431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230431</v>
      </c>
      <c r="O20" s="44">
        <f t="shared" si="1"/>
        <v>114.24442240951909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264001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264001</v>
      </c>
      <c r="O21" s="44">
        <f t="shared" si="1"/>
        <v>130.88795240456122</v>
      </c>
      <c r="P21" s="9"/>
    </row>
    <row r="22" spans="1:119">
      <c r="A22" s="12"/>
      <c r="B22" s="42">
        <v>536</v>
      </c>
      <c r="C22" s="19" t="s">
        <v>34</v>
      </c>
      <c r="D22" s="43">
        <v>42975</v>
      </c>
      <c r="E22" s="43">
        <v>0</v>
      </c>
      <c r="F22" s="43">
        <v>0</v>
      </c>
      <c r="G22" s="43">
        <v>0</v>
      </c>
      <c r="H22" s="43">
        <v>0</v>
      </c>
      <c r="I22" s="43">
        <v>493102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536077</v>
      </c>
      <c r="O22" s="44">
        <f t="shared" si="1"/>
        <v>265.77937530986611</v>
      </c>
      <c r="P22" s="9"/>
    </row>
    <row r="23" spans="1:119">
      <c r="A23" s="12"/>
      <c r="B23" s="42">
        <v>539</v>
      </c>
      <c r="C23" s="19" t="s">
        <v>35</v>
      </c>
      <c r="D23" s="43">
        <v>264781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264781</v>
      </c>
      <c r="O23" s="44">
        <f t="shared" si="1"/>
        <v>131.27466534457113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85421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85421</v>
      </c>
      <c r="O24" s="41">
        <f t="shared" si="1"/>
        <v>42.350520575111553</v>
      </c>
      <c r="P24" s="10"/>
    </row>
    <row r="25" spans="1:119">
      <c r="A25" s="12"/>
      <c r="B25" s="42">
        <v>541</v>
      </c>
      <c r="C25" s="19" t="s">
        <v>37</v>
      </c>
      <c r="D25" s="43">
        <v>85421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85421</v>
      </c>
      <c r="O25" s="44">
        <f t="shared" si="1"/>
        <v>42.350520575111553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110954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110954</v>
      </c>
      <c r="O26" s="41">
        <f t="shared" si="1"/>
        <v>55.009419930589985</v>
      </c>
      <c r="P26" s="9"/>
    </row>
    <row r="27" spans="1:119">
      <c r="A27" s="12"/>
      <c r="B27" s="42">
        <v>572</v>
      </c>
      <c r="C27" s="19" t="s">
        <v>39</v>
      </c>
      <c r="D27" s="43">
        <v>66681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66681</v>
      </c>
      <c r="O27" s="44">
        <f t="shared" si="1"/>
        <v>33.059494298463065</v>
      </c>
      <c r="P27" s="9"/>
    </row>
    <row r="28" spans="1:119">
      <c r="A28" s="12"/>
      <c r="B28" s="42">
        <v>574</v>
      </c>
      <c r="C28" s="19" t="s">
        <v>46</v>
      </c>
      <c r="D28" s="43">
        <v>44273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44273</v>
      </c>
      <c r="O28" s="44">
        <f t="shared" si="1"/>
        <v>21.94992563212692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100000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100000</v>
      </c>
      <c r="O29" s="41">
        <f t="shared" si="1"/>
        <v>49.578582052553294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100000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100000</v>
      </c>
      <c r="O30" s="44">
        <f t="shared" si="1"/>
        <v>49.578582052553294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4758723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1254303</v>
      </c>
      <c r="J31" s="14">
        <f t="shared" si="9"/>
        <v>0</v>
      </c>
      <c r="K31" s="14">
        <f t="shared" si="9"/>
        <v>137932</v>
      </c>
      <c r="L31" s="14">
        <f t="shared" si="9"/>
        <v>0</v>
      </c>
      <c r="M31" s="14">
        <f t="shared" si="9"/>
        <v>0</v>
      </c>
      <c r="N31" s="14">
        <f t="shared" si="4"/>
        <v>6150958</v>
      </c>
      <c r="O31" s="35">
        <f t="shared" si="1"/>
        <v>3049.5577590480912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52</v>
      </c>
      <c r="M33" s="90"/>
      <c r="N33" s="90"/>
      <c r="O33" s="39">
        <v>2017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560427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136918</v>
      </c>
      <c r="L5" s="24">
        <f t="shared" si="0"/>
        <v>0</v>
      </c>
      <c r="M5" s="24">
        <f t="shared" si="0"/>
        <v>0</v>
      </c>
      <c r="N5" s="25">
        <f>SUM(D5:M5)</f>
        <v>697345</v>
      </c>
      <c r="O5" s="30">
        <f t="shared" ref="O5:O31" si="1">(N5/O$33)</f>
        <v>345.3912828132739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28.231797919762258</v>
      </c>
      <c r="P6" s="9"/>
    </row>
    <row r="7" spans="1:133">
      <c r="A7" s="12"/>
      <c r="B7" s="42">
        <v>512</v>
      </c>
      <c r="C7" s="19" t="s">
        <v>20</v>
      </c>
      <c r="D7" s="43">
        <v>242387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242387</v>
      </c>
      <c r="O7" s="44">
        <f t="shared" si="1"/>
        <v>120.0529965329371</v>
      </c>
      <c r="P7" s="9"/>
    </row>
    <row r="8" spans="1:133">
      <c r="A8" s="12"/>
      <c r="B8" s="42">
        <v>513</v>
      </c>
      <c r="C8" s="19" t="s">
        <v>21</v>
      </c>
      <c r="D8" s="43">
        <v>12750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12750</v>
      </c>
      <c r="O8" s="44">
        <f t="shared" si="1"/>
        <v>6.315007429420505</v>
      </c>
      <c r="P8" s="9"/>
    </row>
    <row r="9" spans="1:133">
      <c r="A9" s="12"/>
      <c r="B9" s="42">
        <v>514</v>
      </c>
      <c r="C9" s="19" t="s">
        <v>22</v>
      </c>
      <c r="D9" s="43">
        <v>54652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54652</v>
      </c>
      <c r="O9" s="44">
        <f t="shared" si="1"/>
        <v>27.068845963348192</v>
      </c>
      <c r="P9" s="9"/>
    </row>
    <row r="10" spans="1:133">
      <c r="A10" s="12"/>
      <c r="B10" s="42">
        <v>516</v>
      </c>
      <c r="C10" s="19" t="s">
        <v>45</v>
      </c>
      <c r="D10" s="43">
        <v>87425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87425</v>
      </c>
      <c r="O10" s="44">
        <f t="shared" si="1"/>
        <v>43.301139177810796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136918</v>
      </c>
      <c r="L11" s="43">
        <v>0</v>
      </c>
      <c r="M11" s="43">
        <v>0</v>
      </c>
      <c r="N11" s="43">
        <f t="shared" si="2"/>
        <v>136918</v>
      </c>
      <c r="O11" s="44">
        <f t="shared" si="1"/>
        <v>67.814759782070325</v>
      </c>
      <c r="P11" s="9"/>
    </row>
    <row r="12" spans="1:133">
      <c r="A12" s="12"/>
      <c r="B12" s="42">
        <v>519</v>
      </c>
      <c r="C12" s="19" t="s">
        <v>24</v>
      </c>
      <c r="D12" s="43">
        <v>106213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106213</v>
      </c>
      <c r="O12" s="44">
        <f t="shared" si="1"/>
        <v>52.606736007924717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3008739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3008739</v>
      </c>
      <c r="O13" s="41">
        <f t="shared" si="1"/>
        <v>1490.2124814264487</v>
      </c>
      <c r="P13" s="10"/>
    </row>
    <row r="14" spans="1:133">
      <c r="A14" s="12"/>
      <c r="B14" s="42">
        <v>521</v>
      </c>
      <c r="C14" s="19" t="s">
        <v>26</v>
      </c>
      <c r="D14" s="43">
        <v>2327842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2327842</v>
      </c>
      <c r="O14" s="44">
        <f t="shared" si="1"/>
        <v>1152.9678058444774</v>
      </c>
      <c r="P14" s="9"/>
    </row>
    <row r="15" spans="1:133">
      <c r="A15" s="12"/>
      <c r="B15" s="42">
        <v>522</v>
      </c>
      <c r="C15" s="19" t="s">
        <v>27</v>
      </c>
      <c r="D15" s="43">
        <v>533025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533025</v>
      </c>
      <c r="O15" s="44">
        <f t="shared" si="1"/>
        <v>264.00445765230313</v>
      </c>
      <c r="P15" s="9"/>
    </row>
    <row r="16" spans="1:133">
      <c r="A16" s="12"/>
      <c r="B16" s="42">
        <v>524</v>
      </c>
      <c r="C16" s="19" t="s">
        <v>28</v>
      </c>
      <c r="D16" s="43">
        <v>147872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147872</v>
      </c>
      <c r="O16" s="44">
        <f t="shared" si="1"/>
        <v>73.240217929668148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598869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1178411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1777280</v>
      </c>
      <c r="O17" s="41">
        <f t="shared" si="1"/>
        <v>880.27736503219421</v>
      </c>
      <c r="P17" s="10"/>
    </row>
    <row r="18" spans="1:119">
      <c r="A18" s="12"/>
      <c r="B18" s="42">
        <v>531</v>
      </c>
      <c r="C18" s="19" t="s">
        <v>30</v>
      </c>
      <c r="D18" s="43">
        <v>56267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56267</v>
      </c>
      <c r="O18" s="44">
        <f t="shared" si="1"/>
        <v>27.868746904408123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410356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410356</v>
      </c>
      <c r="O19" s="44">
        <f t="shared" si="1"/>
        <v>203.24715205547301</v>
      </c>
      <c r="P19" s="9"/>
    </row>
    <row r="20" spans="1:119">
      <c r="A20" s="12"/>
      <c r="B20" s="42">
        <v>534</v>
      </c>
      <c r="C20" s="19" t="s">
        <v>32</v>
      </c>
      <c r="D20" s="43">
        <v>226981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226981</v>
      </c>
      <c r="O20" s="44">
        <f t="shared" si="1"/>
        <v>112.42248637939574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271365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271365</v>
      </c>
      <c r="O21" s="44">
        <f t="shared" si="1"/>
        <v>134.40564635958395</v>
      </c>
      <c r="P21" s="9"/>
    </row>
    <row r="22" spans="1:119">
      <c r="A22" s="12"/>
      <c r="B22" s="42">
        <v>536</v>
      </c>
      <c r="C22" s="19" t="s">
        <v>34</v>
      </c>
      <c r="D22" s="43">
        <v>55632</v>
      </c>
      <c r="E22" s="43">
        <v>0</v>
      </c>
      <c r="F22" s="43">
        <v>0</v>
      </c>
      <c r="G22" s="43">
        <v>0</v>
      </c>
      <c r="H22" s="43">
        <v>0</v>
      </c>
      <c r="I22" s="43">
        <v>496690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552322</v>
      </c>
      <c r="O22" s="44">
        <f t="shared" si="1"/>
        <v>273.56215948489353</v>
      </c>
      <c r="P22" s="9"/>
    </row>
    <row r="23" spans="1:119">
      <c r="A23" s="12"/>
      <c r="B23" s="42">
        <v>539</v>
      </c>
      <c r="C23" s="19" t="s">
        <v>35</v>
      </c>
      <c r="D23" s="43">
        <v>259989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259989</v>
      </c>
      <c r="O23" s="44">
        <f t="shared" si="1"/>
        <v>128.77117384843982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91860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91860</v>
      </c>
      <c r="O24" s="41">
        <f t="shared" si="1"/>
        <v>45.497771173848442</v>
      </c>
      <c r="P24" s="10"/>
    </row>
    <row r="25" spans="1:119">
      <c r="A25" s="12"/>
      <c r="B25" s="42">
        <v>541</v>
      </c>
      <c r="C25" s="19" t="s">
        <v>37</v>
      </c>
      <c r="D25" s="43">
        <v>91860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91860</v>
      </c>
      <c r="O25" s="44">
        <f t="shared" si="1"/>
        <v>45.497771173848442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172876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172876</v>
      </c>
      <c r="O26" s="41">
        <f t="shared" si="1"/>
        <v>85.624566617137191</v>
      </c>
      <c r="P26" s="9"/>
    </row>
    <row r="27" spans="1:119">
      <c r="A27" s="12"/>
      <c r="B27" s="42">
        <v>572</v>
      </c>
      <c r="C27" s="19" t="s">
        <v>39</v>
      </c>
      <c r="D27" s="43">
        <v>133968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133968</v>
      </c>
      <c r="O27" s="44">
        <f t="shared" si="1"/>
        <v>66.353640416047554</v>
      </c>
      <c r="P27" s="9"/>
    </row>
    <row r="28" spans="1:119">
      <c r="A28" s="12"/>
      <c r="B28" s="42">
        <v>574</v>
      </c>
      <c r="C28" s="19" t="s">
        <v>46</v>
      </c>
      <c r="D28" s="43">
        <v>38908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38908</v>
      </c>
      <c r="O28" s="44">
        <f t="shared" si="1"/>
        <v>19.270926201089647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100000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100000</v>
      </c>
      <c r="O29" s="41">
        <f t="shared" si="1"/>
        <v>49.529470034670631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100000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100000</v>
      </c>
      <c r="O30" s="44">
        <f t="shared" si="1"/>
        <v>49.529470034670631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4432771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1278411</v>
      </c>
      <c r="J31" s="14">
        <f t="shared" si="9"/>
        <v>0</v>
      </c>
      <c r="K31" s="14">
        <f t="shared" si="9"/>
        <v>136918</v>
      </c>
      <c r="L31" s="14">
        <f t="shared" si="9"/>
        <v>0</v>
      </c>
      <c r="M31" s="14">
        <f t="shared" si="9"/>
        <v>0</v>
      </c>
      <c r="N31" s="14">
        <f t="shared" si="4"/>
        <v>5848100</v>
      </c>
      <c r="O31" s="35">
        <f t="shared" si="1"/>
        <v>2896.5329370975733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50</v>
      </c>
      <c r="M33" s="90"/>
      <c r="N33" s="90"/>
      <c r="O33" s="39">
        <v>2019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597309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134523</v>
      </c>
      <c r="L5" s="24">
        <f t="shared" si="0"/>
        <v>0</v>
      </c>
      <c r="M5" s="24">
        <f t="shared" si="0"/>
        <v>0</v>
      </c>
      <c r="N5" s="25">
        <f>SUM(D5:M5)</f>
        <v>731832</v>
      </c>
      <c r="O5" s="30">
        <f t="shared" ref="O5:O31" si="1">(N5/O$33)</f>
        <v>365.00349127182045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28.428927680798004</v>
      </c>
      <c r="P6" s="9"/>
    </row>
    <row r="7" spans="1:133">
      <c r="A7" s="12"/>
      <c r="B7" s="42">
        <v>512</v>
      </c>
      <c r="C7" s="19" t="s">
        <v>20</v>
      </c>
      <c r="D7" s="43">
        <v>295306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295306</v>
      </c>
      <c r="O7" s="44">
        <f t="shared" si="1"/>
        <v>147.28478802992518</v>
      </c>
      <c r="P7" s="9"/>
    </row>
    <row r="8" spans="1:133">
      <c r="A8" s="12"/>
      <c r="B8" s="42">
        <v>513</v>
      </c>
      <c r="C8" s="19" t="s">
        <v>21</v>
      </c>
      <c r="D8" s="43">
        <v>12750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12750</v>
      </c>
      <c r="O8" s="44">
        <f t="shared" si="1"/>
        <v>6.3591022443890273</v>
      </c>
      <c r="P8" s="9"/>
    </row>
    <row r="9" spans="1:133">
      <c r="A9" s="12"/>
      <c r="B9" s="42">
        <v>514</v>
      </c>
      <c r="C9" s="19" t="s">
        <v>22</v>
      </c>
      <c r="D9" s="43">
        <v>37866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37866</v>
      </c>
      <c r="O9" s="44">
        <f t="shared" si="1"/>
        <v>18.885785536159602</v>
      </c>
      <c r="P9" s="9"/>
    </row>
    <row r="10" spans="1:133">
      <c r="A10" s="12"/>
      <c r="B10" s="42">
        <v>516</v>
      </c>
      <c r="C10" s="19" t="s">
        <v>45</v>
      </c>
      <c r="D10" s="43">
        <v>86944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86944</v>
      </c>
      <c r="O10" s="44">
        <f t="shared" si="1"/>
        <v>43.363591022443892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134523</v>
      </c>
      <c r="L11" s="43">
        <v>0</v>
      </c>
      <c r="M11" s="43">
        <v>0</v>
      </c>
      <c r="N11" s="43">
        <f t="shared" si="2"/>
        <v>134523</v>
      </c>
      <c r="O11" s="44">
        <f t="shared" si="1"/>
        <v>67.09376558603492</v>
      </c>
      <c r="P11" s="9"/>
    </row>
    <row r="12" spans="1:133">
      <c r="A12" s="12"/>
      <c r="B12" s="42">
        <v>519</v>
      </c>
      <c r="C12" s="19" t="s">
        <v>24</v>
      </c>
      <c r="D12" s="43">
        <v>107443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107443</v>
      </c>
      <c r="O12" s="44">
        <f t="shared" si="1"/>
        <v>53.587531172069824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2959673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2959673</v>
      </c>
      <c r="O13" s="41">
        <f t="shared" si="1"/>
        <v>1476.1461346633416</v>
      </c>
      <c r="P13" s="10"/>
    </row>
    <row r="14" spans="1:133">
      <c r="A14" s="12"/>
      <c r="B14" s="42">
        <v>521</v>
      </c>
      <c r="C14" s="19" t="s">
        <v>26</v>
      </c>
      <c r="D14" s="43">
        <v>2342855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2342855</v>
      </c>
      <c r="O14" s="44">
        <f t="shared" si="1"/>
        <v>1168.5062344139651</v>
      </c>
      <c r="P14" s="9"/>
    </row>
    <row r="15" spans="1:133">
      <c r="A15" s="12"/>
      <c r="B15" s="42">
        <v>522</v>
      </c>
      <c r="C15" s="19" t="s">
        <v>27</v>
      </c>
      <c r="D15" s="43">
        <v>529043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529043</v>
      </c>
      <c r="O15" s="44">
        <f t="shared" si="1"/>
        <v>263.86184538653367</v>
      </c>
      <c r="P15" s="9"/>
    </row>
    <row r="16" spans="1:133">
      <c r="A16" s="12"/>
      <c r="B16" s="42">
        <v>524</v>
      </c>
      <c r="C16" s="19" t="s">
        <v>28</v>
      </c>
      <c r="D16" s="43">
        <v>87775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87775</v>
      </c>
      <c r="O16" s="44">
        <f t="shared" si="1"/>
        <v>43.778054862842893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595503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1196911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1792414</v>
      </c>
      <c r="O17" s="41">
        <f t="shared" si="1"/>
        <v>893.97206982543639</v>
      </c>
      <c r="P17" s="10"/>
    </row>
    <row r="18" spans="1:119">
      <c r="A18" s="12"/>
      <c r="B18" s="42">
        <v>531</v>
      </c>
      <c r="C18" s="19" t="s">
        <v>30</v>
      </c>
      <c r="D18" s="43">
        <v>57290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57290</v>
      </c>
      <c r="O18" s="44">
        <f t="shared" si="1"/>
        <v>28.57356608478803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370247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370247</v>
      </c>
      <c r="O19" s="44">
        <f t="shared" si="1"/>
        <v>184.66184538653366</v>
      </c>
      <c r="P19" s="9"/>
    </row>
    <row r="20" spans="1:119">
      <c r="A20" s="12"/>
      <c r="B20" s="42">
        <v>534</v>
      </c>
      <c r="C20" s="19" t="s">
        <v>32</v>
      </c>
      <c r="D20" s="43">
        <v>229363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229363</v>
      </c>
      <c r="O20" s="44">
        <f t="shared" si="1"/>
        <v>114.39551122194514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323702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323702</v>
      </c>
      <c r="O21" s="44">
        <f t="shared" si="1"/>
        <v>161.44738154613466</v>
      </c>
      <c r="P21" s="9"/>
    </row>
    <row r="22" spans="1:119">
      <c r="A22" s="12"/>
      <c r="B22" s="42">
        <v>536</v>
      </c>
      <c r="C22" s="19" t="s">
        <v>34</v>
      </c>
      <c r="D22" s="43">
        <v>54564</v>
      </c>
      <c r="E22" s="43">
        <v>0</v>
      </c>
      <c r="F22" s="43">
        <v>0</v>
      </c>
      <c r="G22" s="43">
        <v>0</v>
      </c>
      <c r="H22" s="43">
        <v>0</v>
      </c>
      <c r="I22" s="43">
        <v>502962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557526</v>
      </c>
      <c r="O22" s="44">
        <f t="shared" si="1"/>
        <v>278.06783042394017</v>
      </c>
      <c r="P22" s="9"/>
    </row>
    <row r="23" spans="1:119">
      <c r="A23" s="12"/>
      <c r="B23" s="42">
        <v>539</v>
      </c>
      <c r="C23" s="19" t="s">
        <v>35</v>
      </c>
      <c r="D23" s="43">
        <v>254286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254286</v>
      </c>
      <c r="O23" s="44">
        <f t="shared" si="1"/>
        <v>126.82593516209477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9870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9870</v>
      </c>
      <c r="O24" s="41">
        <f t="shared" si="1"/>
        <v>4.9226932668329173</v>
      </c>
      <c r="P24" s="10"/>
    </row>
    <row r="25" spans="1:119">
      <c r="A25" s="12"/>
      <c r="B25" s="42">
        <v>541</v>
      </c>
      <c r="C25" s="19" t="s">
        <v>37</v>
      </c>
      <c r="D25" s="43">
        <v>9870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9870</v>
      </c>
      <c r="O25" s="44">
        <f t="shared" si="1"/>
        <v>4.9226932668329173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84697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84697</v>
      </c>
      <c r="O26" s="41">
        <f t="shared" si="1"/>
        <v>42.242892768079798</v>
      </c>
      <c r="P26" s="9"/>
    </row>
    <row r="27" spans="1:119">
      <c r="A27" s="12"/>
      <c r="B27" s="42">
        <v>572</v>
      </c>
      <c r="C27" s="19" t="s">
        <v>39</v>
      </c>
      <c r="D27" s="43">
        <v>41462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41462</v>
      </c>
      <c r="O27" s="44">
        <f t="shared" si="1"/>
        <v>20.679301745635911</v>
      </c>
      <c r="P27" s="9"/>
    </row>
    <row r="28" spans="1:119">
      <c r="A28" s="12"/>
      <c r="B28" s="42">
        <v>574</v>
      </c>
      <c r="C28" s="19" t="s">
        <v>46</v>
      </c>
      <c r="D28" s="43">
        <v>43235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43235</v>
      </c>
      <c r="O28" s="44">
        <f t="shared" si="1"/>
        <v>21.563591022443891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99996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99996</v>
      </c>
      <c r="O29" s="41">
        <f t="shared" si="1"/>
        <v>49.873316708229424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99996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99996</v>
      </c>
      <c r="O30" s="44">
        <f t="shared" si="1"/>
        <v>49.873316708229424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4247052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1296907</v>
      </c>
      <c r="J31" s="14">
        <f t="shared" si="9"/>
        <v>0</v>
      </c>
      <c r="K31" s="14">
        <f t="shared" si="9"/>
        <v>134523</v>
      </c>
      <c r="L31" s="14">
        <f t="shared" si="9"/>
        <v>0</v>
      </c>
      <c r="M31" s="14">
        <f t="shared" si="9"/>
        <v>0</v>
      </c>
      <c r="N31" s="14">
        <f t="shared" si="4"/>
        <v>5678482</v>
      </c>
      <c r="O31" s="35">
        <f t="shared" si="1"/>
        <v>2832.1605985037409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47</v>
      </c>
      <c r="M33" s="90"/>
      <c r="N33" s="90"/>
      <c r="O33" s="39">
        <v>2005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657292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657292</v>
      </c>
      <c r="O5" s="30">
        <f t="shared" ref="O5:O29" si="2">(N5/O$31)</f>
        <v>307.28938756428238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57000</v>
      </c>
      <c r="O6" s="44">
        <f t="shared" si="2"/>
        <v>26.647966339410939</v>
      </c>
      <c r="P6" s="9"/>
    </row>
    <row r="7" spans="1:133">
      <c r="A7" s="12"/>
      <c r="B7" s="42">
        <v>512</v>
      </c>
      <c r="C7" s="19" t="s">
        <v>20</v>
      </c>
      <c r="D7" s="43">
        <v>331809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331809</v>
      </c>
      <c r="O7" s="44">
        <f t="shared" si="2"/>
        <v>155.12342215988781</v>
      </c>
      <c r="P7" s="9"/>
    </row>
    <row r="8" spans="1:133">
      <c r="A8" s="12"/>
      <c r="B8" s="42">
        <v>513</v>
      </c>
      <c r="C8" s="19" t="s">
        <v>21</v>
      </c>
      <c r="D8" s="43">
        <v>12250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12250</v>
      </c>
      <c r="O8" s="44">
        <f t="shared" si="2"/>
        <v>5.7269752220663861</v>
      </c>
      <c r="P8" s="9"/>
    </row>
    <row r="9" spans="1:133">
      <c r="A9" s="12"/>
      <c r="B9" s="42">
        <v>514</v>
      </c>
      <c r="C9" s="19" t="s">
        <v>22</v>
      </c>
      <c r="D9" s="43">
        <v>53364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53364</v>
      </c>
      <c r="O9" s="44">
        <f t="shared" si="2"/>
        <v>24.948106591865358</v>
      </c>
      <c r="P9" s="9"/>
    </row>
    <row r="10" spans="1:133">
      <c r="A10" s="12"/>
      <c r="B10" s="42">
        <v>518</v>
      </c>
      <c r="C10" s="19" t="s">
        <v>23</v>
      </c>
      <c r="D10" s="43">
        <v>91202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91202</v>
      </c>
      <c r="O10" s="44">
        <f t="shared" si="2"/>
        <v>42.637681159420289</v>
      </c>
      <c r="P10" s="9"/>
    </row>
    <row r="11" spans="1:133">
      <c r="A11" s="12"/>
      <c r="B11" s="42">
        <v>519</v>
      </c>
      <c r="C11" s="19" t="s">
        <v>24</v>
      </c>
      <c r="D11" s="43">
        <v>111667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111667</v>
      </c>
      <c r="O11" s="44">
        <f t="shared" si="2"/>
        <v>52.205236091631605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2958191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136323</v>
      </c>
      <c r="L12" s="29">
        <f t="shared" si="3"/>
        <v>0</v>
      </c>
      <c r="M12" s="29">
        <f t="shared" si="3"/>
        <v>0</v>
      </c>
      <c r="N12" s="40">
        <f t="shared" si="1"/>
        <v>3094514</v>
      </c>
      <c r="O12" s="41">
        <f t="shared" si="2"/>
        <v>1446.7106124357176</v>
      </c>
      <c r="P12" s="10"/>
    </row>
    <row r="13" spans="1:133">
      <c r="A13" s="12"/>
      <c r="B13" s="42">
        <v>521</v>
      </c>
      <c r="C13" s="19" t="s">
        <v>26</v>
      </c>
      <c r="D13" s="43">
        <v>2379380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136323</v>
      </c>
      <c r="L13" s="43">
        <v>0</v>
      </c>
      <c r="M13" s="43">
        <v>0</v>
      </c>
      <c r="N13" s="43">
        <f t="shared" si="1"/>
        <v>2515703</v>
      </c>
      <c r="O13" s="44">
        <f t="shared" si="2"/>
        <v>1176.1117344553529</v>
      </c>
      <c r="P13" s="9"/>
    </row>
    <row r="14" spans="1:133">
      <c r="A14" s="12"/>
      <c r="B14" s="42">
        <v>522</v>
      </c>
      <c r="C14" s="19" t="s">
        <v>27</v>
      </c>
      <c r="D14" s="43">
        <v>506803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506803</v>
      </c>
      <c r="O14" s="44">
        <f t="shared" si="2"/>
        <v>236.93454885460497</v>
      </c>
      <c r="P14" s="9"/>
    </row>
    <row r="15" spans="1:133">
      <c r="A15" s="12"/>
      <c r="B15" s="42">
        <v>524</v>
      </c>
      <c r="C15" s="19" t="s">
        <v>28</v>
      </c>
      <c r="D15" s="43">
        <v>72008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72008</v>
      </c>
      <c r="O15" s="44">
        <f t="shared" si="2"/>
        <v>33.6643291257597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699375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1176438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1875813</v>
      </c>
      <c r="O16" s="41">
        <f t="shared" si="2"/>
        <v>876.95792426367461</v>
      </c>
      <c r="P16" s="10"/>
    </row>
    <row r="17" spans="1:119">
      <c r="A17" s="12"/>
      <c r="B17" s="42">
        <v>531</v>
      </c>
      <c r="C17" s="19" t="s">
        <v>30</v>
      </c>
      <c r="D17" s="43">
        <v>67949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67949</v>
      </c>
      <c r="O17" s="44">
        <f t="shared" si="2"/>
        <v>31.766713417484805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318411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318411</v>
      </c>
      <c r="O18" s="44">
        <f t="shared" si="2"/>
        <v>148.85974754558205</v>
      </c>
      <c r="P18" s="9"/>
    </row>
    <row r="19" spans="1:119">
      <c r="A19" s="12"/>
      <c r="B19" s="42">
        <v>534</v>
      </c>
      <c r="C19" s="19" t="s">
        <v>32</v>
      </c>
      <c r="D19" s="43">
        <v>238875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238875</v>
      </c>
      <c r="O19" s="44">
        <f t="shared" si="2"/>
        <v>111.67601683029453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339167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339167</v>
      </c>
      <c r="O20" s="44">
        <f t="shared" si="2"/>
        <v>158.56334735857877</v>
      </c>
      <c r="P20" s="9"/>
    </row>
    <row r="21" spans="1:119">
      <c r="A21" s="12"/>
      <c r="B21" s="42">
        <v>536</v>
      </c>
      <c r="C21" s="19" t="s">
        <v>34</v>
      </c>
      <c r="D21" s="43">
        <v>47658</v>
      </c>
      <c r="E21" s="43">
        <v>0</v>
      </c>
      <c r="F21" s="43">
        <v>0</v>
      </c>
      <c r="G21" s="43">
        <v>0</v>
      </c>
      <c r="H21" s="43">
        <v>0</v>
      </c>
      <c r="I21" s="43">
        <v>518860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566518</v>
      </c>
      <c r="O21" s="44">
        <f t="shared" si="2"/>
        <v>264.85179990649834</v>
      </c>
      <c r="P21" s="9"/>
    </row>
    <row r="22" spans="1:119">
      <c r="A22" s="12"/>
      <c r="B22" s="42">
        <v>539</v>
      </c>
      <c r="C22" s="19" t="s">
        <v>35</v>
      </c>
      <c r="D22" s="43">
        <v>344893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344893</v>
      </c>
      <c r="O22" s="44">
        <f t="shared" si="2"/>
        <v>161.24029920523608</v>
      </c>
      <c r="P22" s="9"/>
    </row>
    <row r="23" spans="1:119" ht="15.75">
      <c r="A23" s="26" t="s">
        <v>36</v>
      </c>
      <c r="B23" s="27"/>
      <c r="C23" s="28"/>
      <c r="D23" s="29">
        <f t="shared" ref="D23:M23" si="5">SUM(D24:D24)</f>
        <v>11220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11220</v>
      </c>
      <c r="O23" s="41">
        <f t="shared" si="2"/>
        <v>5.2454417952314163</v>
      </c>
      <c r="P23" s="10"/>
    </row>
    <row r="24" spans="1:119">
      <c r="A24" s="12"/>
      <c r="B24" s="42">
        <v>541</v>
      </c>
      <c r="C24" s="19" t="s">
        <v>37</v>
      </c>
      <c r="D24" s="43">
        <v>11220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11220</v>
      </c>
      <c r="O24" s="44">
        <f t="shared" si="2"/>
        <v>5.2454417952314163</v>
      </c>
      <c r="P24" s="9"/>
    </row>
    <row r="25" spans="1:119" ht="15.75">
      <c r="A25" s="26" t="s">
        <v>38</v>
      </c>
      <c r="B25" s="27"/>
      <c r="C25" s="28"/>
      <c r="D25" s="29">
        <f t="shared" ref="D25:M25" si="6">SUM(D26:D26)</f>
        <v>39504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39504</v>
      </c>
      <c r="O25" s="41">
        <f t="shared" si="2"/>
        <v>18.46844319775596</v>
      </c>
      <c r="P25" s="9"/>
    </row>
    <row r="26" spans="1:119">
      <c r="A26" s="12"/>
      <c r="B26" s="42">
        <v>572</v>
      </c>
      <c r="C26" s="19" t="s">
        <v>39</v>
      </c>
      <c r="D26" s="43">
        <v>39504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39504</v>
      </c>
      <c r="O26" s="44">
        <f t="shared" si="2"/>
        <v>18.46844319775596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100000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100000</v>
      </c>
      <c r="O27" s="41">
        <f t="shared" si="2"/>
        <v>46.750818139317438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100000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100000</v>
      </c>
      <c r="O28" s="44">
        <f t="shared" si="2"/>
        <v>46.750818139317438</v>
      </c>
      <c r="P28" s="9"/>
    </row>
    <row r="29" spans="1:119" ht="16.5" thickBot="1">
      <c r="A29" s="13" t="s">
        <v>10</v>
      </c>
      <c r="B29" s="21"/>
      <c r="C29" s="20"/>
      <c r="D29" s="14">
        <f>SUM(D5,D12,D16,D23,D25,D27)</f>
        <v>4365582</v>
      </c>
      <c r="E29" s="14">
        <f t="shared" ref="E29:M29" si="8">SUM(E5,E12,E16,E23,E25,E27)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1276438</v>
      </c>
      <c r="J29" s="14">
        <f t="shared" si="8"/>
        <v>0</v>
      </c>
      <c r="K29" s="14">
        <f t="shared" si="8"/>
        <v>136323</v>
      </c>
      <c r="L29" s="14">
        <f t="shared" si="8"/>
        <v>0</v>
      </c>
      <c r="M29" s="14">
        <f t="shared" si="8"/>
        <v>0</v>
      </c>
      <c r="N29" s="14">
        <f t="shared" si="1"/>
        <v>5778343</v>
      </c>
      <c r="O29" s="35">
        <f t="shared" si="2"/>
        <v>2701.4226273959794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42</v>
      </c>
      <c r="M31" s="90"/>
      <c r="N31" s="90"/>
      <c r="O31" s="39">
        <v>2139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663591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663591</v>
      </c>
      <c r="O5" s="30">
        <f t="shared" ref="O5:O27" si="2">(N5/O$29)</f>
        <v>309.07824871914301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57000</v>
      </c>
      <c r="O6" s="44">
        <f t="shared" si="2"/>
        <v>26.548672566371682</v>
      </c>
      <c r="P6" s="9"/>
    </row>
    <row r="7" spans="1:133">
      <c r="A7" s="12"/>
      <c r="B7" s="42">
        <v>512</v>
      </c>
      <c r="C7" s="19" t="s">
        <v>20</v>
      </c>
      <c r="D7" s="43">
        <v>304525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304525</v>
      </c>
      <c r="O7" s="44">
        <f t="shared" si="2"/>
        <v>141.83744760130415</v>
      </c>
      <c r="P7" s="9"/>
    </row>
    <row r="8" spans="1:133">
      <c r="A8" s="12"/>
      <c r="B8" s="42">
        <v>513</v>
      </c>
      <c r="C8" s="19" t="s">
        <v>21</v>
      </c>
      <c r="D8" s="43">
        <v>11250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11250</v>
      </c>
      <c r="O8" s="44">
        <f t="shared" si="2"/>
        <v>5.239869585468095</v>
      </c>
      <c r="P8" s="9"/>
    </row>
    <row r="9" spans="1:133">
      <c r="A9" s="12"/>
      <c r="B9" s="42">
        <v>514</v>
      </c>
      <c r="C9" s="19" t="s">
        <v>22</v>
      </c>
      <c r="D9" s="43">
        <v>75346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75346</v>
      </c>
      <c r="O9" s="44">
        <f t="shared" si="2"/>
        <v>35.093619003260365</v>
      </c>
      <c r="P9" s="9"/>
    </row>
    <row r="10" spans="1:133">
      <c r="A10" s="12"/>
      <c r="B10" s="42">
        <v>518</v>
      </c>
      <c r="C10" s="19" t="s">
        <v>23</v>
      </c>
      <c r="D10" s="43">
        <v>92960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92960</v>
      </c>
      <c r="O10" s="44">
        <f t="shared" si="2"/>
        <v>43.297624592454589</v>
      </c>
      <c r="P10" s="9"/>
    </row>
    <row r="11" spans="1:133">
      <c r="A11" s="12"/>
      <c r="B11" s="42">
        <v>519</v>
      </c>
      <c r="C11" s="19" t="s">
        <v>24</v>
      </c>
      <c r="D11" s="43">
        <v>122510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122510</v>
      </c>
      <c r="O11" s="44">
        <f t="shared" si="2"/>
        <v>57.061015370284117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2959443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116714</v>
      </c>
      <c r="L12" s="29">
        <f t="shared" si="3"/>
        <v>0</v>
      </c>
      <c r="M12" s="29">
        <f t="shared" si="3"/>
        <v>0</v>
      </c>
      <c r="N12" s="40">
        <f t="shared" si="1"/>
        <v>3076157</v>
      </c>
      <c r="O12" s="41">
        <f t="shared" si="2"/>
        <v>1432.7699115044247</v>
      </c>
      <c r="P12" s="10"/>
    </row>
    <row r="13" spans="1:133">
      <c r="A13" s="12"/>
      <c r="B13" s="42">
        <v>521</v>
      </c>
      <c r="C13" s="19" t="s">
        <v>26</v>
      </c>
      <c r="D13" s="43">
        <v>2365243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116714</v>
      </c>
      <c r="L13" s="43">
        <v>0</v>
      </c>
      <c r="M13" s="43">
        <v>0</v>
      </c>
      <c r="N13" s="43">
        <f t="shared" si="1"/>
        <v>2481957</v>
      </c>
      <c r="O13" s="44">
        <f t="shared" si="2"/>
        <v>1156.0116441546343</v>
      </c>
      <c r="P13" s="9"/>
    </row>
    <row r="14" spans="1:133">
      <c r="A14" s="12"/>
      <c r="B14" s="42">
        <v>522</v>
      </c>
      <c r="C14" s="19" t="s">
        <v>27</v>
      </c>
      <c r="D14" s="43">
        <v>474768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474768</v>
      </c>
      <c r="O14" s="44">
        <f t="shared" si="2"/>
        <v>221.13088029809035</v>
      </c>
      <c r="P14" s="9"/>
    </row>
    <row r="15" spans="1:133">
      <c r="A15" s="12"/>
      <c r="B15" s="42">
        <v>524</v>
      </c>
      <c r="C15" s="19" t="s">
        <v>28</v>
      </c>
      <c r="D15" s="43">
        <v>119432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119432</v>
      </c>
      <c r="O15" s="44">
        <f t="shared" si="2"/>
        <v>55.627387051700047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504052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1166930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1670982</v>
      </c>
      <c r="O16" s="41">
        <f t="shared" si="2"/>
        <v>778.286911970191</v>
      </c>
      <c r="P16" s="10"/>
    </row>
    <row r="17" spans="1:119">
      <c r="A17" s="12"/>
      <c r="B17" s="42">
        <v>531</v>
      </c>
      <c r="C17" s="19" t="s">
        <v>30</v>
      </c>
      <c r="D17" s="43">
        <v>67751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67751</v>
      </c>
      <c r="O17" s="44">
        <f t="shared" si="2"/>
        <v>31.55612482533768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343937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343937</v>
      </c>
      <c r="O18" s="44">
        <f t="shared" si="2"/>
        <v>160.19422449930136</v>
      </c>
      <c r="P18" s="9"/>
    </row>
    <row r="19" spans="1:119">
      <c r="A19" s="12"/>
      <c r="B19" s="42">
        <v>534</v>
      </c>
      <c r="C19" s="19" t="s">
        <v>32</v>
      </c>
      <c r="D19" s="43">
        <v>220374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220374</v>
      </c>
      <c r="O19" s="44">
        <f t="shared" si="2"/>
        <v>102.64275733581742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302435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302435</v>
      </c>
      <c r="O20" s="44">
        <f t="shared" si="2"/>
        <v>140.86399627387053</v>
      </c>
      <c r="P20" s="9"/>
    </row>
    <row r="21" spans="1:119">
      <c r="A21" s="12"/>
      <c r="B21" s="42">
        <v>536</v>
      </c>
      <c r="C21" s="19" t="s">
        <v>34</v>
      </c>
      <c r="D21" s="43">
        <v>40269</v>
      </c>
      <c r="E21" s="43">
        <v>0</v>
      </c>
      <c r="F21" s="43">
        <v>0</v>
      </c>
      <c r="G21" s="43">
        <v>0</v>
      </c>
      <c r="H21" s="43">
        <v>0</v>
      </c>
      <c r="I21" s="43">
        <v>520558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560827</v>
      </c>
      <c r="O21" s="44">
        <f t="shared" si="2"/>
        <v>261.21425244527245</v>
      </c>
      <c r="P21" s="9"/>
    </row>
    <row r="22" spans="1:119">
      <c r="A22" s="12"/>
      <c r="B22" s="42">
        <v>539</v>
      </c>
      <c r="C22" s="19" t="s">
        <v>35</v>
      </c>
      <c r="D22" s="43">
        <v>175658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175658</v>
      </c>
      <c r="O22" s="44">
        <f t="shared" si="2"/>
        <v>81.815556590591527</v>
      </c>
      <c r="P22" s="9"/>
    </row>
    <row r="23" spans="1:119" ht="15.75">
      <c r="A23" s="26" t="s">
        <v>36</v>
      </c>
      <c r="B23" s="27"/>
      <c r="C23" s="28"/>
      <c r="D23" s="29">
        <f t="shared" ref="D23:M23" si="5">SUM(D24:D24)</f>
        <v>104424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104424</v>
      </c>
      <c r="O23" s="41">
        <f t="shared" si="2"/>
        <v>48.637168141592923</v>
      </c>
      <c r="P23" s="10"/>
    </row>
    <row r="24" spans="1:119">
      <c r="A24" s="12"/>
      <c r="B24" s="42">
        <v>541</v>
      </c>
      <c r="C24" s="19" t="s">
        <v>37</v>
      </c>
      <c r="D24" s="43">
        <v>104424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104424</v>
      </c>
      <c r="O24" s="44">
        <f t="shared" si="2"/>
        <v>48.637168141592923</v>
      </c>
      <c r="P24" s="9"/>
    </row>
    <row r="25" spans="1:119" ht="15.75">
      <c r="A25" s="26" t="s">
        <v>38</v>
      </c>
      <c r="B25" s="27"/>
      <c r="C25" s="28"/>
      <c r="D25" s="29">
        <f t="shared" ref="D25:M25" si="6">SUM(D26:D26)</f>
        <v>154185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154185</v>
      </c>
      <c r="O25" s="41">
        <f t="shared" si="2"/>
        <v>71.814159292035399</v>
      </c>
      <c r="P25" s="9"/>
    </row>
    <row r="26" spans="1:119" ht="15.75" thickBot="1">
      <c r="A26" s="12"/>
      <c r="B26" s="42">
        <v>572</v>
      </c>
      <c r="C26" s="19" t="s">
        <v>39</v>
      </c>
      <c r="D26" s="43">
        <v>154185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154185</v>
      </c>
      <c r="O26" s="44">
        <f t="shared" si="2"/>
        <v>71.814159292035399</v>
      </c>
      <c r="P26" s="9"/>
    </row>
    <row r="27" spans="1:119" ht="16.5" thickBot="1">
      <c r="A27" s="13" t="s">
        <v>10</v>
      </c>
      <c r="B27" s="21"/>
      <c r="C27" s="20"/>
      <c r="D27" s="14">
        <f>SUM(D5,D12,D16,D23,D25)</f>
        <v>4385695</v>
      </c>
      <c r="E27" s="14">
        <f t="shared" ref="E27:M27" si="7">SUM(E5,E12,E16,E23,E25)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1166930</v>
      </c>
      <c r="J27" s="14">
        <f t="shared" si="7"/>
        <v>0</v>
      </c>
      <c r="K27" s="14">
        <f t="shared" si="7"/>
        <v>116714</v>
      </c>
      <c r="L27" s="14">
        <f t="shared" si="7"/>
        <v>0</v>
      </c>
      <c r="M27" s="14">
        <f t="shared" si="7"/>
        <v>0</v>
      </c>
      <c r="N27" s="14">
        <f t="shared" si="1"/>
        <v>5669339</v>
      </c>
      <c r="O27" s="35">
        <f t="shared" si="2"/>
        <v>2640.586399627387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54</v>
      </c>
      <c r="M29" s="90"/>
      <c r="N29" s="90"/>
      <c r="O29" s="39">
        <v>2147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650871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71130</v>
      </c>
      <c r="J5" s="24">
        <f t="shared" si="0"/>
        <v>0</v>
      </c>
      <c r="K5" s="24">
        <f t="shared" si="0"/>
        <v>92325</v>
      </c>
      <c r="L5" s="24">
        <f t="shared" si="0"/>
        <v>0</v>
      </c>
      <c r="M5" s="24">
        <f t="shared" si="0"/>
        <v>0</v>
      </c>
      <c r="N5" s="25">
        <f>SUM(D5:M5)</f>
        <v>814326</v>
      </c>
      <c r="O5" s="30">
        <f t="shared" ref="O5:O24" si="1">(N5/O$26)</f>
        <v>378.05292479108635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26.462395543175486</v>
      </c>
      <c r="P6" s="9"/>
    </row>
    <row r="7" spans="1:133">
      <c r="A7" s="12"/>
      <c r="B7" s="42">
        <v>512</v>
      </c>
      <c r="C7" s="19" t="s">
        <v>20</v>
      </c>
      <c r="D7" s="43">
        <v>273327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273327</v>
      </c>
      <c r="O7" s="44">
        <f t="shared" si="1"/>
        <v>126.89275766016713</v>
      </c>
      <c r="P7" s="9"/>
    </row>
    <row r="8" spans="1:133">
      <c r="A8" s="12"/>
      <c r="B8" s="42">
        <v>513</v>
      </c>
      <c r="C8" s="19" t="s">
        <v>21</v>
      </c>
      <c r="D8" s="43">
        <v>85048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85048</v>
      </c>
      <c r="O8" s="44">
        <f t="shared" si="1"/>
        <v>39.483751160631385</v>
      </c>
      <c r="P8" s="9"/>
    </row>
    <row r="9" spans="1:133">
      <c r="A9" s="12"/>
      <c r="B9" s="42">
        <v>514</v>
      </c>
      <c r="C9" s="19" t="s">
        <v>22</v>
      </c>
      <c r="D9" s="43">
        <v>91513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91513</v>
      </c>
      <c r="O9" s="44">
        <f t="shared" si="1"/>
        <v>42.485143918291548</v>
      </c>
      <c r="P9" s="9"/>
    </row>
    <row r="10" spans="1:133">
      <c r="A10" s="12"/>
      <c r="B10" s="42">
        <v>517</v>
      </c>
      <c r="C10" s="19" t="s">
        <v>67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71130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71130</v>
      </c>
      <c r="O10" s="44">
        <f t="shared" si="1"/>
        <v>33.022284122562674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92325</v>
      </c>
      <c r="L11" s="43">
        <v>0</v>
      </c>
      <c r="M11" s="43">
        <v>0</v>
      </c>
      <c r="N11" s="43">
        <f t="shared" si="2"/>
        <v>92325</v>
      </c>
      <c r="O11" s="44">
        <f t="shared" si="1"/>
        <v>42.862116991643454</v>
      </c>
      <c r="P11" s="9"/>
    </row>
    <row r="12" spans="1:133">
      <c r="A12" s="12"/>
      <c r="B12" s="42">
        <v>519</v>
      </c>
      <c r="C12" s="19" t="s">
        <v>24</v>
      </c>
      <c r="D12" s="43">
        <v>143983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143983</v>
      </c>
      <c r="O12" s="44">
        <f t="shared" si="1"/>
        <v>66.844475394614676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3042973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3042973</v>
      </c>
      <c r="O13" s="41">
        <f t="shared" si="1"/>
        <v>1412.7079851439182</v>
      </c>
      <c r="P13" s="10"/>
    </row>
    <row r="14" spans="1:133">
      <c r="A14" s="12"/>
      <c r="B14" s="42">
        <v>521</v>
      </c>
      <c r="C14" s="19" t="s">
        <v>26</v>
      </c>
      <c r="D14" s="43">
        <v>2453366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2453366</v>
      </c>
      <c r="O14" s="44">
        <f t="shared" si="1"/>
        <v>1138.9814298978645</v>
      </c>
      <c r="P14" s="9"/>
    </row>
    <row r="15" spans="1:133">
      <c r="A15" s="12"/>
      <c r="B15" s="42">
        <v>522</v>
      </c>
      <c r="C15" s="19" t="s">
        <v>27</v>
      </c>
      <c r="D15" s="43">
        <v>471960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471960</v>
      </c>
      <c r="O15" s="44">
        <f t="shared" si="1"/>
        <v>219.10863509749305</v>
      </c>
      <c r="P15" s="9"/>
    </row>
    <row r="16" spans="1:133">
      <c r="A16" s="12"/>
      <c r="B16" s="42">
        <v>524</v>
      </c>
      <c r="C16" s="19" t="s">
        <v>28</v>
      </c>
      <c r="D16" s="43">
        <v>117647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117647</v>
      </c>
      <c r="O16" s="44">
        <f t="shared" si="1"/>
        <v>54.61792014856082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581615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996218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1577833</v>
      </c>
      <c r="O17" s="41">
        <f t="shared" si="1"/>
        <v>732.51299907149485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291652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291652</v>
      </c>
      <c r="O18" s="44">
        <f t="shared" si="1"/>
        <v>135.40018570102134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270618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270618</v>
      </c>
      <c r="O19" s="44">
        <f t="shared" si="1"/>
        <v>125.63509749303621</v>
      </c>
      <c r="P19" s="9"/>
    </row>
    <row r="20" spans="1:119">
      <c r="A20" s="12"/>
      <c r="B20" s="42">
        <v>536</v>
      </c>
      <c r="C20" s="19" t="s">
        <v>34</v>
      </c>
      <c r="D20" s="43">
        <v>581615</v>
      </c>
      <c r="E20" s="43">
        <v>0</v>
      </c>
      <c r="F20" s="43">
        <v>0</v>
      </c>
      <c r="G20" s="43">
        <v>0</v>
      </c>
      <c r="H20" s="43">
        <v>0</v>
      </c>
      <c r="I20" s="43">
        <v>300412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882027</v>
      </c>
      <c r="O20" s="44">
        <f t="shared" si="1"/>
        <v>409.48328690807801</v>
      </c>
      <c r="P20" s="9"/>
    </row>
    <row r="21" spans="1:119">
      <c r="A21" s="12"/>
      <c r="B21" s="42">
        <v>539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133536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133536</v>
      </c>
      <c r="O21" s="44">
        <f t="shared" si="1"/>
        <v>61.994428969359333</v>
      </c>
      <c r="P21" s="9"/>
    </row>
    <row r="22" spans="1:119" ht="15.75">
      <c r="A22" s="26" t="s">
        <v>38</v>
      </c>
      <c r="B22" s="27"/>
      <c r="C22" s="28"/>
      <c r="D22" s="29">
        <f t="shared" ref="D22:M22" si="6">SUM(D23:D23)</f>
        <v>341811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341811</v>
      </c>
      <c r="O22" s="41">
        <f t="shared" si="1"/>
        <v>158.68662952646238</v>
      </c>
      <c r="P22" s="9"/>
    </row>
    <row r="23" spans="1:119" ht="15.75" thickBot="1">
      <c r="A23" s="12"/>
      <c r="B23" s="42">
        <v>572</v>
      </c>
      <c r="C23" s="19" t="s">
        <v>39</v>
      </c>
      <c r="D23" s="43">
        <v>341811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341811</v>
      </c>
      <c r="O23" s="44">
        <f t="shared" si="1"/>
        <v>158.68662952646238</v>
      </c>
      <c r="P23" s="9"/>
    </row>
    <row r="24" spans="1:119" ht="16.5" thickBot="1">
      <c r="A24" s="13" t="s">
        <v>10</v>
      </c>
      <c r="B24" s="21"/>
      <c r="C24" s="20"/>
      <c r="D24" s="14">
        <f>SUM(D5,D13,D17,D22)</f>
        <v>4617270</v>
      </c>
      <c r="E24" s="14">
        <f t="shared" ref="E24:M24" si="7">SUM(E5,E13,E17,E22)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1067348</v>
      </c>
      <c r="J24" s="14">
        <f t="shared" si="7"/>
        <v>0</v>
      </c>
      <c r="K24" s="14">
        <f t="shared" si="7"/>
        <v>92325</v>
      </c>
      <c r="L24" s="14">
        <f t="shared" si="7"/>
        <v>0</v>
      </c>
      <c r="M24" s="14">
        <f t="shared" si="7"/>
        <v>0</v>
      </c>
      <c r="N24" s="14">
        <f t="shared" si="4"/>
        <v>5776943</v>
      </c>
      <c r="O24" s="35">
        <f t="shared" si="1"/>
        <v>2681.9605385329619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68</v>
      </c>
      <c r="M26" s="90"/>
      <c r="N26" s="90"/>
      <c r="O26" s="39">
        <v>2154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1160159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126745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1286904</v>
      </c>
      <c r="P5" s="30">
        <f t="shared" ref="P5:P25" si="1">(O5/P$27)</f>
        <v>599.95524475524473</v>
      </c>
      <c r="Q5" s="6"/>
    </row>
    <row r="6" spans="1:134">
      <c r="A6" s="12"/>
      <c r="B6" s="42">
        <v>511</v>
      </c>
      <c r="C6" s="19" t="s">
        <v>19</v>
      </c>
      <c r="D6" s="43">
        <v>57765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57765</v>
      </c>
      <c r="P6" s="44">
        <f t="shared" si="1"/>
        <v>26.93006993006993</v>
      </c>
      <c r="Q6" s="9"/>
    </row>
    <row r="7" spans="1:134">
      <c r="A7" s="12"/>
      <c r="B7" s="42">
        <v>512</v>
      </c>
      <c r="C7" s="19" t="s">
        <v>20</v>
      </c>
      <c r="D7" s="43">
        <v>515053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515053</v>
      </c>
      <c r="P7" s="44">
        <f t="shared" si="1"/>
        <v>240.11794871794871</v>
      </c>
      <c r="Q7" s="9"/>
    </row>
    <row r="8" spans="1:134">
      <c r="A8" s="12"/>
      <c r="B8" s="42">
        <v>513</v>
      </c>
      <c r="C8" s="19" t="s">
        <v>21</v>
      </c>
      <c r="D8" s="43">
        <v>22750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22750</v>
      </c>
      <c r="P8" s="44">
        <f t="shared" si="1"/>
        <v>10.606060606060606</v>
      </c>
      <c r="Q8" s="9"/>
    </row>
    <row r="9" spans="1:134">
      <c r="A9" s="12"/>
      <c r="B9" s="42">
        <v>514</v>
      </c>
      <c r="C9" s="19" t="s">
        <v>22</v>
      </c>
      <c r="D9" s="43">
        <v>70738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70738</v>
      </c>
      <c r="P9" s="44">
        <f t="shared" si="1"/>
        <v>32.978088578088581</v>
      </c>
      <c r="Q9" s="9"/>
    </row>
    <row r="10" spans="1:134">
      <c r="A10" s="12"/>
      <c r="B10" s="42">
        <v>516</v>
      </c>
      <c r="C10" s="19" t="s">
        <v>45</v>
      </c>
      <c r="D10" s="43">
        <v>129135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129135</v>
      </c>
      <c r="P10" s="44">
        <f t="shared" si="1"/>
        <v>60.2027972027972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126745</v>
      </c>
      <c r="L11" s="43">
        <v>0</v>
      </c>
      <c r="M11" s="43">
        <v>0</v>
      </c>
      <c r="N11" s="43">
        <v>0</v>
      </c>
      <c r="O11" s="43">
        <f t="shared" si="2"/>
        <v>126745</v>
      </c>
      <c r="P11" s="44">
        <f t="shared" si="1"/>
        <v>59.088578088578089</v>
      </c>
      <c r="Q11" s="9"/>
    </row>
    <row r="12" spans="1:134">
      <c r="A12" s="12"/>
      <c r="B12" s="42">
        <v>519</v>
      </c>
      <c r="C12" s="19" t="s">
        <v>24</v>
      </c>
      <c r="D12" s="43">
        <v>364718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364718</v>
      </c>
      <c r="P12" s="44">
        <f t="shared" si="1"/>
        <v>170.03170163170162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3649811</v>
      </c>
      <c r="E13" s="29">
        <f t="shared" si="3"/>
        <v>254999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3904810</v>
      </c>
      <c r="P13" s="41">
        <f t="shared" si="1"/>
        <v>1820.4242424242425</v>
      </c>
      <c r="Q13" s="10"/>
    </row>
    <row r="14" spans="1:134">
      <c r="A14" s="12"/>
      <c r="B14" s="42">
        <v>521</v>
      </c>
      <c r="C14" s="19" t="s">
        <v>26</v>
      </c>
      <c r="D14" s="43">
        <v>2632143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2632143</v>
      </c>
      <c r="P14" s="44">
        <f t="shared" si="1"/>
        <v>1227.1062937062936</v>
      </c>
      <c r="Q14" s="9"/>
    </row>
    <row r="15" spans="1:134">
      <c r="A15" s="12"/>
      <c r="B15" s="42">
        <v>522</v>
      </c>
      <c r="C15" s="19" t="s">
        <v>27</v>
      </c>
      <c r="D15" s="43">
        <v>1017668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1017668</v>
      </c>
      <c r="P15" s="44">
        <f t="shared" si="1"/>
        <v>474.43729603729605</v>
      </c>
      <c r="Q15" s="9"/>
    </row>
    <row r="16" spans="1:134">
      <c r="A16" s="12"/>
      <c r="B16" s="42">
        <v>524</v>
      </c>
      <c r="C16" s="19" t="s">
        <v>28</v>
      </c>
      <c r="D16" s="43">
        <v>0</v>
      </c>
      <c r="E16" s="43">
        <v>254999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254999</v>
      </c>
      <c r="P16" s="44">
        <f t="shared" si="1"/>
        <v>118.88065268065269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SUM(D18:D21)</f>
        <v>653531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1778930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2432461</v>
      </c>
      <c r="P17" s="41">
        <f t="shared" si="1"/>
        <v>1134.0144522144521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571209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1" si="6">SUM(D18:N18)</f>
        <v>571209</v>
      </c>
      <c r="P18" s="44">
        <f t="shared" si="1"/>
        <v>266.29790209790212</v>
      </c>
      <c r="Q18" s="9"/>
    </row>
    <row r="19" spans="1:120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432598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432598</v>
      </c>
      <c r="P19" s="44">
        <f t="shared" si="1"/>
        <v>201.67738927738927</v>
      </c>
      <c r="Q19" s="9"/>
    </row>
    <row r="20" spans="1:120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775123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775123</v>
      </c>
      <c r="P20" s="44">
        <f t="shared" si="1"/>
        <v>361.36270396270396</v>
      </c>
      <c r="Q20" s="9"/>
    </row>
    <row r="21" spans="1:120">
      <c r="A21" s="12"/>
      <c r="B21" s="42">
        <v>539</v>
      </c>
      <c r="C21" s="19" t="s">
        <v>35</v>
      </c>
      <c r="D21" s="43">
        <v>653531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653531</v>
      </c>
      <c r="P21" s="44">
        <f t="shared" si="1"/>
        <v>304.67645687645688</v>
      </c>
      <c r="Q21" s="9"/>
    </row>
    <row r="22" spans="1:120" ht="15.75">
      <c r="A22" s="26" t="s">
        <v>41</v>
      </c>
      <c r="B22" s="27"/>
      <c r="C22" s="28"/>
      <c r="D22" s="29">
        <f t="shared" ref="D22:N22" si="7">SUM(D23:D24)</f>
        <v>10049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296620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>SUM(D22:N22)</f>
        <v>306669</v>
      </c>
      <c r="P22" s="41">
        <f t="shared" si="1"/>
        <v>142.96923076923076</v>
      </c>
      <c r="Q22" s="9"/>
    </row>
    <row r="23" spans="1:120">
      <c r="A23" s="12"/>
      <c r="B23" s="42">
        <v>581</v>
      </c>
      <c r="C23" s="19" t="s">
        <v>86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296620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296620</v>
      </c>
      <c r="P23" s="44">
        <f t="shared" si="1"/>
        <v>138.28438228438227</v>
      </c>
      <c r="Q23" s="9"/>
    </row>
    <row r="24" spans="1:120" ht="15.75" thickBot="1">
      <c r="A24" s="12"/>
      <c r="B24" s="42">
        <v>590</v>
      </c>
      <c r="C24" s="19" t="s">
        <v>87</v>
      </c>
      <c r="D24" s="43">
        <v>10049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8">SUM(D24:N24)</f>
        <v>10049</v>
      </c>
      <c r="P24" s="44">
        <f t="shared" si="1"/>
        <v>4.6848484848484846</v>
      </c>
      <c r="Q24" s="9"/>
    </row>
    <row r="25" spans="1:120" ht="16.5" thickBot="1">
      <c r="A25" s="13" t="s">
        <v>10</v>
      </c>
      <c r="B25" s="21"/>
      <c r="C25" s="20"/>
      <c r="D25" s="14">
        <f>SUM(D5,D13,D17,D22)</f>
        <v>5473550</v>
      </c>
      <c r="E25" s="14">
        <f t="shared" ref="E25:N25" si="9">SUM(E5,E13,E17,E22)</f>
        <v>254999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2075550</v>
      </c>
      <c r="J25" s="14">
        <f t="shared" si="9"/>
        <v>0</v>
      </c>
      <c r="K25" s="14">
        <f t="shared" si="9"/>
        <v>126745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7930844</v>
      </c>
      <c r="P25" s="35">
        <f t="shared" si="1"/>
        <v>3697.3631701631703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90</v>
      </c>
      <c r="N27" s="90"/>
      <c r="O27" s="90"/>
      <c r="P27" s="39">
        <v>2145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1287804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136793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1424597</v>
      </c>
      <c r="P5" s="30">
        <f t="shared" ref="P5:P25" si="1">(O5/P$27)</f>
        <v>664.14778554778559</v>
      </c>
      <c r="Q5" s="6"/>
    </row>
    <row r="6" spans="1:134">
      <c r="A6" s="12"/>
      <c r="B6" s="42">
        <v>511</v>
      </c>
      <c r="C6" s="19" t="s">
        <v>19</v>
      </c>
      <c r="D6" s="43">
        <v>56100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56100</v>
      </c>
      <c r="P6" s="44">
        <f t="shared" si="1"/>
        <v>26.153846153846153</v>
      </c>
      <c r="Q6" s="9"/>
    </row>
    <row r="7" spans="1:134">
      <c r="A7" s="12"/>
      <c r="B7" s="42">
        <v>512</v>
      </c>
      <c r="C7" s="19" t="s">
        <v>20</v>
      </c>
      <c r="D7" s="43">
        <v>442729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442729</v>
      </c>
      <c r="P7" s="44">
        <f t="shared" si="1"/>
        <v>206.40046620046621</v>
      </c>
      <c r="Q7" s="9"/>
    </row>
    <row r="8" spans="1:134">
      <c r="A8" s="12"/>
      <c r="B8" s="42">
        <v>513</v>
      </c>
      <c r="C8" s="19" t="s">
        <v>21</v>
      </c>
      <c r="D8" s="43">
        <v>31165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31165</v>
      </c>
      <c r="P8" s="44">
        <f t="shared" si="1"/>
        <v>14.529137529137529</v>
      </c>
      <c r="Q8" s="9"/>
    </row>
    <row r="9" spans="1:134">
      <c r="A9" s="12"/>
      <c r="B9" s="42">
        <v>514</v>
      </c>
      <c r="C9" s="19" t="s">
        <v>22</v>
      </c>
      <c r="D9" s="43">
        <v>131086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131086</v>
      </c>
      <c r="P9" s="44">
        <f t="shared" si="1"/>
        <v>61.112354312354313</v>
      </c>
      <c r="Q9" s="9"/>
    </row>
    <row r="10" spans="1:134">
      <c r="A10" s="12"/>
      <c r="B10" s="42">
        <v>516</v>
      </c>
      <c r="C10" s="19" t="s">
        <v>45</v>
      </c>
      <c r="D10" s="43">
        <v>107776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107776</v>
      </c>
      <c r="P10" s="44">
        <f t="shared" si="1"/>
        <v>50.245221445221446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136793</v>
      </c>
      <c r="L11" s="43">
        <v>0</v>
      </c>
      <c r="M11" s="43">
        <v>0</v>
      </c>
      <c r="N11" s="43">
        <v>0</v>
      </c>
      <c r="O11" s="43">
        <f t="shared" si="2"/>
        <v>136793</v>
      </c>
      <c r="P11" s="44">
        <f t="shared" si="1"/>
        <v>63.77296037296037</v>
      </c>
      <c r="Q11" s="9"/>
    </row>
    <row r="12" spans="1:134">
      <c r="A12" s="12"/>
      <c r="B12" s="42">
        <v>519</v>
      </c>
      <c r="C12" s="19" t="s">
        <v>24</v>
      </c>
      <c r="D12" s="43">
        <v>518948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518948</v>
      </c>
      <c r="P12" s="44">
        <f t="shared" si="1"/>
        <v>241.93379953379954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3736138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5" si="4">SUM(D13:N13)</f>
        <v>3736138</v>
      </c>
      <c r="P13" s="41">
        <f t="shared" si="1"/>
        <v>1741.7892773892775</v>
      </c>
      <c r="Q13" s="10"/>
    </row>
    <row r="14" spans="1:134">
      <c r="A14" s="12"/>
      <c r="B14" s="42">
        <v>521</v>
      </c>
      <c r="C14" s="19" t="s">
        <v>26</v>
      </c>
      <c r="D14" s="43">
        <v>2520115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2520115</v>
      </c>
      <c r="P14" s="44">
        <f t="shared" si="1"/>
        <v>1174.878787878788</v>
      </c>
      <c r="Q14" s="9"/>
    </row>
    <row r="15" spans="1:134">
      <c r="A15" s="12"/>
      <c r="B15" s="42">
        <v>522</v>
      </c>
      <c r="C15" s="19" t="s">
        <v>27</v>
      </c>
      <c r="D15" s="43">
        <v>978527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978527</v>
      </c>
      <c r="P15" s="44">
        <f t="shared" si="1"/>
        <v>456.18974358974361</v>
      </c>
      <c r="Q15" s="9"/>
    </row>
    <row r="16" spans="1:134">
      <c r="A16" s="12"/>
      <c r="B16" s="42">
        <v>524</v>
      </c>
      <c r="C16" s="19" t="s">
        <v>28</v>
      </c>
      <c r="D16" s="43">
        <v>237496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237496</v>
      </c>
      <c r="P16" s="44">
        <f t="shared" si="1"/>
        <v>110.72074592074593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SUM(D18:D21)</f>
        <v>865560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1777813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2643373</v>
      </c>
      <c r="P17" s="41">
        <f t="shared" si="1"/>
        <v>1232.341724941725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496402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496402</v>
      </c>
      <c r="P18" s="44">
        <f t="shared" si="1"/>
        <v>231.42284382284382</v>
      </c>
      <c r="Q18" s="9"/>
    </row>
    <row r="19" spans="1:120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417210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417210</v>
      </c>
      <c r="P19" s="44">
        <f t="shared" si="1"/>
        <v>194.50349650349651</v>
      </c>
      <c r="Q19" s="9"/>
    </row>
    <row r="20" spans="1:120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864201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864201</v>
      </c>
      <c r="P20" s="44">
        <f t="shared" si="1"/>
        <v>402.89090909090908</v>
      </c>
      <c r="Q20" s="9"/>
    </row>
    <row r="21" spans="1:120">
      <c r="A21" s="12"/>
      <c r="B21" s="42">
        <v>539</v>
      </c>
      <c r="C21" s="19" t="s">
        <v>35</v>
      </c>
      <c r="D21" s="43">
        <v>865560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865560</v>
      </c>
      <c r="P21" s="44">
        <f t="shared" si="1"/>
        <v>403.52447552447552</v>
      </c>
      <c r="Q21" s="9"/>
    </row>
    <row r="22" spans="1:120" ht="15.75">
      <c r="A22" s="26" t="s">
        <v>41</v>
      </c>
      <c r="B22" s="27"/>
      <c r="C22" s="28"/>
      <c r="D22" s="29">
        <f t="shared" ref="D22:N22" si="6">SUM(D23:D24)</f>
        <v>502192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291120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793312</v>
      </c>
      <c r="P22" s="41">
        <f t="shared" si="1"/>
        <v>369.84242424242422</v>
      </c>
      <c r="Q22" s="9"/>
    </row>
    <row r="23" spans="1:120">
      <c r="A23" s="12"/>
      <c r="B23" s="42">
        <v>581</v>
      </c>
      <c r="C23" s="19" t="s">
        <v>86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291120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291120</v>
      </c>
      <c r="P23" s="44">
        <f t="shared" si="1"/>
        <v>135.72027972027973</v>
      </c>
      <c r="Q23" s="9"/>
    </row>
    <row r="24" spans="1:120" ht="15.75" thickBot="1">
      <c r="A24" s="12"/>
      <c r="B24" s="42">
        <v>590</v>
      </c>
      <c r="C24" s="19" t="s">
        <v>87</v>
      </c>
      <c r="D24" s="43">
        <v>502192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502192</v>
      </c>
      <c r="P24" s="44">
        <f t="shared" si="1"/>
        <v>234.12214452214451</v>
      </c>
      <c r="Q24" s="9"/>
    </row>
    <row r="25" spans="1:120" ht="16.5" thickBot="1">
      <c r="A25" s="13" t="s">
        <v>10</v>
      </c>
      <c r="B25" s="21"/>
      <c r="C25" s="20"/>
      <c r="D25" s="14">
        <f>SUM(D5,D13,D17,D22)</f>
        <v>6391694</v>
      </c>
      <c r="E25" s="14">
        <f t="shared" ref="E25:N25" si="7">SUM(E5,E13,E17,E22)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2068933</v>
      </c>
      <c r="J25" s="14">
        <f t="shared" si="7"/>
        <v>0</v>
      </c>
      <c r="K25" s="14">
        <f t="shared" si="7"/>
        <v>136793</v>
      </c>
      <c r="L25" s="14">
        <f t="shared" si="7"/>
        <v>0</v>
      </c>
      <c r="M25" s="14">
        <f t="shared" si="7"/>
        <v>0</v>
      </c>
      <c r="N25" s="14">
        <f t="shared" si="7"/>
        <v>0</v>
      </c>
      <c r="O25" s="14">
        <f t="shared" si="4"/>
        <v>8597420</v>
      </c>
      <c r="P25" s="35">
        <f t="shared" si="1"/>
        <v>4008.121212121212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88</v>
      </c>
      <c r="N27" s="90"/>
      <c r="O27" s="90"/>
      <c r="P27" s="39">
        <v>2145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1091153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132243</v>
      </c>
      <c r="L5" s="24">
        <f t="shared" si="0"/>
        <v>0</v>
      </c>
      <c r="M5" s="24">
        <f t="shared" si="0"/>
        <v>0</v>
      </c>
      <c r="N5" s="25">
        <f>SUM(D5:M5)</f>
        <v>1223396</v>
      </c>
      <c r="O5" s="30">
        <f t="shared" ref="O5:O25" si="1">(N5/O$27)</f>
        <v>595.32652068126515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27.737226277372262</v>
      </c>
      <c r="P6" s="9"/>
    </row>
    <row r="7" spans="1:133">
      <c r="A7" s="12"/>
      <c r="B7" s="42">
        <v>512</v>
      </c>
      <c r="C7" s="19" t="s">
        <v>20</v>
      </c>
      <c r="D7" s="43">
        <v>383722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383722</v>
      </c>
      <c r="O7" s="44">
        <f t="shared" si="1"/>
        <v>186.72603406326033</v>
      </c>
      <c r="P7" s="9"/>
    </row>
    <row r="8" spans="1:133">
      <c r="A8" s="12"/>
      <c r="B8" s="42">
        <v>513</v>
      </c>
      <c r="C8" s="19" t="s">
        <v>21</v>
      </c>
      <c r="D8" s="43">
        <v>25662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25662</v>
      </c>
      <c r="O8" s="44">
        <f t="shared" si="1"/>
        <v>12.487591240875913</v>
      </c>
      <c r="P8" s="9"/>
    </row>
    <row r="9" spans="1:133">
      <c r="A9" s="12"/>
      <c r="B9" s="42">
        <v>514</v>
      </c>
      <c r="C9" s="19" t="s">
        <v>22</v>
      </c>
      <c r="D9" s="43">
        <v>81792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81792</v>
      </c>
      <c r="O9" s="44">
        <f t="shared" si="1"/>
        <v>39.801459854014595</v>
      </c>
      <c r="P9" s="9"/>
    </row>
    <row r="10" spans="1:133">
      <c r="A10" s="12"/>
      <c r="B10" s="42">
        <v>516</v>
      </c>
      <c r="C10" s="19" t="s">
        <v>45</v>
      </c>
      <c r="D10" s="43">
        <v>98929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98929</v>
      </c>
      <c r="O10" s="44">
        <f t="shared" si="1"/>
        <v>48.140632603406324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132243</v>
      </c>
      <c r="L11" s="43">
        <v>0</v>
      </c>
      <c r="M11" s="43">
        <v>0</v>
      </c>
      <c r="N11" s="43">
        <f t="shared" si="2"/>
        <v>132243</v>
      </c>
      <c r="O11" s="44">
        <f t="shared" si="1"/>
        <v>64.351824817518249</v>
      </c>
      <c r="P11" s="9"/>
    </row>
    <row r="12" spans="1:133">
      <c r="A12" s="12"/>
      <c r="B12" s="42">
        <v>519</v>
      </c>
      <c r="C12" s="19" t="s">
        <v>58</v>
      </c>
      <c r="D12" s="43">
        <v>444048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444048</v>
      </c>
      <c r="O12" s="44">
        <f t="shared" si="1"/>
        <v>216.08175182481753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3462994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3462994</v>
      </c>
      <c r="O13" s="41">
        <f t="shared" si="1"/>
        <v>1685.1552311435523</v>
      </c>
      <c r="P13" s="10"/>
    </row>
    <row r="14" spans="1:133">
      <c r="A14" s="12"/>
      <c r="B14" s="42">
        <v>521</v>
      </c>
      <c r="C14" s="19" t="s">
        <v>26</v>
      </c>
      <c r="D14" s="43">
        <v>2311017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2311017</v>
      </c>
      <c r="O14" s="44">
        <f t="shared" si="1"/>
        <v>1124.5824817518248</v>
      </c>
      <c r="P14" s="9"/>
    </row>
    <row r="15" spans="1:133">
      <c r="A15" s="12"/>
      <c r="B15" s="42">
        <v>522</v>
      </c>
      <c r="C15" s="19" t="s">
        <v>27</v>
      </c>
      <c r="D15" s="43">
        <v>940891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940891</v>
      </c>
      <c r="O15" s="44">
        <f t="shared" si="1"/>
        <v>457.85450121654503</v>
      </c>
      <c r="P15" s="9"/>
    </row>
    <row r="16" spans="1:133">
      <c r="A16" s="12"/>
      <c r="B16" s="42">
        <v>524</v>
      </c>
      <c r="C16" s="19" t="s">
        <v>28</v>
      </c>
      <c r="D16" s="43">
        <v>211086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211086</v>
      </c>
      <c r="O16" s="44">
        <f t="shared" si="1"/>
        <v>102.71824817518248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742400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1473364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2215764</v>
      </c>
      <c r="O17" s="41">
        <f t="shared" si="1"/>
        <v>1078.2306569343066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357107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357107</v>
      </c>
      <c r="O18" s="44">
        <f t="shared" si="1"/>
        <v>173.77469586374696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445851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445851</v>
      </c>
      <c r="O19" s="44">
        <f t="shared" si="1"/>
        <v>216.95912408759125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670406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670406</v>
      </c>
      <c r="O20" s="44">
        <f t="shared" si="1"/>
        <v>326.23163017031629</v>
      </c>
      <c r="P20" s="9"/>
    </row>
    <row r="21" spans="1:119">
      <c r="A21" s="12"/>
      <c r="B21" s="42">
        <v>539</v>
      </c>
      <c r="C21" s="19" t="s">
        <v>35</v>
      </c>
      <c r="D21" s="43">
        <v>742400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742400</v>
      </c>
      <c r="O21" s="44">
        <f t="shared" si="1"/>
        <v>361.26520681265208</v>
      </c>
      <c r="P21" s="9"/>
    </row>
    <row r="22" spans="1:119" ht="15.75">
      <c r="A22" s="26" t="s">
        <v>63</v>
      </c>
      <c r="B22" s="27"/>
      <c r="C22" s="28"/>
      <c r="D22" s="29">
        <f t="shared" ref="D22:M22" si="6">SUM(D23:D24)</f>
        <v>64207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285000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349207</v>
      </c>
      <c r="O22" s="41">
        <f t="shared" si="1"/>
        <v>169.93041362530414</v>
      </c>
      <c r="P22" s="9"/>
    </row>
    <row r="23" spans="1:119">
      <c r="A23" s="12"/>
      <c r="B23" s="42">
        <v>581</v>
      </c>
      <c r="C23" s="19" t="s">
        <v>64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285000</v>
      </c>
      <c r="O23" s="44">
        <f t="shared" si="1"/>
        <v>138.68613138686132</v>
      </c>
      <c r="P23" s="9"/>
    </row>
    <row r="24" spans="1:119" ht="15.75" thickBot="1">
      <c r="A24" s="12"/>
      <c r="B24" s="42">
        <v>590</v>
      </c>
      <c r="C24" s="19" t="s">
        <v>76</v>
      </c>
      <c r="D24" s="43">
        <v>64207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64207</v>
      </c>
      <c r="O24" s="44">
        <f t="shared" si="1"/>
        <v>31.244282238442821</v>
      </c>
      <c r="P24" s="9"/>
    </row>
    <row r="25" spans="1:119" ht="16.5" thickBot="1">
      <c r="A25" s="13" t="s">
        <v>10</v>
      </c>
      <c r="B25" s="21"/>
      <c r="C25" s="20"/>
      <c r="D25" s="14">
        <f>SUM(D5,D13,D17,D22)</f>
        <v>5360754</v>
      </c>
      <c r="E25" s="14">
        <f t="shared" ref="E25:M25" si="7">SUM(E5,E13,E17,E22)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1758364</v>
      </c>
      <c r="J25" s="14">
        <f t="shared" si="7"/>
        <v>0</v>
      </c>
      <c r="K25" s="14">
        <f t="shared" si="7"/>
        <v>132243</v>
      </c>
      <c r="L25" s="14">
        <f t="shared" si="7"/>
        <v>0</v>
      </c>
      <c r="M25" s="14">
        <f t="shared" si="7"/>
        <v>0</v>
      </c>
      <c r="N25" s="14">
        <f t="shared" si="4"/>
        <v>7251361</v>
      </c>
      <c r="O25" s="35">
        <f t="shared" si="1"/>
        <v>3528.6428223844282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81</v>
      </c>
      <c r="M27" s="90"/>
      <c r="N27" s="90"/>
      <c r="O27" s="39">
        <v>2055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910280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140397</v>
      </c>
      <c r="L5" s="24">
        <f t="shared" si="0"/>
        <v>0</v>
      </c>
      <c r="M5" s="24">
        <f t="shared" si="0"/>
        <v>0</v>
      </c>
      <c r="N5" s="25">
        <f>SUM(D5:M5)</f>
        <v>1050677</v>
      </c>
      <c r="O5" s="30">
        <f t="shared" ref="O5:O25" si="1">(N5/O$27)</f>
        <v>516.04960707269151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27.996070726915519</v>
      </c>
      <c r="P6" s="9"/>
    </row>
    <row r="7" spans="1:133">
      <c r="A7" s="12"/>
      <c r="B7" s="42">
        <v>512</v>
      </c>
      <c r="C7" s="19" t="s">
        <v>20</v>
      </c>
      <c r="D7" s="43">
        <v>420170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420170</v>
      </c>
      <c r="O7" s="44">
        <f t="shared" si="1"/>
        <v>206.37033398821217</v>
      </c>
      <c r="P7" s="9"/>
    </row>
    <row r="8" spans="1:133">
      <c r="A8" s="12"/>
      <c r="B8" s="42">
        <v>513</v>
      </c>
      <c r="C8" s="19" t="s">
        <v>21</v>
      </c>
      <c r="D8" s="43">
        <v>33634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33634</v>
      </c>
      <c r="O8" s="44">
        <f t="shared" si="1"/>
        <v>16.519646365422396</v>
      </c>
      <c r="P8" s="9"/>
    </row>
    <row r="9" spans="1:133">
      <c r="A9" s="12"/>
      <c r="B9" s="42">
        <v>514</v>
      </c>
      <c r="C9" s="19" t="s">
        <v>22</v>
      </c>
      <c r="D9" s="43">
        <v>124411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124411</v>
      </c>
      <c r="O9" s="44">
        <f t="shared" si="1"/>
        <v>61.105599214145386</v>
      </c>
      <c r="P9" s="9"/>
    </row>
    <row r="10" spans="1:133">
      <c r="A10" s="12"/>
      <c r="B10" s="42">
        <v>516</v>
      </c>
      <c r="C10" s="19" t="s">
        <v>45</v>
      </c>
      <c r="D10" s="43">
        <v>100717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100717</v>
      </c>
      <c r="O10" s="44">
        <f t="shared" si="1"/>
        <v>49.468074656188605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140397</v>
      </c>
      <c r="L11" s="43">
        <v>0</v>
      </c>
      <c r="M11" s="43">
        <v>0</v>
      </c>
      <c r="N11" s="43">
        <f t="shared" si="2"/>
        <v>140397</v>
      </c>
      <c r="O11" s="44">
        <f t="shared" si="1"/>
        <v>68.957269155206291</v>
      </c>
      <c r="P11" s="9"/>
    </row>
    <row r="12" spans="1:133">
      <c r="A12" s="12"/>
      <c r="B12" s="42">
        <v>519</v>
      </c>
      <c r="C12" s="19" t="s">
        <v>58</v>
      </c>
      <c r="D12" s="43">
        <v>174348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174348</v>
      </c>
      <c r="O12" s="44">
        <f t="shared" si="1"/>
        <v>85.632612966601172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4211694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4211694</v>
      </c>
      <c r="O13" s="41">
        <f t="shared" si="1"/>
        <v>2068.6119842829075</v>
      </c>
      <c r="P13" s="10"/>
    </row>
    <row r="14" spans="1:133">
      <c r="A14" s="12"/>
      <c r="B14" s="42">
        <v>521</v>
      </c>
      <c r="C14" s="19" t="s">
        <v>26</v>
      </c>
      <c r="D14" s="43">
        <v>3111245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3111245</v>
      </c>
      <c r="O14" s="44">
        <f t="shared" si="1"/>
        <v>1528.1164047151276</v>
      </c>
      <c r="P14" s="9"/>
    </row>
    <row r="15" spans="1:133">
      <c r="A15" s="12"/>
      <c r="B15" s="42">
        <v>522</v>
      </c>
      <c r="C15" s="19" t="s">
        <v>27</v>
      </c>
      <c r="D15" s="43">
        <v>904704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904704</v>
      </c>
      <c r="O15" s="44">
        <f t="shared" si="1"/>
        <v>444.35363457760315</v>
      </c>
      <c r="P15" s="9"/>
    </row>
    <row r="16" spans="1:133">
      <c r="A16" s="12"/>
      <c r="B16" s="42">
        <v>524</v>
      </c>
      <c r="C16" s="19" t="s">
        <v>28</v>
      </c>
      <c r="D16" s="43">
        <v>195745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195745</v>
      </c>
      <c r="O16" s="44">
        <f t="shared" si="1"/>
        <v>96.14194499017681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774319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1565577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2339896</v>
      </c>
      <c r="O17" s="41">
        <f t="shared" si="1"/>
        <v>1149.261296660118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473993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473993</v>
      </c>
      <c r="O18" s="44">
        <f t="shared" si="1"/>
        <v>232.80599214145383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448872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448872</v>
      </c>
      <c r="O19" s="44">
        <f t="shared" si="1"/>
        <v>220.46758349705306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642712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642712</v>
      </c>
      <c r="O20" s="44">
        <f t="shared" si="1"/>
        <v>315.67387033398819</v>
      </c>
      <c r="P20" s="9"/>
    </row>
    <row r="21" spans="1:119">
      <c r="A21" s="12"/>
      <c r="B21" s="42">
        <v>539</v>
      </c>
      <c r="C21" s="19" t="s">
        <v>35</v>
      </c>
      <c r="D21" s="43">
        <v>774319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774319</v>
      </c>
      <c r="O21" s="44">
        <f t="shared" si="1"/>
        <v>380.31385068762279</v>
      </c>
      <c r="P21" s="9"/>
    </row>
    <row r="22" spans="1:119" ht="15.75">
      <c r="A22" s="26" t="s">
        <v>63</v>
      </c>
      <c r="B22" s="27"/>
      <c r="C22" s="28"/>
      <c r="D22" s="29">
        <f t="shared" ref="D22:M22" si="6">SUM(D23:D24)</f>
        <v>1598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285000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286598</v>
      </c>
      <c r="O22" s="41">
        <f t="shared" si="1"/>
        <v>140.76522593320234</v>
      </c>
      <c r="P22" s="9"/>
    </row>
    <row r="23" spans="1:119">
      <c r="A23" s="12"/>
      <c r="B23" s="42">
        <v>581</v>
      </c>
      <c r="C23" s="19" t="s">
        <v>64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285000</v>
      </c>
      <c r="O23" s="44">
        <f t="shared" si="1"/>
        <v>139.9803536345776</v>
      </c>
      <c r="P23" s="9"/>
    </row>
    <row r="24" spans="1:119" ht="15.75" thickBot="1">
      <c r="A24" s="12"/>
      <c r="B24" s="42">
        <v>590</v>
      </c>
      <c r="C24" s="19" t="s">
        <v>76</v>
      </c>
      <c r="D24" s="43">
        <v>1598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1598</v>
      </c>
      <c r="O24" s="44">
        <f t="shared" si="1"/>
        <v>0.78487229862475438</v>
      </c>
      <c r="P24" s="9"/>
    </row>
    <row r="25" spans="1:119" ht="16.5" thickBot="1">
      <c r="A25" s="13" t="s">
        <v>10</v>
      </c>
      <c r="B25" s="21"/>
      <c r="C25" s="20"/>
      <c r="D25" s="14">
        <f>SUM(D5,D13,D17,D22)</f>
        <v>5897891</v>
      </c>
      <c r="E25" s="14">
        <f t="shared" ref="E25:M25" si="7">SUM(E5,E13,E17,E22)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1850577</v>
      </c>
      <c r="J25" s="14">
        <f t="shared" si="7"/>
        <v>0</v>
      </c>
      <c r="K25" s="14">
        <f t="shared" si="7"/>
        <v>140397</v>
      </c>
      <c r="L25" s="14">
        <f t="shared" si="7"/>
        <v>0</v>
      </c>
      <c r="M25" s="14">
        <f t="shared" si="7"/>
        <v>0</v>
      </c>
      <c r="N25" s="14">
        <f t="shared" si="4"/>
        <v>7888865</v>
      </c>
      <c r="O25" s="35">
        <f t="shared" si="1"/>
        <v>3874.6881139489196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79</v>
      </c>
      <c r="M27" s="90"/>
      <c r="N27" s="90"/>
      <c r="O27" s="39">
        <v>2036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828017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145718</v>
      </c>
      <c r="L5" s="24">
        <f t="shared" si="0"/>
        <v>0</v>
      </c>
      <c r="M5" s="24">
        <f t="shared" si="0"/>
        <v>0</v>
      </c>
      <c r="N5" s="25">
        <f>SUM(D5:M5)</f>
        <v>973735</v>
      </c>
      <c r="O5" s="30">
        <f t="shared" ref="O5:O25" si="1">(N5/O$27)</f>
        <v>481.80851063829789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28.203859475507176</v>
      </c>
      <c r="P6" s="9"/>
    </row>
    <row r="7" spans="1:133">
      <c r="A7" s="12"/>
      <c r="B7" s="42">
        <v>512</v>
      </c>
      <c r="C7" s="19" t="s">
        <v>20</v>
      </c>
      <c r="D7" s="43">
        <v>360696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360696</v>
      </c>
      <c r="O7" s="44">
        <f t="shared" si="1"/>
        <v>178.47402276100939</v>
      </c>
      <c r="P7" s="9"/>
    </row>
    <row r="8" spans="1:133">
      <c r="A8" s="12"/>
      <c r="B8" s="42">
        <v>513</v>
      </c>
      <c r="C8" s="19" t="s">
        <v>21</v>
      </c>
      <c r="D8" s="43">
        <v>15750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15750</v>
      </c>
      <c r="O8" s="44">
        <f t="shared" si="1"/>
        <v>7.7931716971796137</v>
      </c>
      <c r="P8" s="9"/>
    </row>
    <row r="9" spans="1:133">
      <c r="A9" s="12"/>
      <c r="B9" s="42">
        <v>514</v>
      </c>
      <c r="C9" s="19" t="s">
        <v>22</v>
      </c>
      <c r="D9" s="43">
        <v>173711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173711</v>
      </c>
      <c r="O9" s="44">
        <f t="shared" si="1"/>
        <v>85.952993567540815</v>
      </c>
      <c r="P9" s="9"/>
    </row>
    <row r="10" spans="1:133">
      <c r="A10" s="12"/>
      <c r="B10" s="42">
        <v>516</v>
      </c>
      <c r="C10" s="19" t="s">
        <v>45</v>
      </c>
      <c r="D10" s="43">
        <v>100196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100196</v>
      </c>
      <c r="O10" s="44">
        <f t="shared" si="1"/>
        <v>49.577436912419593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145718</v>
      </c>
      <c r="L11" s="43">
        <v>0</v>
      </c>
      <c r="M11" s="43">
        <v>0</v>
      </c>
      <c r="N11" s="43">
        <f t="shared" si="2"/>
        <v>145718</v>
      </c>
      <c r="O11" s="44">
        <f t="shared" si="1"/>
        <v>72.101929737753593</v>
      </c>
      <c r="P11" s="9"/>
    </row>
    <row r="12" spans="1:133">
      <c r="A12" s="12"/>
      <c r="B12" s="42">
        <v>519</v>
      </c>
      <c r="C12" s="19" t="s">
        <v>58</v>
      </c>
      <c r="D12" s="43">
        <v>120664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120664</v>
      </c>
      <c r="O12" s="44">
        <f t="shared" si="1"/>
        <v>59.705096486887676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3809341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3809341</v>
      </c>
      <c r="O13" s="41">
        <f t="shared" si="1"/>
        <v>1884.8792676892626</v>
      </c>
      <c r="P13" s="10"/>
    </row>
    <row r="14" spans="1:133">
      <c r="A14" s="12"/>
      <c r="B14" s="42">
        <v>521</v>
      </c>
      <c r="C14" s="19" t="s">
        <v>26</v>
      </c>
      <c r="D14" s="43">
        <v>2751195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2751195</v>
      </c>
      <c r="O14" s="44">
        <f t="shared" si="1"/>
        <v>1361.303809995052</v>
      </c>
      <c r="P14" s="9"/>
    </row>
    <row r="15" spans="1:133">
      <c r="A15" s="12"/>
      <c r="B15" s="42">
        <v>522</v>
      </c>
      <c r="C15" s="19" t="s">
        <v>27</v>
      </c>
      <c r="D15" s="43">
        <v>869904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869904</v>
      </c>
      <c r="O15" s="44">
        <f t="shared" si="1"/>
        <v>430.43245917862447</v>
      </c>
      <c r="P15" s="9"/>
    </row>
    <row r="16" spans="1:133">
      <c r="A16" s="12"/>
      <c r="B16" s="42">
        <v>524</v>
      </c>
      <c r="C16" s="19" t="s">
        <v>28</v>
      </c>
      <c r="D16" s="43">
        <v>188242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188242</v>
      </c>
      <c r="O16" s="44">
        <f t="shared" si="1"/>
        <v>93.142998515586342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1003632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1767473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2771105</v>
      </c>
      <c r="O17" s="41">
        <f t="shared" si="1"/>
        <v>1371.1553686293914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545818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545818</v>
      </c>
      <c r="O18" s="44">
        <f t="shared" si="1"/>
        <v>270.07323107372588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502032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502032</v>
      </c>
      <c r="O19" s="44">
        <f t="shared" si="1"/>
        <v>248.40771895101435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719623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719623</v>
      </c>
      <c r="O20" s="44">
        <f t="shared" si="1"/>
        <v>356.07273626917367</v>
      </c>
      <c r="P20" s="9"/>
    </row>
    <row r="21" spans="1:119">
      <c r="A21" s="12"/>
      <c r="B21" s="42">
        <v>539</v>
      </c>
      <c r="C21" s="19" t="s">
        <v>35</v>
      </c>
      <c r="D21" s="43">
        <v>1003632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1003632</v>
      </c>
      <c r="O21" s="44">
        <f t="shared" si="1"/>
        <v>496.60168233547751</v>
      </c>
      <c r="P21" s="9"/>
    </row>
    <row r="22" spans="1:119" ht="15.75">
      <c r="A22" s="26" t="s">
        <v>63</v>
      </c>
      <c r="B22" s="27"/>
      <c r="C22" s="28"/>
      <c r="D22" s="29">
        <f t="shared" ref="D22:M22" si="6">SUM(D23:D24)</f>
        <v>1257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222937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224194</v>
      </c>
      <c r="O22" s="41">
        <f t="shared" si="1"/>
        <v>110.93221177634834</v>
      </c>
      <c r="P22" s="9"/>
    </row>
    <row r="23" spans="1:119">
      <c r="A23" s="12"/>
      <c r="B23" s="42">
        <v>581</v>
      </c>
      <c r="C23" s="19" t="s">
        <v>64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222937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222937</v>
      </c>
      <c r="O23" s="44">
        <f t="shared" si="1"/>
        <v>110.31024245423058</v>
      </c>
      <c r="P23" s="9"/>
    </row>
    <row r="24" spans="1:119" ht="15.75" thickBot="1">
      <c r="A24" s="12"/>
      <c r="B24" s="42">
        <v>590</v>
      </c>
      <c r="C24" s="19" t="s">
        <v>76</v>
      </c>
      <c r="D24" s="43">
        <v>1257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1257</v>
      </c>
      <c r="O24" s="44">
        <f t="shared" si="1"/>
        <v>0.62196932211776346</v>
      </c>
      <c r="P24" s="9"/>
    </row>
    <row r="25" spans="1:119" ht="16.5" thickBot="1">
      <c r="A25" s="13" t="s">
        <v>10</v>
      </c>
      <c r="B25" s="21"/>
      <c r="C25" s="20"/>
      <c r="D25" s="14">
        <f>SUM(D5,D13,D17,D22)</f>
        <v>5642247</v>
      </c>
      <c r="E25" s="14">
        <f t="shared" ref="E25:M25" si="7">SUM(E5,E13,E17,E22)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1990410</v>
      </c>
      <c r="J25" s="14">
        <f t="shared" si="7"/>
        <v>0</v>
      </c>
      <c r="K25" s="14">
        <f t="shared" si="7"/>
        <v>145718</v>
      </c>
      <c r="L25" s="14">
        <f t="shared" si="7"/>
        <v>0</v>
      </c>
      <c r="M25" s="14">
        <f t="shared" si="7"/>
        <v>0</v>
      </c>
      <c r="N25" s="14">
        <f t="shared" si="4"/>
        <v>7778375</v>
      </c>
      <c r="O25" s="35">
        <f t="shared" si="1"/>
        <v>3848.7753587333004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77</v>
      </c>
      <c r="M27" s="90"/>
      <c r="N27" s="90"/>
      <c r="O27" s="39">
        <v>2021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536393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139684</v>
      </c>
      <c r="L5" s="24">
        <f t="shared" si="0"/>
        <v>0</v>
      </c>
      <c r="M5" s="24">
        <f t="shared" si="0"/>
        <v>0</v>
      </c>
      <c r="N5" s="25">
        <f>SUM(D5:M5)</f>
        <v>676077</v>
      </c>
      <c r="O5" s="30">
        <f t="shared" ref="O5:O31" si="1">(N5/O$33)</f>
        <v>334.03013833992094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28.162055335968379</v>
      </c>
      <c r="P6" s="9"/>
    </row>
    <row r="7" spans="1:133">
      <c r="A7" s="12"/>
      <c r="B7" s="42">
        <v>512</v>
      </c>
      <c r="C7" s="19" t="s">
        <v>20</v>
      </c>
      <c r="D7" s="43">
        <v>233954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233954</v>
      </c>
      <c r="O7" s="44">
        <f t="shared" si="1"/>
        <v>115.58992094861659</v>
      </c>
      <c r="P7" s="9"/>
    </row>
    <row r="8" spans="1:133">
      <c r="A8" s="12"/>
      <c r="B8" s="42">
        <v>513</v>
      </c>
      <c r="C8" s="19" t="s">
        <v>21</v>
      </c>
      <c r="D8" s="43">
        <v>15000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15000</v>
      </c>
      <c r="O8" s="44">
        <f t="shared" si="1"/>
        <v>7.4110671936758896</v>
      </c>
      <c r="P8" s="9"/>
    </row>
    <row r="9" spans="1:133">
      <c r="A9" s="12"/>
      <c r="B9" s="42">
        <v>514</v>
      </c>
      <c r="C9" s="19" t="s">
        <v>22</v>
      </c>
      <c r="D9" s="43">
        <v>37708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37708</v>
      </c>
      <c r="O9" s="44">
        <f t="shared" si="1"/>
        <v>18.630434782608695</v>
      </c>
      <c r="P9" s="9"/>
    </row>
    <row r="10" spans="1:133">
      <c r="A10" s="12"/>
      <c r="B10" s="42">
        <v>516</v>
      </c>
      <c r="C10" s="19" t="s">
        <v>45</v>
      </c>
      <c r="D10" s="43">
        <v>96541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96541</v>
      </c>
      <c r="O10" s="44">
        <f t="shared" si="1"/>
        <v>47.698122529644266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139684</v>
      </c>
      <c r="L11" s="43">
        <v>0</v>
      </c>
      <c r="M11" s="43">
        <v>0</v>
      </c>
      <c r="N11" s="43">
        <f t="shared" si="2"/>
        <v>139684</v>
      </c>
      <c r="O11" s="44">
        <f t="shared" si="1"/>
        <v>69.01383399209486</v>
      </c>
      <c r="P11" s="9"/>
    </row>
    <row r="12" spans="1:133">
      <c r="A12" s="12"/>
      <c r="B12" s="42">
        <v>519</v>
      </c>
      <c r="C12" s="19" t="s">
        <v>58</v>
      </c>
      <c r="D12" s="43">
        <v>96190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96190</v>
      </c>
      <c r="O12" s="44">
        <f t="shared" si="1"/>
        <v>47.52470355731225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3853355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3853355</v>
      </c>
      <c r="O13" s="41">
        <f t="shared" si="1"/>
        <v>1903.8315217391305</v>
      </c>
      <c r="P13" s="10"/>
    </row>
    <row r="14" spans="1:133">
      <c r="A14" s="12"/>
      <c r="B14" s="42">
        <v>521</v>
      </c>
      <c r="C14" s="19" t="s">
        <v>26</v>
      </c>
      <c r="D14" s="43">
        <v>2742046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2742046</v>
      </c>
      <c r="O14" s="44">
        <f t="shared" si="1"/>
        <v>1354.7658102766798</v>
      </c>
      <c r="P14" s="9"/>
    </row>
    <row r="15" spans="1:133">
      <c r="A15" s="12"/>
      <c r="B15" s="42">
        <v>522</v>
      </c>
      <c r="C15" s="19" t="s">
        <v>27</v>
      </c>
      <c r="D15" s="43">
        <v>836449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836449</v>
      </c>
      <c r="O15" s="44">
        <f t="shared" si="1"/>
        <v>413.26531620553362</v>
      </c>
      <c r="P15" s="9"/>
    </row>
    <row r="16" spans="1:133">
      <c r="A16" s="12"/>
      <c r="B16" s="42">
        <v>524</v>
      </c>
      <c r="C16" s="19" t="s">
        <v>28</v>
      </c>
      <c r="D16" s="43">
        <v>274860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274860</v>
      </c>
      <c r="O16" s="44">
        <f t="shared" si="1"/>
        <v>135.800395256917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563760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1629685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2193445</v>
      </c>
      <c r="O17" s="41">
        <f t="shared" si="1"/>
        <v>1083.717885375494</v>
      </c>
      <c r="P17" s="10"/>
    </row>
    <row r="18" spans="1:119">
      <c r="A18" s="12"/>
      <c r="B18" s="42">
        <v>531</v>
      </c>
      <c r="C18" s="19" t="s">
        <v>30</v>
      </c>
      <c r="D18" s="43">
        <v>50020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50020</v>
      </c>
      <c r="O18" s="44">
        <f t="shared" si="1"/>
        <v>24.713438735177867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506672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506672</v>
      </c>
      <c r="O19" s="44">
        <f t="shared" si="1"/>
        <v>250.33201581027669</v>
      </c>
      <c r="P19" s="9"/>
    </row>
    <row r="20" spans="1:119">
      <c r="A20" s="12"/>
      <c r="B20" s="42">
        <v>534</v>
      </c>
      <c r="C20" s="19" t="s">
        <v>59</v>
      </c>
      <c r="D20" s="43">
        <v>237530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237530</v>
      </c>
      <c r="O20" s="44">
        <f t="shared" si="1"/>
        <v>117.35671936758894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362115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362115</v>
      </c>
      <c r="O21" s="44">
        <f t="shared" si="1"/>
        <v>178.91057312252966</v>
      </c>
      <c r="P21" s="9"/>
    </row>
    <row r="22" spans="1:119">
      <c r="A22" s="12"/>
      <c r="B22" s="42">
        <v>536</v>
      </c>
      <c r="C22" s="19" t="s">
        <v>60</v>
      </c>
      <c r="D22" s="43">
        <v>21709</v>
      </c>
      <c r="E22" s="43">
        <v>0</v>
      </c>
      <c r="F22" s="43">
        <v>0</v>
      </c>
      <c r="G22" s="43">
        <v>0</v>
      </c>
      <c r="H22" s="43">
        <v>0</v>
      </c>
      <c r="I22" s="43">
        <v>690522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712231</v>
      </c>
      <c r="O22" s="44">
        <f t="shared" si="1"/>
        <v>351.89278656126481</v>
      </c>
      <c r="P22" s="9"/>
    </row>
    <row r="23" spans="1:119">
      <c r="A23" s="12"/>
      <c r="B23" s="42">
        <v>539</v>
      </c>
      <c r="C23" s="19" t="s">
        <v>35</v>
      </c>
      <c r="D23" s="43">
        <v>254501</v>
      </c>
      <c r="E23" s="43">
        <v>0</v>
      </c>
      <c r="F23" s="43">
        <v>0</v>
      </c>
      <c r="G23" s="43">
        <v>0</v>
      </c>
      <c r="H23" s="43">
        <v>0</v>
      </c>
      <c r="I23" s="43">
        <v>70376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324877</v>
      </c>
      <c r="O23" s="44">
        <f t="shared" si="1"/>
        <v>160.51235177865613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210251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210251</v>
      </c>
      <c r="O24" s="41">
        <f t="shared" si="1"/>
        <v>103.87895256916995</v>
      </c>
      <c r="P24" s="10"/>
    </row>
    <row r="25" spans="1:119">
      <c r="A25" s="12"/>
      <c r="B25" s="42">
        <v>541</v>
      </c>
      <c r="C25" s="19" t="s">
        <v>61</v>
      </c>
      <c r="D25" s="43">
        <v>210251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210251</v>
      </c>
      <c r="O25" s="44">
        <f t="shared" si="1"/>
        <v>103.87895256916995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127810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127810</v>
      </c>
      <c r="O26" s="41">
        <f t="shared" si="1"/>
        <v>63.147233201581031</v>
      </c>
      <c r="P26" s="9"/>
    </row>
    <row r="27" spans="1:119">
      <c r="A27" s="12"/>
      <c r="B27" s="42">
        <v>572</v>
      </c>
      <c r="C27" s="19" t="s">
        <v>62</v>
      </c>
      <c r="D27" s="43">
        <v>77604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77604</v>
      </c>
      <c r="O27" s="44">
        <f t="shared" si="1"/>
        <v>38.341897233201578</v>
      </c>
      <c r="P27" s="9"/>
    </row>
    <row r="28" spans="1:119">
      <c r="A28" s="12"/>
      <c r="B28" s="42">
        <v>574</v>
      </c>
      <c r="C28" s="19" t="s">
        <v>46</v>
      </c>
      <c r="D28" s="43">
        <v>50206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50206</v>
      </c>
      <c r="O28" s="44">
        <f t="shared" si="1"/>
        <v>24.805335968379445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285000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285000</v>
      </c>
      <c r="O29" s="41">
        <f t="shared" si="1"/>
        <v>140.81027667984191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285000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285000</v>
      </c>
      <c r="O30" s="44">
        <f t="shared" si="1"/>
        <v>140.81027667984191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5291569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1914685</v>
      </c>
      <c r="J31" s="14">
        <f t="shared" si="9"/>
        <v>0</v>
      </c>
      <c r="K31" s="14">
        <f t="shared" si="9"/>
        <v>139684</v>
      </c>
      <c r="L31" s="14">
        <f t="shared" si="9"/>
        <v>0</v>
      </c>
      <c r="M31" s="14">
        <f t="shared" si="9"/>
        <v>0</v>
      </c>
      <c r="N31" s="14">
        <f t="shared" si="4"/>
        <v>7345938</v>
      </c>
      <c r="O31" s="35">
        <f t="shared" si="1"/>
        <v>3629.4160079051385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74</v>
      </c>
      <c r="M33" s="90"/>
      <c r="N33" s="90"/>
      <c r="O33" s="39">
        <v>2024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552801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136943</v>
      </c>
      <c r="L5" s="24">
        <f t="shared" si="0"/>
        <v>0</v>
      </c>
      <c r="M5" s="24">
        <f t="shared" si="0"/>
        <v>0</v>
      </c>
      <c r="N5" s="25">
        <f>SUM(D5:M5)</f>
        <v>689744</v>
      </c>
      <c r="O5" s="30">
        <f t="shared" ref="O5:O31" si="1">(N5/O$33)</f>
        <v>344.69965017491256</v>
      </c>
      <c r="P5" s="6"/>
    </row>
    <row r="6" spans="1:133">
      <c r="A6" s="12"/>
      <c r="B6" s="42">
        <v>511</v>
      </c>
      <c r="C6" s="19" t="s">
        <v>19</v>
      </c>
      <c r="D6" s="43">
        <v>56750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56750</v>
      </c>
      <c r="O6" s="44">
        <f t="shared" si="1"/>
        <v>28.360819590204898</v>
      </c>
      <c r="P6" s="9"/>
    </row>
    <row r="7" spans="1:133">
      <c r="A7" s="12"/>
      <c r="B7" s="42">
        <v>512</v>
      </c>
      <c r="C7" s="19" t="s">
        <v>20</v>
      </c>
      <c r="D7" s="43">
        <v>233799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233799</v>
      </c>
      <c r="O7" s="44">
        <f t="shared" si="1"/>
        <v>116.84107946026987</v>
      </c>
      <c r="P7" s="9"/>
    </row>
    <row r="8" spans="1:133">
      <c r="A8" s="12"/>
      <c r="B8" s="42">
        <v>513</v>
      </c>
      <c r="C8" s="19" t="s">
        <v>21</v>
      </c>
      <c r="D8" s="43">
        <v>15000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15000</v>
      </c>
      <c r="O8" s="44">
        <f t="shared" si="1"/>
        <v>7.4962518740629687</v>
      </c>
      <c r="P8" s="9"/>
    </row>
    <row r="9" spans="1:133">
      <c r="A9" s="12"/>
      <c r="B9" s="42">
        <v>514</v>
      </c>
      <c r="C9" s="19" t="s">
        <v>22</v>
      </c>
      <c r="D9" s="43">
        <v>44374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44374</v>
      </c>
      <c r="O9" s="44">
        <f t="shared" si="1"/>
        <v>22.175912043978013</v>
      </c>
      <c r="P9" s="9"/>
    </row>
    <row r="10" spans="1:133">
      <c r="A10" s="12"/>
      <c r="B10" s="42">
        <v>516</v>
      </c>
      <c r="C10" s="19" t="s">
        <v>45</v>
      </c>
      <c r="D10" s="43">
        <v>88850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88850</v>
      </c>
      <c r="O10" s="44">
        <f t="shared" si="1"/>
        <v>44.402798600699647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136943</v>
      </c>
      <c r="L11" s="43">
        <v>0</v>
      </c>
      <c r="M11" s="43">
        <v>0</v>
      </c>
      <c r="N11" s="43">
        <f t="shared" si="2"/>
        <v>136943</v>
      </c>
      <c r="O11" s="44">
        <f t="shared" si="1"/>
        <v>68.437281359320338</v>
      </c>
      <c r="P11" s="9"/>
    </row>
    <row r="12" spans="1:133">
      <c r="A12" s="12"/>
      <c r="B12" s="42">
        <v>519</v>
      </c>
      <c r="C12" s="19" t="s">
        <v>58</v>
      </c>
      <c r="D12" s="43">
        <v>114028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114028</v>
      </c>
      <c r="O12" s="44">
        <f t="shared" si="1"/>
        <v>56.985507246376812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3658323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3658323</v>
      </c>
      <c r="O13" s="41">
        <f t="shared" si="1"/>
        <v>1828.2473763118442</v>
      </c>
      <c r="P13" s="10"/>
    </row>
    <row r="14" spans="1:133">
      <c r="A14" s="12"/>
      <c r="B14" s="42">
        <v>521</v>
      </c>
      <c r="C14" s="19" t="s">
        <v>26</v>
      </c>
      <c r="D14" s="43">
        <v>2628997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2628997</v>
      </c>
      <c r="O14" s="44">
        <f t="shared" si="1"/>
        <v>1313.8415792103949</v>
      </c>
      <c r="P14" s="9"/>
    </row>
    <row r="15" spans="1:133">
      <c r="A15" s="12"/>
      <c r="B15" s="42">
        <v>522</v>
      </c>
      <c r="C15" s="19" t="s">
        <v>27</v>
      </c>
      <c r="D15" s="43">
        <v>804278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804278</v>
      </c>
      <c r="O15" s="44">
        <f t="shared" si="1"/>
        <v>401.93803098450775</v>
      </c>
      <c r="P15" s="9"/>
    </row>
    <row r="16" spans="1:133">
      <c r="A16" s="12"/>
      <c r="B16" s="42">
        <v>524</v>
      </c>
      <c r="C16" s="19" t="s">
        <v>28</v>
      </c>
      <c r="D16" s="43">
        <v>225048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225048</v>
      </c>
      <c r="O16" s="44">
        <f t="shared" si="1"/>
        <v>112.46776611694153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519915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1380549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1900464</v>
      </c>
      <c r="O17" s="41">
        <f t="shared" si="1"/>
        <v>949.75712143928035</v>
      </c>
      <c r="P17" s="10"/>
    </row>
    <row r="18" spans="1:119">
      <c r="A18" s="12"/>
      <c r="B18" s="42">
        <v>531</v>
      </c>
      <c r="C18" s="19" t="s">
        <v>30</v>
      </c>
      <c r="D18" s="43">
        <v>47571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47571</v>
      </c>
      <c r="O18" s="44">
        <f t="shared" si="1"/>
        <v>23.7736131934033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452305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452305</v>
      </c>
      <c r="O19" s="44">
        <f t="shared" si="1"/>
        <v>226.03948025987006</v>
      </c>
      <c r="P19" s="9"/>
    </row>
    <row r="20" spans="1:119">
      <c r="A20" s="12"/>
      <c r="B20" s="42">
        <v>534</v>
      </c>
      <c r="C20" s="19" t="s">
        <v>59</v>
      </c>
      <c r="D20" s="43">
        <v>234165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234165</v>
      </c>
      <c r="O20" s="44">
        <f t="shared" si="1"/>
        <v>117.023988005997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303180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303180</v>
      </c>
      <c r="O21" s="44">
        <f t="shared" si="1"/>
        <v>151.51424287856071</v>
      </c>
      <c r="P21" s="9"/>
    </row>
    <row r="22" spans="1:119">
      <c r="A22" s="12"/>
      <c r="B22" s="42">
        <v>536</v>
      </c>
      <c r="C22" s="19" t="s">
        <v>60</v>
      </c>
      <c r="D22" s="43">
        <v>53005</v>
      </c>
      <c r="E22" s="43">
        <v>0</v>
      </c>
      <c r="F22" s="43">
        <v>0</v>
      </c>
      <c r="G22" s="43">
        <v>0</v>
      </c>
      <c r="H22" s="43">
        <v>0</v>
      </c>
      <c r="I22" s="43">
        <v>625034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678039</v>
      </c>
      <c r="O22" s="44">
        <f t="shared" si="1"/>
        <v>338.85007496251876</v>
      </c>
      <c r="P22" s="9"/>
    </row>
    <row r="23" spans="1:119">
      <c r="A23" s="12"/>
      <c r="B23" s="42">
        <v>539</v>
      </c>
      <c r="C23" s="19" t="s">
        <v>35</v>
      </c>
      <c r="D23" s="43">
        <v>185174</v>
      </c>
      <c r="E23" s="43">
        <v>0</v>
      </c>
      <c r="F23" s="43">
        <v>0</v>
      </c>
      <c r="G23" s="43">
        <v>0</v>
      </c>
      <c r="H23" s="43">
        <v>0</v>
      </c>
      <c r="I23" s="43">
        <v>30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185204</v>
      </c>
      <c r="O23" s="44">
        <f t="shared" si="1"/>
        <v>92.555722138930534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449980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449980</v>
      </c>
      <c r="O24" s="41">
        <f t="shared" si="1"/>
        <v>224.87756121939032</v>
      </c>
      <c r="P24" s="10"/>
    </row>
    <row r="25" spans="1:119">
      <c r="A25" s="12"/>
      <c r="B25" s="42">
        <v>541</v>
      </c>
      <c r="C25" s="19" t="s">
        <v>61</v>
      </c>
      <c r="D25" s="43">
        <v>449980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449980</v>
      </c>
      <c r="O25" s="44">
        <f t="shared" si="1"/>
        <v>224.87756121939032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91515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91515</v>
      </c>
      <c r="O26" s="41">
        <f t="shared" si="1"/>
        <v>45.73463268365817</v>
      </c>
      <c r="P26" s="9"/>
    </row>
    <row r="27" spans="1:119">
      <c r="A27" s="12"/>
      <c r="B27" s="42">
        <v>572</v>
      </c>
      <c r="C27" s="19" t="s">
        <v>62</v>
      </c>
      <c r="D27" s="43">
        <v>42510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42510</v>
      </c>
      <c r="O27" s="44">
        <f t="shared" si="1"/>
        <v>21.244377811094452</v>
      </c>
      <c r="P27" s="9"/>
    </row>
    <row r="28" spans="1:119">
      <c r="A28" s="12"/>
      <c r="B28" s="42">
        <v>574</v>
      </c>
      <c r="C28" s="19" t="s">
        <v>46</v>
      </c>
      <c r="D28" s="43">
        <v>49005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49005</v>
      </c>
      <c r="O28" s="44">
        <f t="shared" si="1"/>
        <v>24.490254872563717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385000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385000</v>
      </c>
      <c r="O29" s="41">
        <f t="shared" si="1"/>
        <v>192.40379810094953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385000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385000</v>
      </c>
      <c r="O30" s="44">
        <f t="shared" si="1"/>
        <v>192.40379810094953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5272534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1765549</v>
      </c>
      <c r="J31" s="14">
        <f t="shared" si="9"/>
        <v>0</v>
      </c>
      <c r="K31" s="14">
        <f t="shared" si="9"/>
        <v>136943</v>
      </c>
      <c r="L31" s="14">
        <f t="shared" si="9"/>
        <v>0</v>
      </c>
      <c r="M31" s="14">
        <f t="shared" si="9"/>
        <v>0</v>
      </c>
      <c r="N31" s="14">
        <f t="shared" si="4"/>
        <v>7175026</v>
      </c>
      <c r="O31" s="35">
        <f t="shared" si="1"/>
        <v>3585.7201399300352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72</v>
      </c>
      <c r="M33" s="90"/>
      <c r="N33" s="90"/>
      <c r="O33" s="39">
        <v>2001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555862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141283</v>
      </c>
      <c r="L5" s="24">
        <f t="shared" si="0"/>
        <v>0</v>
      </c>
      <c r="M5" s="24">
        <f t="shared" si="0"/>
        <v>0</v>
      </c>
      <c r="N5" s="25">
        <f>SUM(D5:M5)</f>
        <v>697145</v>
      </c>
      <c r="O5" s="30">
        <f t="shared" ref="O5:O31" si="1">(N5/O$33)</f>
        <v>348.39830084957521</v>
      </c>
      <c r="P5" s="6"/>
    </row>
    <row r="6" spans="1:133">
      <c r="A6" s="12"/>
      <c r="B6" s="42">
        <v>511</v>
      </c>
      <c r="C6" s="19" t="s">
        <v>19</v>
      </c>
      <c r="D6" s="43">
        <v>57000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57000</v>
      </c>
      <c r="O6" s="44">
        <f t="shared" si="1"/>
        <v>28.485757121439281</v>
      </c>
      <c r="P6" s="9"/>
    </row>
    <row r="7" spans="1:133">
      <c r="A7" s="12"/>
      <c r="B7" s="42">
        <v>512</v>
      </c>
      <c r="C7" s="19" t="s">
        <v>20</v>
      </c>
      <c r="D7" s="43">
        <v>228901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228901</v>
      </c>
      <c r="O7" s="44">
        <f t="shared" si="1"/>
        <v>114.39330334832584</v>
      </c>
      <c r="P7" s="9"/>
    </row>
    <row r="8" spans="1:133">
      <c r="A8" s="12"/>
      <c r="B8" s="42">
        <v>513</v>
      </c>
      <c r="C8" s="19" t="s">
        <v>21</v>
      </c>
      <c r="D8" s="43">
        <v>11500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11500</v>
      </c>
      <c r="O8" s="44">
        <f t="shared" si="1"/>
        <v>5.7471264367816088</v>
      </c>
      <c r="P8" s="9"/>
    </row>
    <row r="9" spans="1:133">
      <c r="A9" s="12"/>
      <c r="B9" s="42">
        <v>514</v>
      </c>
      <c r="C9" s="19" t="s">
        <v>22</v>
      </c>
      <c r="D9" s="43">
        <v>49365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49365</v>
      </c>
      <c r="O9" s="44">
        <f t="shared" si="1"/>
        <v>24.670164917541229</v>
      </c>
      <c r="P9" s="9"/>
    </row>
    <row r="10" spans="1:133">
      <c r="A10" s="12"/>
      <c r="B10" s="42">
        <v>516</v>
      </c>
      <c r="C10" s="19" t="s">
        <v>45</v>
      </c>
      <c r="D10" s="43">
        <v>95170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95170</v>
      </c>
      <c r="O10" s="44">
        <f t="shared" si="1"/>
        <v>47.561219390304849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141283</v>
      </c>
      <c r="L11" s="43">
        <v>0</v>
      </c>
      <c r="M11" s="43">
        <v>0</v>
      </c>
      <c r="N11" s="43">
        <f t="shared" si="2"/>
        <v>141283</v>
      </c>
      <c r="O11" s="44">
        <f t="shared" si="1"/>
        <v>70.606196901549225</v>
      </c>
      <c r="P11" s="9"/>
    </row>
    <row r="12" spans="1:133">
      <c r="A12" s="12"/>
      <c r="B12" s="42">
        <v>519</v>
      </c>
      <c r="C12" s="19" t="s">
        <v>58</v>
      </c>
      <c r="D12" s="43">
        <v>113926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113926</v>
      </c>
      <c r="O12" s="44">
        <f t="shared" si="1"/>
        <v>56.934532733633183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3576887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3576887</v>
      </c>
      <c r="O13" s="41">
        <f t="shared" si="1"/>
        <v>1787.5497251374313</v>
      </c>
      <c r="P13" s="10"/>
    </row>
    <row r="14" spans="1:133">
      <c r="A14" s="12"/>
      <c r="B14" s="42">
        <v>521</v>
      </c>
      <c r="C14" s="19" t="s">
        <v>26</v>
      </c>
      <c r="D14" s="43">
        <v>2601385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2601385</v>
      </c>
      <c r="O14" s="44">
        <f t="shared" si="1"/>
        <v>1300.0424787606196</v>
      </c>
      <c r="P14" s="9"/>
    </row>
    <row r="15" spans="1:133">
      <c r="A15" s="12"/>
      <c r="B15" s="42">
        <v>522</v>
      </c>
      <c r="C15" s="19" t="s">
        <v>27</v>
      </c>
      <c r="D15" s="43">
        <v>773344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773344</v>
      </c>
      <c r="O15" s="44">
        <f t="shared" si="1"/>
        <v>386.47876061969015</v>
      </c>
      <c r="P15" s="9"/>
    </row>
    <row r="16" spans="1:133">
      <c r="A16" s="12"/>
      <c r="B16" s="42">
        <v>524</v>
      </c>
      <c r="C16" s="19" t="s">
        <v>28</v>
      </c>
      <c r="D16" s="43">
        <v>202158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202158</v>
      </c>
      <c r="O16" s="44">
        <f t="shared" si="1"/>
        <v>101.02848575712144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SUM(D18:D23)</f>
        <v>503009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1377435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1880444</v>
      </c>
      <c r="O17" s="41">
        <f t="shared" si="1"/>
        <v>939.75212393803099</v>
      </c>
      <c r="P17" s="10"/>
    </row>
    <row r="18" spans="1:119">
      <c r="A18" s="12"/>
      <c r="B18" s="42">
        <v>531</v>
      </c>
      <c r="C18" s="19" t="s">
        <v>30</v>
      </c>
      <c r="D18" s="43">
        <v>50723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50723</v>
      </c>
      <c r="O18" s="44">
        <f t="shared" si="1"/>
        <v>25.348825587206395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472994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472994</v>
      </c>
      <c r="O19" s="44">
        <f t="shared" si="1"/>
        <v>236.37881059470266</v>
      </c>
      <c r="P19" s="9"/>
    </row>
    <row r="20" spans="1:119">
      <c r="A20" s="12"/>
      <c r="B20" s="42">
        <v>534</v>
      </c>
      <c r="C20" s="19" t="s">
        <v>59</v>
      </c>
      <c r="D20" s="43">
        <v>235834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235834</v>
      </c>
      <c r="O20" s="44">
        <f t="shared" si="1"/>
        <v>117.85807096451774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296042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296042</v>
      </c>
      <c r="O21" s="44">
        <f t="shared" si="1"/>
        <v>147.94702648675661</v>
      </c>
      <c r="P21" s="9"/>
    </row>
    <row r="22" spans="1:119">
      <c r="A22" s="12"/>
      <c r="B22" s="42">
        <v>536</v>
      </c>
      <c r="C22" s="19" t="s">
        <v>60</v>
      </c>
      <c r="D22" s="43">
        <v>56084</v>
      </c>
      <c r="E22" s="43">
        <v>0</v>
      </c>
      <c r="F22" s="43">
        <v>0</v>
      </c>
      <c r="G22" s="43">
        <v>0</v>
      </c>
      <c r="H22" s="43">
        <v>0</v>
      </c>
      <c r="I22" s="43">
        <v>605432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661516</v>
      </c>
      <c r="O22" s="44">
        <f t="shared" si="1"/>
        <v>330.59270364817593</v>
      </c>
      <c r="P22" s="9"/>
    </row>
    <row r="23" spans="1:119">
      <c r="A23" s="12"/>
      <c r="B23" s="42">
        <v>539</v>
      </c>
      <c r="C23" s="19" t="s">
        <v>35</v>
      </c>
      <c r="D23" s="43">
        <v>160368</v>
      </c>
      <c r="E23" s="43">
        <v>0</v>
      </c>
      <c r="F23" s="43">
        <v>0</v>
      </c>
      <c r="G23" s="43">
        <v>0</v>
      </c>
      <c r="H23" s="43">
        <v>0</v>
      </c>
      <c r="I23" s="43">
        <v>2967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163335</v>
      </c>
      <c r="O23" s="44">
        <f t="shared" si="1"/>
        <v>81.626686656671666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85972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85972</v>
      </c>
      <c r="O24" s="41">
        <f t="shared" si="1"/>
        <v>42.964517741129434</v>
      </c>
      <c r="P24" s="10"/>
    </row>
    <row r="25" spans="1:119">
      <c r="A25" s="12"/>
      <c r="B25" s="42">
        <v>541</v>
      </c>
      <c r="C25" s="19" t="s">
        <v>61</v>
      </c>
      <c r="D25" s="43">
        <v>85972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85972</v>
      </c>
      <c r="O25" s="44">
        <f t="shared" si="1"/>
        <v>42.964517741129434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241951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241951</v>
      </c>
      <c r="O26" s="41">
        <f t="shared" si="1"/>
        <v>120.91504247876063</v>
      </c>
      <c r="P26" s="9"/>
    </row>
    <row r="27" spans="1:119">
      <c r="A27" s="12"/>
      <c r="B27" s="42">
        <v>572</v>
      </c>
      <c r="C27" s="19" t="s">
        <v>62</v>
      </c>
      <c r="D27" s="43">
        <v>199643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199643</v>
      </c>
      <c r="O27" s="44">
        <f t="shared" si="1"/>
        <v>99.771614192903542</v>
      </c>
      <c r="P27" s="9"/>
    </row>
    <row r="28" spans="1:119">
      <c r="A28" s="12"/>
      <c r="B28" s="42">
        <v>574</v>
      </c>
      <c r="C28" s="19" t="s">
        <v>46</v>
      </c>
      <c r="D28" s="43">
        <v>42308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42308</v>
      </c>
      <c r="O28" s="44">
        <f t="shared" si="1"/>
        <v>21.143428285857073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285000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285000</v>
      </c>
      <c r="O29" s="41">
        <f t="shared" si="1"/>
        <v>142.4287856071964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285000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285000</v>
      </c>
      <c r="O30" s="44">
        <f t="shared" si="1"/>
        <v>142.4287856071964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4963681</v>
      </c>
      <c r="E31" s="14">
        <f t="shared" ref="E31:M31" si="9">SUM(E5,E13,E17,E24,E26,E29)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1662435</v>
      </c>
      <c r="J31" s="14">
        <f t="shared" si="9"/>
        <v>0</v>
      </c>
      <c r="K31" s="14">
        <f t="shared" si="9"/>
        <v>141283</v>
      </c>
      <c r="L31" s="14">
        <f t="shared" si="9"/>
        <v>0</v>
      </c>
      <c r="M31" s="14">
        <f t="shared" si="9"/>
        <v>0</v>
      </c>
      <c r="N31" s="14">
        <f t="shared" si="4"/>
        <v>6767399</v>
      </c>
      <c r="O31" s="35">
        <f t="shared" si="1"/>
        <v>3382.008495752124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70</v>
      </c>
      <c r="M33" s="90"/>
      <c r="N33" s="90"/>
      <c r="O33" s="39">
        <v>2001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2024-10-01T19:48:46Z</cp:lastPrinted>
  <dcterms:created xsi:type="dcterms:W3CDTF">2000-08-31T21:26:31Z</dcterms:created>
  <dcterms:modified xsi:type="dcterms:W3CDTF">2024-10-01T19:48:48Z</dcterms:modified>
</cp:coreProperties>
</file>