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2" documentId="11_CE4B368372E4F25DED22FDF18B2B4F28B52FE6FD" xr6:coauthVersionLast="47" xr6:coauthVersionMax="47" xr10:uidLastSave="{89679941-8A76-4235-AC77-AF8B263FAF90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'2008'!$A$1:$O$42</definedName>
    <definedName name="_xlnm.Print_Area" localSheetId="14">'2009'!$A$1:$O$47</definedName>
    <definedName name="_xlnm.Print_Area" localSheetId="13">'2010'!$A$1:$O$41</definedName>
    <definedName name="_xlnm.Print_Area" localSheetId="12">'2011'!$A$1:$O$45</definedName>
    <definedName name="_xlnm.Print_Area" localSheetId="11">'2012'!$A$1:$O$40</definedName>
    <definedName name="_xlnm.Print_Area" localSheetId="10">'2013'!$A$1:$O$44</definedName>
    <definedName name="_xlnm.Print_Area" localSheetId="9">'2014'!$A$1:$O$41</definedName>
    <definedName name="_xlnm.Print_Area" localSheetId="8">'2015'!$A$1:$O$39</definedName>
    <definedName name="_xlnm.Print_Area" localSheetId="7">'2016'!$A$1:$O$39</definedName>
    <definedName name="_xlnm.Print_Area" localSheetId="6">'2017'!$A$1:$O$44</definedName>
    <definedName name="_xlnm.Print_Area" localSheetId="5">'2018'!$A$1:$O$43</definedName>
    <definedName name="_xlnm.Print_Area" localSheetId="4">'2019'!$A$1:$O$49</definedName>
    <definedName name="_xlnm.Print_Area" localSheetId="3">'2020'!$A$1:$O$50</definedName>
    <definedName name="_xlnm.Print_Area" localSheetId="2">'2021'!$A$1:$P$41</definedName>
    <definedName name="_xlnm.Print_Area" localSheetId="1">'2022'!$A$1:$P$38</definedName>
    <definedName name="_xlnm.Print_Area" localSheetId="0">'2023'!$A$1:$P$31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48" l="1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2" i="48" l="1"/>
  <c r="P22" i="48" s="1"/>
  <c r="O16" i="48"/>
  <c r="P16" i="48" s="1"/>
  <c r="I27" i="48"/>
  <c r="H27" i="48"/>
  <c r="E27" i="48"/>
  <c r="F27" i="48"/>
  <c r="G27" i="48"/>
  <c r="M27" i="48"/>
  <c r="N27" i="48"/>
  <c r="O5" i="48"/>
  <c r="P5" i="48" s="1"/>
  <c r="D27" i="48"/>
  <c r="O8" i="48"/>
  <c r="P8" i="48" s="1"/>
  <c r="O11" i="48"/>
  <c r="P11" i="48" s="1"/>
  <c r="O25" i="48"/>
  <c r="P25" i="48" s="1"/>
  <c r="J27" i="48"/>
  <c r="K27" i="48"/>
  <c r="O20" i="48"/>
  <c r="P20" i="48" s="1"/>
  <c r="L27" i="48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H34" i="47" s="1"/>
  <c r="G5" i="47"/>
  <c r="F5" i="47"/>
  <c r="E5" i="47"/>
  <c r="D5" i="47"/>
  <c r="O27" i="48" l="1"/>
  <c r="P27" i="48" s="1"/>
  <c r="L34" i="47"/>
  <c r="M34" i="47"/>
  <c r="N34" i="47"/>
  <c r="D34" i="47"/>
  <c r="E34" i="47"/>
  <c r="F34" i="47"/>
  <c r="G34" i="47"/>
  <c r="I34" i="47"/>
  <c r="J34" i="47"/>
  <c r="K34" i="47"/>
  <c r="O31" i="47"/>
  <c r="P31" i="47" s="1"/>
  <c r="O29" i="47"/>
  <c r="P29" i="47" s="1"/>
  <c r="O25" i="47"/>
  <c r="P25" i="47" s="1"/>
  <c r="O16" i="47"/>
  <c r="P16" i="47" s="1"/>
  <c r="O12" i="47"/>
  <c r="P12" i="47" s="1"/>
  <c r="O5" i="47"/>
  <c r="P5" i="47" s="1"/>
  <c r="O36" i="46"/>
  <c r="P36" i="46" s="1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 s="1"/>
  <c r="O33" i="46"/>
  <c r="P33" i="46" s="1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 s="1"/>
  <c r="N29" i="46"/>
  <c r="M29" i="46"/>
  <c r="L29" i="46"/>
  <c r="K29" i="46"/>
  <c r="O29" i="46" s="1"/>
  <c r="P29" i="46" s="1"/>
  <c r="J29" i="46"/>
  <c r="I29" i="46"/>
  <c r="H29" i="46"/>
  <c r="G29" i="46"/>
  <c r="F29" i="46"/>
  <c r="E29" i="46"/>
  <c r="D29" i="46"/>
  <c r="O28" i="46"/>
  <c r="P28" i="46"/>
  <c r="O27" i="46"/>
  <c r="P27" i="46" s="1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 s="1"/>
  <c r="O23" i="46"/>
  <c r="P23" i="46"/>
  <c r="O22" i="46"/>
  <c r="P22" i="46" s="1"/>
  <c r="O21" i="46"/>
  <c r="P21" i="46" s="1"/>
  <c r="O20" i="46"/>
  <c r="P20" i="46" s="1"/>
  <c r="O19" i="46"/>
  <c r="P19" i="46" s="1"/>
  <c r="O18" i="46"/>
  <c r="P18" i="46" s="1"/>
  <c r="O17" i="46"/>
  <c r="P17" i="46"/>
  <c r="N16" i="46"/>
  <c r="M16" i="46"/>
  <c r="L16" i="46"/>
  <c r="K16" i="46"/>
  <c r="J16" i="46"/>
  <c r="I16" i="46"/>
  <c r="I37" i="46" s="1"/>
  <c r="H16" i="46"/>
  <c r="G16" i="46"/>
  <c r="F16" i="46"/>
  <c r="E16" i="46"/>
  <c r="D16" i="46"/>
  <c r="O15" i="46"/>
  <c r="P15" i="46" s="1"/>
  <c r="O14" i="46"/>
  <c r="P14" i="46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5" i="45"/>
  <c r="O45" i="45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/>
  <c r="M36" i="45"/>
  <c r="L36" i="45"/>
  <c r="K36" i="45"/>
  <c r="J36" i="45"/>
  <c r="I36" i="45"/>
  <c r="H36" i="45"/>
  <c r="G36" i="45"/>
  <c r="F36" i="45"/>
  <c r="E36" i="45"/>
  <c r="D36" i="45"/>
  <c r="N35" i="45"/>
  <c r="O35" i="45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30" i="45" s="1"/>
  <c r="O30" i="45" s="1"/>
  <c r="N29" i="45"/>
  <c r="O29" i="45" s="1"/>
  <c r="N28" i="45"/>
  <c r="O28" i="45" s="1"/>
  <c r="N27" i="45"/>
  <c r="O27" i="45" s="1"/>
  <c r="N26" i="45"/>
  <c r="O26" i="45" s="1"/>
  <c r="N25" i="45"/>
  <c r="O25" i="45"/>
  <c r="N24" i="45"/>
  <c r="O24" i="45"/>
  <c r="N23" i="45"/>
  <c r="O23" i="45" s="1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F46" i="45" s="1"/>
  <c r="E5" i="45"/>
  <c r="D5" i="45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N13" i="44" s="1"/>
  <c r="O13" i="44" s="1"/>
  <c r="H13" i="44"/>
  <c r="G13" i="44"/>
  <c r="F13" i="44"/>
  <c r="E13" i="44"/>
  <c r="D13" i="44"/>
  <c r="N12" i="44"/>
  <c r="O12" i="44" s="1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8" i="43"/>
  <c r="O38" i="43" s="1"/>
  <c r="N37" i="43"/>
  <c r="O37" i="43" s="1"/>
  <c r="N36" i="43"/>
  <c r="O36" i="43" s="1"/>
  <c r="N35" i="43"/>
  <c r="O35" i="43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M17" i="43"/>
  <c r="L17" i="43"/>
  <c r="K17" i="43"/>
  <c r="N17" i="43" s="1"/>
  <c r="O17" i="43" s="1"/>
  <c r="J17" i="43"/>
  <c r="J39" i="43" s="1"/>
  <c r="I17" i="43"/>
  <c r="H17" i="43"/>
  <c r="G17" i="43"/>
  <c r="F17" i="43"/>
  <c r="E17" i="43"/>
  <c r="D17" i="43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H39" i="43" s="1"/>
  <c r="G5" i="43"/>
  <c r="F5" i="43"/>
  <c r="E5" i="43"/>
  <c r="E39" i="43" s="1"/>
  <c r="D5" i="43"/>
  <c r="D39" i="43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N35" i="42"/>
  <c r="O35" i="42" s="1"/>
  <c r="N34" i="42"/>
  <c r="O34" i="42" s="1"/>
  <c r="M33" i="42"/>
  <c r="L33" i="42"/>
  <c r="K33" i="42"/>
  <c r="J33" i="42"/>
  <c r="I33" i="42"/>
  <c r="N33" i="42" s="1"/>
  <c r="O33" i="42" s="1"/>
  <c r="H33" i="42"/>
  <c r="G33" i="42"/>
  <c r="F33" i="42"/>
  <c r="E33" i="42"/>
  <c r="D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M14" i="42"/>
  <c r="M40" i="42" s="1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40" i="42" s="1"/>
  <c r="K5" i="42"/>
  <c r="J5" i="42"/>
  <c r="I5" i="42"/>
  <c r="H5" i="42"/>
  <c r="H40" i="42" s="1"/>
  <c r="G5" i="42"/>
  <c r="F5" i="42"/>
  <c r="E5" i="42"/>
  <c r="D5" i="42"/>
  <c r="N34" i="41"/>
  <c r="O34" i="41" s="1"/>
  <c r="N33" i="41"/>
  <c r="O33" i="41" s="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/>
  <c r="M28" i="41"/>
  <c r="L28" i="41"/>
  <c r="K28" i="41"/>
  <c r="K35" i="41" s="1"/>
  <c r="J28" i="41"/>
  <c r="I28" i="41"/>
  <c r="H28" i="41"/>
  <c r="G28" i="41"/>
  <c r="F28" i="41"/>
  <c r="E28" i="41"/>
  <c r="D28" i="41"/>
  <c r="N27" i="41"/>
  <c r="O27" i="41"/>
  <c r="N26" i="41"/>
  <c r="O26" i="41" s="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J35" i="41" s="1"/>
  <c r="I5" i="41"/>
  <c r="H5" i="41"/>
  <c r="G5" i="41"/>
  <c r="F5" i="41"/>
  <c r="E5" i="41"/>
  <c r="D5" i="41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M29" i="40"/>
  <c r="L29" i="40"/>
  <c r="K29" i="40"/>
  <c r="J29" i="40"/>
  <c r="I29" i="40"/>
  <c r="N29" i="40" s="1"/>
  <c r="O29" i="40" s="1"/>
  <c r="H29" i="40"/>
  <c r="G29" i="40"/>
  <c r="F29" i="40"/>
  <c r="E29" i="40"/>
  <c r="D29" i="40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N16" i="40" s="1"/>
  <c r="O16" i="40" s="1"/>
  <c r="D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35" i="40" s="1"/>
  <c r="L5" i="40"/>
  <c r="L35" i="40" s="1"/>
  <c r="K5" i="40"/>
  <c r="J5" i="40"/>
  <c r="I5" i="40"/>
  <c r="H5" i="40"/>
  <c r="H35" i="40" s="1"/>
  <c r="G5" i="40"/>
  <c r="F5" i="40"/>
  <c r="E5" i="40"/>
  <c r="D5" i="40"/>
  <c r="D35" i="40" s="1"/>
  <c r="N36" i="39"/>
  <c r="O36" i="39" s="1"/>
  <c r="N35" i="39"/>
  <c r="O35" i="39" s="1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/>
  <c r="M5" i="39"/>
  <c r="L5" i="39"/>
  <c r="K5" i="39"/>
  <c r="K37" i="39"/>
  <c r="J5" i="39"/>
  <c r="I5" i="39"/>
  <c r="H5" i="39"/>
  <c r="H37" i="39" s="1"/>
  <c r="G5" i="39"/>
  <c r="G37" i="39" s="1"/>
  <c r="F5" i="39"/>
  <c r="F37" i="39" s="1"/>
  <c r="E5" i="39"/>
  <c r="E37" i="39" s="1"/>
  <c r="D5" i="39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N34" i="38"/>
  <c r="O34" i="38" s="1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/>
  <c r="N29" i="38"/>
  <c r="O29" i="38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/>
  <c r="N22" i="38"/>
  <c r="O22" i="38" s="1"/>
  <c r="N21" i="38"/>
  <c r="O21" i="38" s="1"/>
  <c r="N20" i="38"/>
  <c r="O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F40" i="38" s="1"/>
  <c r="E17" i="38"/>
  <c r="E40" i="38" s="1"/>
  <c r="D17" i="38"/>
  <c r="N16" i="38"/>
  <c r="O16" i="38" s="1"/>
  <c r="N15" i="38"/>
  <c r="O15" i="38" s="1"/>
  <c r="N14" i="38"/>
  <c r="O14" i="38" s="1"/>
  <c r="M13" i="38"/>
  <c r="L13" i="38"/>
  <c r="K13" i="38"/>
  <c r="N13" i="38" s="1"/>
  <c r="O13" i="38" s="1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G40" i="38" s="1"/>
  <c r="F5" i="38"/>
  <c r="E5" i="38"/>
  <c r="D5" i="38"/>
  <c r="N37" i="37"/>
  <c r="O37" i="37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M30" i="37"/>
  <c r="L30" i="37"/>
  <c r="K30" i="37"/>
  <c r="J30" i="37"/>
  <c r="I30" i="37"/>
  <c r="N30" i="37" s="1"/>
  <c r="O30" i="37" s="1"/>
  <c r="H30" i="37"/>
  <c r="G30" i="37"/>
  <c r="F30" i="37"/>
  <c r="E30" i="37"/>
  <c r="D30" i="37"/>
  <c r="N29" i="37"/>
  <c r="O29" i="37" s="1"/>
  <c r="N28" i="37"/>
  <c r="O28" i="37" s="1"/>
  <c r="N27" i="37"/>
  <c r="O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N8" i="37"/>
  <c r="O8" i="37" s="1"/>
  <c r="N7" i="37"/>
  <c r="O7" i="37" s="1"/>
  <c r="N6" i="37"/>
  <c r="O6" i="37" s="1"/>
  <c r="M5" i="37"/>
  <c r="L5" i="37"/>
  <c r="L38" i="37" s="1"/>
  <c r="K5" i="37"/>
  <c r="J5" i="37"/>
  <c r="I5" i="37"/>
  <c r="H5" i="37"/>
  <c r="G5" i="37"/>
  <c r="F5" i="37"/>
  <c r="E5" i="37"/>
  <c r="D5" i="37"/>
  <c r="N35" i="36"/>
  <c r="O35" i="36" s="1"/>
  <c r="M34" i="36"/>
  <c r="L34" i="36"/>
  <c r="L36" i="36" s="1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M27" i="36"/>
  <c r="L27" i="36"/>
  <c r="K27" i="36"/>
  <c r="N27" i="36" s="1"/>
  <c r="O27" i="36" s="1"/>
  <c r="J27" i="36"/>
  <c r="I27" i="36"/>
  <c r="H27" i="36"/>
  <c r="G27" i="36"/>
  <c r="F27" i="36"/>
  <c r="E27" i="36"/>
  <c r="D27" i="36"/>
  <c r="N26" i="36"/>
  <c r="O26" i="36" s="1"/>
  <c r="N25" i="36"/>
  <c r="O25" i="36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N18" i="36"/>
  <c r="O18" i="36"/>
  <c r="N17" i="36"/>
  <c r="O17" i="36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/>
  <c r="N37" i="35"/>
  <c r="O37" i="35" s="1"/>
  <c r="N36" i="35"/>
  <c r="O36" i="35" s="1"/>
  <c r="N35" i="35"/>
  <c r="O35" i="35" s="1"/>
  <c r="M34" i="35"/>
  <c r="L34" i="35"/>
  <c r="K34" i="35"/>
  <c r="J34" i="35"/>
  <c r="I34" i="35"/>
  <c r="H34" i="35"/>
  <c r="G34" i="35"/>
  <c r="F34" i="35"/>
  <c r="E34" i="35"/>
  <c r="N34" i="35" s="1"/>
  <c r="O34" i="35" s="1"/>
  <c r="D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I41" i="35" s="1"/>
  <c r="H13" i="35"/>
  <c r="G13" i="35"/>
  <c r="F13" i="35"/>
  <c r="E13" i="35"/>
  <c r="E41" i="35" s="1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G41" i="35" s="1"/>
  <c r="F5" i="35"/>
  <c r="E5" i="35"/>
  <c r="D5" i="35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 s="1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/>
  <c r="N26" i="34"/>
  <c r="O26" i="34" s="1"/>
  <c r="N25" i="34"/>
  <c r="O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 s="1"/>
  <c r="N20" i="34"/>
  <c r="O20" i="34" s="1"/>
  <c r="N19" i="34"/>
  <c r="O19" i="34" s="1"/>
  <c r="N18" i="34"/>
  <c r="O18" i="34" s="1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K37" i="34"/>
  <c r="J5" i="34"/>
  <c r="I5" i="34"/>
  <c r="H5" i="34"/>
  <c r="G5" i="34"/>
  <c r="G37" i="34" s="1"/>
  <c r="F5" i="34"/>
  <c r="E5" i="34"/>
  <c r="D5" i="34"/>
  <c r="N31" i="33"/>
  <c r="O31" i="33" s="1"/>
  <c r="N27" i="33"/>
  <c r="O27" i="33" s="1"/>
  <c r="N28" i="33"/>
  <c r="O28" i="33"/>
  <c r="N29" i="33"/>
  <c r="O29" i="33" s="1"/>
  <c r="N30" i="33"/>
  <c r="O30" i="33" s="1"/>
  <c r="N18" i="33"/>
  <c r="O18" i="33" s="1"/>
  <c r="N19" i="33"/>
  <c r="O19" i="33" s="1"/>
  <c r="N20" i="33"/>
  <c r="O20" i="33" s="1"/>
  <c r="N21" i="33"/>
  <c r="O21" i="33"/>
  <c r="N22" i="33"/>
  <c r="O22" i="33" s="1"/>
  <c r="N23" i="33"/>
  <c r="O23" i="33"/>
  <c r="N24" i="33"/>
  <c r="O24" i="33" s="1"/>
  <c r="N25" i="33"/>
  <c r="O25" i="33" s="1"/>
  <c r="E26" i="33"/>
  <c r="N26" i="33" s="1"/>
  <c r="O26" i="33" s="1"/>
  <c r="F26" i="33"/>
  <c r="G26" i="33"/>
  <c r="H26" i="33"/>
  <c r="I26" i="33"/>
  <c r="J26" i="33"/>
  <c r="K26" i="33"/>
  <c r="L26" i="33"/>
  <c r="M26" i="33"/>
  <c r="D26" i="33"/>
  <c r="E17" i="33"/>
  <c r="F17" i="33"/>
  <c r="G17" i="33"/>
  <c r="H17" i="33"/>
  <c r="I17" i="33"/>
  <c r="J17" i="33"/>
  <c r="K17" i="33"/>
  <c r="K43" i="33" s="1"/>
  <c r="L17" i="33"/>
  <c r="M17" i="33"/>
  <c r="D17" i="33"/>
  <c r="N17" i="33" s="1"/>
  <c r="O17" i="33" s="1"/>
  <c r="E13" i="33"/>
  <c r="F13" i="33"/>
  <c r="G13" i="33"/>
  <c r="H13" i="33"/>
  <c r="I13" i="33"/>
  <c r="J13" i="33"/>
  <c r="K13" i="33"/>
  <c r="L13" i="33"/>
  <c r="M13" i="33"/>
  <c r="D13" i="33"/>
  <c r="N13" i="33"/>
  <c r="O13" i="33" s="1"/>
  <c r="E5" i="33"/>
  <c r="E43" i="33" s="1"/>
  <c r="F5" i="33"/>
  <c r="F43" i="33" s="1"/>
  <c r="G5" i="33"/>
  <c r="H5" i="33"/>
  <c r="I5" i="33"/>
  <c r="J5" i="33"/>
  <c r="K5" i="33"/>
  <c r="L5" i="33"/>
  <c r="M5" i="33"/>
  <c r="D5" i="33"/>
  <c r="E41" i="33"/>
  <c r="F41" i="33"/>
  <c r="G41" i="33"/>
  <c r="H41" i="33"/>
  <c r="I41" i="33"/>
  <c r="J41" i="33"/>
  <c r="K41" i="33"/>
  <c r="L41" i="33"/>
  <c r="M41" i="33"/>
  <c r="D41" i="33"/>
  <c r="N42" i="33"/>
  <c r="O42" i="33" s="1"/>
  <c r="N36" i="33"/>
  <c r="O36" i="33" s="1"/>
  <c r="N37" i="33"/>
  <c r="O37" i="33" s="1"/>
  <c r="N38" i="33"/>
  <c r="O38" i="33" s="1"/>
  <c r="N39" i="33"/>
  <c r="O39" i="33"/>
  <c r="N40" i="33"/>
  <c r="O40" i="33" s="1"/>
  <c r="N35" i="33"/>
  <c r="O35" i="33" s="1"/>
  <c r="E34" i="33"/>
  <c r="F34" i="33"/>
  <c r="G34" i="33"/>
  <c r="H34" i="33"/>
  <c r="I34" i="33"/>
  <c r="J34" i="33"/>
  <c r="K34" i="33"/>
  <c r="L34" i="33"/>
  <c r="M34" i="33"/>
  <c r="D34" i="33"/>
  <c r="N34" i="33" s="1"/>
  <c r="O34" i="33" s="1"/>
  <c r="E32" i="33"/>
  <c r="F32" i="33"/>
  <c r="G32" i="33"/>
  <c r="H32" i="33"/>
  <c r="I32" i="33"/>
  <c r="I43" i="33" s="1"/>
  <c r="J32" i="33"/>
  <c r="K32" i="33"/>
  <c r="L32" i="33"/>
  <c r="M32" i="33"/>
  <c r="D32" i="33"/>
  <c r="N33" i="33"/>
  <c r="O33" i="33" s="1"/>
  <c r="N15" i="33"/>
  <c r="O15" i="33"/>
  <c r="N16" i="33"/>
  <c r="O16" i="33" s="1"/>
  <c r="N7" i="33"/>
  <c r="O7" i="33" s="1"/>
  <c r="N8" i="33"/>
  <c r="O8" i="33"/>
  <c r="N9" i="33"/>
  <c r="O9" i="33" s="1"/>
  <c r="N10" i="33"/>
  <c r="O10" i="33"/>
  <c r="N11" i="33"/>
  <c r="O11" i="33" s="1"/>
  <c r="N12" i="33"/>
  <c r="O12" i="33" s="1"/>
  <c r="N6" i="33"/>
  <c r="O6" i="33" s="1"/>
  <c r="N14" i="33"/>
  <c r="O14" i="33"/>
  <c r="I40" i="38"/>
  <c r="H40" i="38"/>
  <c r="L40" i="38"/>
  <c r="M41" i="35"/>
  <c r="N13" i="35"/>
  <c r="O13" i="35" s="1"/>
  <c r="K40" i="42"/>
  <c r="N14" i="42"/>
  <c r="O14" i="42" s="1"/>
  <c r="F45" i="44"/>
  <c r="K45" i="44"/>
  <c r="L45" i="44"/>
  <c r="E45" i="44"/>
  <c r="N42" i="44"/>
  <c r="O42" i="44" s="1"/>
  <c r="N18" i="44"/>
  <c r="O18" i="44"/>
  <c r="J46" i="45"/>
  <c r="L46" i="45"/>
  <c r="H46" i="45"/>
  <c r="I46" i="45"/>
  <c r="N37" i="46"/>
  <c r="N26" i="35" l="1"/>
  <c r="O26" i="35" s="1"/>
  <c r="L37" i="46"/>
  <c r="M37" i="46"/>
  <c r="I38" i="37"/>
  <c r="L35" i="41"/>
  <c r="N5" i="37"/>
  <c r="O5" i="37" s="1"/>
  <c r="M35" i="41"/>
  <c r="N32" i="43"/>
  <c r="O32" i="43" s="1"/>
  <c r="L43" i="33"/>
  <c r="D43" i="33"/>
  <c r="N41" i="33"/>
  <c r="O41" i="33" s="1"/>
  <c r="N35" i="34"/>
  <c r="O35" i="34" s="1"/>
  <c r="N32" i="33"/>
  <c r="O32" i="33" s="1"/>
  <c r="D36" i="36"/>
  <c r="N36" i="36" s="1"/>
  <c r="O36" i="36" s="1"/>
  <c r="K38" i="37"/>
  <c r="M40" i="38"/>
  <c r="N13" i="40"/>
  <c r="O13" i="40" s="1"/>
  <c r="N31" i="40"/>
  <c r="O31" i="40" s="1"/>
  <c r="N25" i="43"/>
  <c r="O25" i="43" s="1"/>
  <c r="N37" i="44"/>
  <c r="O37" i="44" s="1"/>
  <c r="O31" i="46"/>
  <c r="P31" i="46" s="1"/>
  <c r="N13" i="34"/>
  <c r="O13" i="34" s="1"/>
  <c r="N30" i="34"/>
  <c r="O30" i="34" s="1"/>
  <c r="H41" i="35"/>
  <c r="E36" i="36"/>
  <c r="N34" i="36"/>
  <c r="O34" i="36" s="1"/>
  <c r="J40" i="38"/>
  <c r="N16" i="41"/>
  <c r="O16" i="41" s="1"/>
  <c r="N22" i="41"/>
  <c r="O22" i="41" s="1"/>
  <c r="N28" i="41"/>
  <c r="O28" i="41" s="1"/>
  <c r="N27" i="44"/>
  <c r="O27" i="44" s="1"/>
  <c r="G45" i="44"/>
  <c r="N15" i="45"/>
  <c r="O15" i="45" s="1"/>
  <c r="K39" i="43"/>
  <c r="H45" i="44"/>
  <c r="E35" i="40"/>
  <c r="E37" i="34"/>
  <c r="F37" i="34"/>
  <c r="M38" i="37"/>
  <c r="K40" i="38"/>
  <c r="F35" i="40"/>
  <c r="G40" i="42"/>
  <c r="N5" i="44"/>
  <c r="O5" i="44" s="1"/>
  <c r="N5" i="33"/>
  <c r="O5" i="33" s="1"/>
  <c r="D37" i="34"/>
  <c r="K36" i="36"/>
  <c r="N36" i="45"/>
  <c r="O36" i="45" s="1"/>
  <c r="J43" i="33"/>
  <c r="D41" i="35"/>
  <c r="N18" i="35"/>
  <c r="O18" i="35" s="1"/>
  <c r="N36" i="37"/>
  <c r="O36" i="37" s="1"/>
  <c r="D37" i="39"/>
  <c r="N37" i="39" s="1"/>
  <c r="O37" i="39" s="1"/>
  <c r="G35" i="40"/>
  <c r="F39" i="43"/>
  <c r="J45" i="44"/>
  <c r="N43" i="45"/>
  <c r="O43" i="45" s="1"/>
  <c r="G39" i="43"/>
  <c r="D37" i="46"/>
  <c r="H37" i="34"/>
  <c r="K41" i="35"/>
  <c r="N29" i="36"/>
  <c r="O29" i="36" s="1"/>
  <c r="I40" i="42"/>
  <c r="G43" i="33"/>
  <c r="H43" i="33"/>
  <c r="I37" i="34"/>
  <c r="L41" i="35"/>
  <c r="G38" i="37"/>
  <c r="J37" i="39"/>
  <c r="J35" i="40"/>
  <c r="J40" i="42"/>
  <c r="I39" i="43"/>
  <c r="G37" i="46"/>
  <c r="E37" i="46"/>
  <c r="N17" i="39"/>
  <c r="O17" i="39" s="1"/>
  <c r="I35" i="40"/>
  <c r="J37" i="34"/>
  <c r="N37" i="34" s="1"/>
  <c r="O37" i="34" s="1"/>
  <c r="N28" i="34"/>
  <c r="O28" i="34" s="1"/>
  <c r="F41" i="35"/>
  <c r="N10" i="37"/>
  <c r="O10" i="37" s="1"/>
  <c r="N15" i="37"/>
  <c r="O15" i="37" s="1"/>
  <c r="H38" i="37"/>
  <c r="K35" i="40"/>
  <c r="H37" i="46"/>
  <c r="M36" i="36"/>
  <c r="N24" i="38"/>
  <c r="O24" i="38" s="1"/>
  <c r="I37" i="39"/>
  <c r="N22" i="40"/>
  <c r="O22" i="40" s="1"/>
  <c r="D35" i="41"/>
  <c r="L39" i="43"/>
  <c r="O35" i="46"/>
  <c r="P35" i="46" s="1"/>
  <c r="L37" i="34"/>
  <c r="N13" i="36"/>
  <c r="O13" i="36" s="1"/>
  <c r="N32" i="37"/>
  <c r="O32" i="37" s="1"/>
  <c r="D40" i="38"/>
  <c r="N40" i="38" s="1"/>
  <c r="O40" i="38" s="1"/>
  <c r="E35" i="41"/>
  <c r="N25" i="42"/>
  <c r="O25" i="42" s="1"/>
  <c r="N31" i="42"/>
  <c r="O31" i="42" s="1"/>
  <c r="N38" i="42"/>
  <c r="O38" i="42" s="1"/>
  <c r="M39" i="43"/>
  <c r="N14" i="43"/>
  <c r="O14" i="43" s="1"/>
  <c r="N34" i="43"/>
  <c r="O34" i="43" s="1"/>
  <c r="D45" i="44"/>
  <c r="N39" i="44"/>
  <c r="O39" i="44" s="1"/>
  <c r="N5" i="45"/>
  <c r="O5" i="45" s="1"/>
  <c r="N20" i="45"/>
  <c r="O20" i="45" s="1"/>
  <c r="K46" i="45"/>
  <c r="F37" i="46"/>
  <c r="M37" i="34"/>
  <c r="J41" i="35"/>
  <c r="F36" i="36"/>
  <c r="H36" i="36"/>
  <c r="F35" i="41"/>
  <c r="N35" i="41" s="1"/>
  <c r="O35" i="41" s="1"/>
  <c r="N16" i="34"/>
  <c r="O16" i="34" s="1"/>
  <c r="N32" i="35"/>
  <c r="O32" i="35" s="1"/>
  <c r="N29" i="39"/>
  <c r="O29" i="39" s="1"/>
  <c r="N5" i="41"/>
  <c r="O5" i="41" s="1"/>
  <c r="N30" i="41"/>
  <c r="O30" i="41" s="1"/>
  <c r="E40" i="42"/>
  <c r="E38" i="37"/>
  <c r="L37" i="39"/>
  <c r="H35" i="41"/>
  <c r="F40" i="42"/>
  <c r="I36" i="36"/>
  <c r="F38" i="37"/>
  <c r="M37" i="39"/>
  <c r="N13" i="39"/>
  <c r="O13" i="39" s="1"/>
  <c r="I35" i="41"/>
  <c r="D46" i="45"/>
  <c r="N46" i="45" s="1"/>
  <c r="O46" i="45" s="1"/>
  <c r="J36" i="36"/>
  <c r="N5" i="38"/>
  <c r="O5" i="38" s="1"/>
  <c r="N31" i="38"/>
  <c r="O31" i="38" s="1"/>
  <c r="N22" i="39"/>
  <c r="O22" i="39" s="1"/>
  <c r="K37" i="46"/>
  <c r="O12" i="46"/>
  <c r="P12" i="46" s="1"/>
  <c r="O34" i="47"/>
  <c r="P34" i="47" s="1"/>
  <c r="N35" i="40"/>
  <c r="O35" i="40" s="1"/>
  <c r="N39" i="43"/>
  <c r="O39" i="43" s="1"/>
  <c r="O37" i="46"/>
  <c r="P37" i="46" s="1"/>
  <c r="N41" i="35"/>
  <c r="O41" i="35" s="1"/>
  <c r="I45" i="44"/>
  <c r="N45" i="44" s="1"/>
  <c r="O45" i="44" s="1"/>
  <c r="M45" i="44"/>
  <c r="N5" i="42"/>
  <c r="O5" i="42" s="1"/>
  <c r="N24" i="37"/>
  <c r="O24" i="37" s="1"/>
  <c r="J38" i="37"/>
  <c r="D40" i="42"/>
  <c r="N37" i="38"/>
  <c r="O37" i="38" s="1"/>
  <c r="G46" i="45"/>
  <c r="O25" i="46"/>
  <c r="P25" i="46" s="1"/>
  <c r="N34" i="45"/>
  <c r="O34" i="45" s="1"/>
  <c r="N5" i="34"/>
  <c r="O5" i="34" s="1"/>
  <c r="N5" i="39"/>
  <c r="O5" i="39" s="1"/>
  <c r="N39" i="35"/>
  <c r="O39" i="35" s="1"/>
  <c r="N23" i="36"/>
  <c r="O23" i="36" s="1"/>
  <c r="G35" i="41"/>
  <c r="O5" i="46"/>
  <c r="P5" i="46" s="1"/>
  <c r="E46" i="45"/>
  <c r="M46" i="45"/>
  <c r="N17" i="42"/>
  <c r="O17" i="42" s="1"/>
  <c r="N5" i="35"/>
  <c r="O5" i="35" s="1"/>
  <c r="D38" i="37"/>
  <c r="N38" i="37" s="1"/>
  <c r="O38" i="37" s="1"/>
  <c r="N5" i="40"/>
  <c r="O5" i="40" s="1"/>
  <c r="N17" i="38"/>
  <c r="O17" i="38" s="1"/>
  <c r="O16" i="46"/>
  <c r="P16" i="46" s="1"/>
  <c r="M43" i="33"/>
  <c r="G36" i="36"/>
  <c r="J37" i="46"/>
  <c r="N5" i="43"/>
  <c r="O5" i="43" s="1"/>
  <c r="N5" i="36"/>
  <c r="O5" i="36" s="1"/>
  <c r="N43" i="33" l="1"/>
  <c r="O43" i="33" s="1"/>
  <c r="N40" i="42"/>
  <c r="O40" i="42" s="1"/>
</calcChain>
</file>

<file path=xl/sharedStrings.xml><?xml version="1.0" encoding="utf-8"?>
<sst xmlns="http://schemas.openxmlformats.org/spreadsheetml/2006/main" count="869" uniqueCount="156">
  <si>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</si>
  <si>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</si>
  <si>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</si>
  <si>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</si>
  <si>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</si>
  <si>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</si>
  <si>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</si>
  <si>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</si>
  <si>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</si>
  <si>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</si>
  <si>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</si>
  <si>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</si>
  <si>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</si>
  <si>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</si>
  <si>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</si>
  <si>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</si>
  <si>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</si>
  <si>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</si>
  <si>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Gas</t>
  </si>
  <si>
    <t>Intergovernmental Revenue</t>
  </si>
  <si>
    <t>Federal Grant - Economic Environment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</si>
  <si>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</si>
  <si>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</si>
  <si>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</si>
  <si>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</si>
  <si>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</si>
  <si>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</si>
  <si>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</si>
  <si>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</si>
  <si>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</si>
  <si>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</si>
  <si>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</si>
  <si>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</si>
  <si>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</si>
  <si>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</si>
  <si>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Other Public Safety Charges and Fees</t>
  </si>
  <si>
    <t>Physical Environment - Water Utility</t>
  </si>
  <si>
    <t>Physical Environment - Garbage / Solid Waste</t>
  </si>
  <si>
    <t>Culture / Recreation - Parks and Recreation</t>
  </si>
  <si>
    <t>Culture / Recreation - Other Culture / Recreation Charges</t>
  </si>
  <si>
    <t>Total - All Account Codes</t>
  </si>
  <si>
    <t>Local Fiscal Year Ended September 30, 2009</t>
  </si>
  <si>
    <t>Other Judgments, Fines, and Forfeits</t>
  </si>
  <si>
    <t>Interest and Other Earnings - Interest</t>
  </si>
  <si>
    <t>Rents and Royalties</t>
  </si>
  <si>
    <t>Disposition of Fixed Assets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</si>
  <si>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</si>
  <si>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</si>
  <si>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</si>
  <si>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</si>
  <si>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</si>
  <si>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</si>
  <si>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</si>
  <si>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</si>
  <si>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</si>
  <si>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</si>
  <si>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</si>
  <si>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Archer Revenues Reported by Account Code and Fund Type</t>
  </si>
  <si>
    <t>Local Fiscal Year Ended September 30, 2010</t>
  </si>
  <si>
    <t>Utility Service Tax - Propane</t>
  </si>
  <si>
    <t>Physical Environment - Cemetary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</si>
  <si>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</si>
  <si>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</si>
  <si>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</si>
  <si>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Water</t>
  </si>
  <si>
    <t>Other Permits, Fees, and Special Assessments</t>
  </si>
  <si>
    <t>Federal Grant - Public Safety</t>
  </si>
  <si>
    <t>Federal Grant - Culture / Recreation</t>
  </si>
  <si>
    <t>Transportation (User Fees) - Other Transportation Charges</t>
  </si>
  <si>
    <t>2011 Municipal Population:</t>
  </si>
  <si>
    <t>Local Fiscal Year Ended September 30, 2012</t>
  </si>
  <si>
    <t>First Local Option Fuel Tax (1 to 6 Cents)</t>
  </si>
  <si>
    <t>Grants from Other Local Units - Transportation</t>
  </si>
  <si>
    <t>Proceeds - Debt Proceeds</t>
  </si>
  <si>
    <t>2012 Municipal Population:</t>
  </si>
  <si>
    <t>Local Fiscal Year Ended September 30, 2008</t>
  </si>
  <si>
    <t>Permits and Franchise Fees</t>
  </si>
  <si>
    <t>Other Permits and Fees</t>
  </si>
  <si>
    <t>State Grant - Transportation - Mass Transit</t>
  </si>
  <si>
    <t>Grants from Other Local Units - Economic Environment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</si>
  <si>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</si>
  <si>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</si>
  <si>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</si>
  <si>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</si>
  <si>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</si>
  <si>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</si>
  <si>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</si>
  <si>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</si>
  <si>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Other</t>
  </si>
  <si>
    <t>General Government - Other General Government Charges and Fees</t>
  </si>
  <si>
    <t>Court-Ordered Judgments and Fines - As Decided by County Court Criminal</t>
  </si>
  <si>
    <t>Fines - Local Ordinance Violations</t>
  </si>
  <si>
    <t>Sales - Disposition of Fixed Assets</t>
  </si>
  <si>
    <t>Contributions from Enterprise Operations</t>
  </si>
  <si>
    <t>2013 Municipal Population:</t>
  </si>
  <si>
    <t>Local Fiscal Year Ended September 30, 2014</t>
  </si>
  <si>
    <t>Public Safety - Fire Protection</t>
  </si>
  <si>
    <t>Transportation - Other Transportation Charges</t>
  </si>
  <si>
    <t>Interest and Other Earnings - Gain (Loss) on Sale of Investments</t>
  </si>
  <si>
    <t>2014 Municipal Population:</t>
  </si>
  <si>
    <t>Local Fiscal Year Ended September 30, 2015</t>
  </si>
  <si>
    <t>State Grant - Physical Environment - Water Supply System</t>
  </si>
  <si>
    <t>2015 Municipal Population:</t>
  </si>
  <si>
    <t>Local Fiscal Year Ended September 30, 2016</t>
  </si>
  <si>
    <t>State Grant - Physical Environment - Sewer / Wastewater</t>
  </si>
  <si>
    <t>2016 Municipal Population:</t>
  </si>
  <si>
    <t>Local Fiscal Year Ended September 30, 2017</t>
  </si>
  <si>
    <t>State Grant - General Government</t>
  </si>
  <si>
    <t>State Grant - Economic Environment</t>
  </si>
  <si>
    <t>2017 Municipal Population:</t>
  </si>
  <si>
    <t>Local Fiscal Year Ended September 30, 2018</t>
  </si>
  <si>
    <t>Federal Grant - Human Services - Public Assistance</t>
  </si>
  <si>
    <t>2018 Municipal Population:</t>
  </si>
  <si>
    <t>Local Fiscal Year Ended September 30, 2019</t>
  </si>
  <si>
    <t>Franchise Fee - Solid Waste</t>
  </si>
  <si>
    <t>Licenses</t>
  </si>
  <si>
    <t>Federal Grant - General Government</t>
  </si>
  <si>
    <t>State Grant - Physical Environment - Stormwater Management</t>
  </si>
  <si>
    <t>Grants from Other Local Units - Physical Environment</t>
  </si>
  <si>
    <t>Physical Environment - Water / Sewer Combination Utility</t>
  </si>
  <si>
    <t>Physical Environment - Other Physical Environment Charges</t>
  </si>
  <si>
    <t>Transportation - Mass Transit</t>
  </si>
  <si>
    <t>Culture / Recreation - Special Recreation Facilities</t>
  </si>
  <si>
    <t>Other Charges for Services</t>
  </si>
  <si>
    <t>Federal Fines and Forfeits</t>
  </si>
  <si>
    <t>Proprietary Non-Operating - Other Non-Operating Sources</t>
  </si>
  <si>
    <t>Non-Operating - Special Items (Gain)</t>
  </si>
  <si>
    <t>2019 Municipal Population:</t>
  </si>
  <si>
    <t>Local Fiscal Year Ended September 30, 2020</t>
  </si>
  <si>
    <t>Second Local Option Fuel Tax (1 to 5 Cents)</t>
  </si>
  <si>
    <t>Franchise Fee - Other</t>
  </si>
  <si>
    <t>Federal Grant - Physical Environment - Sewer / Wastewater</t>
  </si>
  <si>
    <t>State Grant - Physical Environment - Other Physical Environment</t>
  </si>
  <si>
    <t>State Shared Revenues - Transportation - Other Transportation</t>
  </si>
  <si>
    <t>Court-Ordered Judgments and Fines - As Decided by Circuit Court Criminal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</si>
  <si>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</si>
  <si>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</si>
  <si>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</si>
  <si>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</si>
  <si>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</si>
  <si>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</si>
  <si>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</si>
  <si>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</si>
  <si>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</si>
  <si>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Intergovernmental Revenues</t>
  </si>
  <si>
    <t>State Shared Revenues - General Government - Local Government Half-Cent Sales Tax Program</t>
  </si>
  <si>
    <t>Grants from Other Local Units - General Government</t>
  </si>
  <si>
    <t>2021 Municipal Population:</t>
  </si>
  <si>
    <t>Local Fiscal Year Ended September 30, 2022</t>
  </si>
  <si>
    <t>State Shared Revenues - General Government - Municipal Revenue Sharing Program</t>
  </si>
  <si>
    <t>2022 Municipal Population:</t>
  </si>
  <si>
    <t>Local Fiscal Year Ended September 30, 2023</t>
  </si>
  <si>
    <t>Inspection Fee</t>
  </si>
  <si>
    <t>State Shared Revenues - General Government - Other General Government</t>
  </si>
  <si>
    <t>Other Charges for Services (Not Court-Related)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</si>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</sst>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4C8AF-79C3-41D2-B4ED-1273E69F5A25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57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151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50</v>
      </c>
      <c r="B3" s="111"/>
      <c r="C3" s="112"/>
      <c r="D3" s="116" t="s">
        <v>28</v>
      </c>
      <c r="E3" s="117"/>
      <c r="F3" s="117"/>
      <c r="G3" s="117"/>
      <c r="H3" s="118"/>
      <c r="I3" s="116" t="s">
        <v>29</v>
      </c>
      <c r="J3" s="118"/>
      <c r="K3" s="116" t="s">
        <v>31</v>
      </c>
      <c r="L3" s="117"/>
      <c r="M3" s="118"/>
      <c r="N3" s="52"/>
      <c r="O3" s="53"/>
      <c r="P3" s="119" t="s">
        <v>137</v>
      </c>
      <c r="Q3" s="54"/>
      <c r="R3"/>
    </row>
    <row r="4" spans="1:134" ht="32.25" customHeight="1" thickBot="1">
      <c r="A4" s="113"/>
      <c r="B4" s="114"/>
      <c r="C4" s="115"/>
      <c r="D4" s="55" t="s">
        <v>4</v>
      </c>
      <c r="E4" s="55" t="s">
        <v>51</v>
      </c>
      <c r="F4" s="55" t="s">
        <v>52</v>
      </c>
      <c r="G4" s="55" t="s">
        <v>53</v>
      </c>
      <c r="H4" s="55" t="s">
        <v>5</v>
      </c>
      <c r="I4" s="55" t="s">
        <v>6</v>
      </c>
      <c r="J4" s="56" t="s">
        <v>54</v>
      </c>
      <c r="K4" s="56" t="s">
        <v>7</v>
      </c>
      <c r="L4" s="56" t="s">
        <v>8</v>
      </c>
      <c r="M4" s="56" t="s">
        <v>138</v>
      </c>
      <c r="N4" s="56" t="s">
        <v>9</v>
      </c>
      <c r="O4" s="56" t="s">
        <v>139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140</v>
      </c>
      <c r="B5" s="60"/>
      <c r="C5" s="60"/>
      <c r="D5" s="61">
        <f>SUM(D6:D7)</f>
        <v>710306</v>
      </c>
      <c r="E5" s="61">
        <f>SUM(E6:E7)</f>
        <v>0</v>
      </c>
      <c r="F5" s="61">
        <f>SUM(F6:F7)</f>
        <v>0</v>
      </c>
      <c r="G5" s="61">
        <f>SUM(G6:G7)</f>
        <v>0</v>
      </c>
      <c r="H5" s="61">
        <f>SUM(H6:H7)</f>
        <v>0</v>
      </c>
      <c r="I5" s="61">
        <f>SUM(I6:I7)</f>
        <v>0</v>
      </c>
      <c r="J5" s="61">
        <f>SUM(J6:J7)</f>
        <v>0</v>
      </c>
      <c r="K5" s="61">
        <f>SUM(K6:K7)</f>
        <v>0</v>
      </c>
      <c r="L5" s="61">
        <f>SUM(L6:L7)</f>
        <v>0</v>
      </c>
      <c r="M5" s="61">
        <f>SUM(M6:M7)</f>
        <v>0</v>
      </c>
      <c r="N5" s="61">
        <f>SUM(N6:N7)</f>
        <v>0</v>
      </c>
      <c r="O5" s="62">
        <f>SUM(D5:N5)</f>
        <v>710306</v>
      </c>
      <c r="P5" s="63">
        <f>(O5/P$29)</f>
        <v>612.33275862068967</v>
      </c>
      <c r="Q5" s="64"/>
    </row>
    <row r="6" spans="1:134">
      <c r="A6" s="66"/>
      <c r="B6" s="67">
        <v>312.41000000000003</v>
      </c>
      <c r="C6" s="68" t="s">
        <v>141</v>
      </c>
      <c r="D6" s="69">
        <v>80664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 t="shared" ref="O6" si="0">SUM(D6:N6)</f>
        <v>80664</v>
      </c>
      <c r="P6" s="70">
        <f>(O6/P$29)</f>
        <v>69.537931034482753</v>
      </c>
      <c r="Q6" s="71"/>
    </row>
    <row r="7" spans="1:134">
      <c r="A7" s="66"/>
      <c r="B7" s="67">
        <v>319.89999999999998</v>
      </c>
      <c r="C7" s="68" t="s">
        <v>15</v>
      </c>
      <c r="D7" s="69">
        <v>629642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>SUM(D7:N7)</f>
        <v>629642</v>
      </c>
      <c r="P7" s="70">
        <f>(O7/P$29)</f>
        <v>542.79482758620691</v>
      </c>
      <c r="Q7" s="71"/>
    </row>
    <row r="8" spans="1:134" ht="15.75">
      <c r="A8" s="72" t="s">
        <v>16</v>
      </c>
      <c r="B8" s="73"/>
      <c r="C8" s="74"/>
      <c r="D8" s="75">
        <f>SUM(D9:D10)</f>
        <v>120314</v>
      </c>
      <c r="E8" s="75">
        <f>SUM(E9:E10)</f>
        <v>0</v>
      </c>
      <c r="F8" s="75">
        <f>SUM(F9:F10)</f>
        <v>0</v>
      </c>
      <c r="G8" s="75">
        <f>SUM(G9:G10)</f>
        <v>0</v>
      </c>
      <c r="H8" s="75">
        <f>SUM(H9:H10)</f>
        <v>0</v>
      </c>
      <c r="I8" s="75">
        <f>SUM(I9:I10)</f>
        <v>3935</v>
      </c>
      <c r="J8" s="75">
        <f>SUM(J9:J10)</f>
        <v>0</v>
      </c>
      <c r="K8" s="75">
        <f>SUM(K9:K10)</f>
        <v>0</v>
      </c>
      <c r="L8" s="75">
        <f>SUM(L9:L10)</f>
        <v>0</v>
      </c>
      <c r="M8" s="75">
        <f>SUM(M9:M10)</f>
        <v>0</v>
      </c>
      <c r="N8" s="75">
        <f>SUM(N9:N10)</f>
        <v>0</v>
      </c>
      <c r="O8" s="76">
        <f>SUM(D8:N8)</f>
        <v>124249</v>
      </c>
      <c r="P8" s="77">
        <f>(O8/P$29)</f>
        <v>107.11120689655172</v>
      </c>
      <c r="Q8" s="78"/>
    </row>
    <row r="9" spans="1:134">
      <c r="A9" s="66"/>
      <c r="B9" s="67">
        <v>323.89999999999998</v>
      </c>
      <c r="C9" s="68" t="s">
        <v>130</v>
      </c>
      <c r="D9" s="69">
        <v>120314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ref="O9:O10" si="1">SUM(D9:N9)</f>
        <v>120314</v>
      </c>
      <c r="P9" s="70">
        <f>(O9/P$29)</f>
        <v>103.71896551724137</v>
      </c>
      <c r="Q9" s="71"/>
    </row>
    <row r="10" spans="1:134">
      <c r="A10" s="66"/>
      <c r="B10" s="67">
        <v>329.1</v>
      </c>
      <c r="C10" s="68" t="s">
        <v>152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3935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1"/>
        <v>3935</v>
      </c>
      <c r="P10" s="70">
        <f>(O10/P$29)</f>
        <v>3.3922413793103448</v>
      </c>
      <c r="Q10" s="71"/>
    </row>
    <row r="11" spans="1:134" ht="15.75">
      <c r="A11" s="72" t="s">
        <v>144</v>
      </c>
      <c r="B11" s="73"/>
      <c r="C11" s="74"/>
      <c r="D11" s="75">
        <f>SUM(D12:D15)</f>
        <v>184331</v>
      </c>
      <c r="E11" s="75">
        <f>SUM(E12:E15)</f>
        <v>0</v>
      </c>
      <c r="F11" s="75">
        <f>SUM(F12:F15)</f>
        <v>0</v>
      </c>
      <c r="G11" s="75">
        <f>SUM(G12:G15)</f>
        <v>0</v>
      </c>
      <c r="H11" s="75">
        <f>SUM(H12:H15)</f>
        <v>0</v>
      </c>
      <c r="I11" s="75">
        <f>SUM(I12:I15)</f>
        <v>108119</v>
      </c>
      <c r="J11" s="75">
        <f>SUM(J12:J15)</f>
        <v>0</v>
      </c>
      <c r="K11" s="75">
        <f>SUM(K12:K15)</f>
        <v>0</v>
      </c>
      <c r="L11" s="75">
        <f>SUM(L12:L15)</f>
        <v>0</v>
      </c>
      <c r="M11" s="75">
        <f>SUM(M12:M15)</f>
        <v>0</v>
      </c>
      <c r="N11" s="75">
        <f>SUM(N12:N15)</f>
        <v>0</v>
      </c>
      <c r="O11" s="76">
        <f>SUM(D11:N11)</f>
        <v>292450</v>
      </c>
      <c r="P11" s="77">
        <f>(O11/P$29)</f>
        <v>252.11206896551724</v>
      </c>
      <c r="Q11" s="78"/>
    </row>
    <row r="12" spans="1:134">
      <c r="A12" s="66"/>
      <c r="B12" s="67">
        <v>334.1</v>
      </c>
      <c r="C12" s="68" t="s">
        <v>107</v>
      </c>
      <c r="D12" s="69">
        <v>115073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ref="O12:O15" si="2">SUM(D12:N12)</f>
        <v>115073</v>
      </c>
      <c r="P12" s="70">
        <f>(O12/P$29)</f>
        <v>99.20086206896552</v>
      </c>
      <c r="Q12" s="71"/>
    </row>
    <row r="13" spans="1:134">
      <c r="A13" s="66"/>
      <c r="B13" s="67">
        <v>335.14</v>
      </c>
      <c r="C13" s="68" t="s">
        <v>85</v>
      </c>
      <c r="D13" s="69">
        <v>1689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2"/>
        <v>1689</v>
      </c>
      <c r="P13" s="70">
        <f>(O13/P$29)</f>
        <v>1.4560344827586207</v>
      </c>
      <c r="Q13" s="71"/>
    </row>
    <row r="14" spans="1:134">
      <c r="A14" s="66"/>
      <c r="B14" s="67">
        <v>335.15</v>
      </c>
      <c r="C14" s="68" t="s">
        <v>86</v>
      </c>
      <c r="D14" s="69">
        <v>965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2"/>
        <v>965</v>
      </c>
      <c r="P14" s="70">
        <f>(O14/P$29)</f>
        <v>0.8318965517241379</v>
      </c>
      <c r="Q14" s="71"/>
    </row>
    <row r="15" spans="1:134">
      <c r="A15" s="66"/>
      <c r="B15" s="67">
        <v>335.19</v>
      </c>
      <c r="C15" s="68" t="s">
        <v>153</v>
      </c>
      <c r="D15" s="69">
        <v>66604</v>
      </c>
      <c r="E15" s="69">
        <v>0</v>
      </c>
      <c r="F15" s="69">
        <v>0</v>
      </c>
      <c r="G15" s="69">
        <v>0</v>
      </c>
      <c r="H15" s="69">
        <v>0</v>
      </c>
      <c r="I15" s="69">
        <v>108119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2"/>
        <v>174723</v>
      </c>
      <c r="P15" s="70">
        <f>(O15/P$29)</f>
        <v>150.62327586206897</v>
      </c>
      <c r="Q15" s="71"/>
    </row>
    <row r="16" spans="1:134" ht="15.75">
      <c r="A16" s="72" t="s">
        <v>32</v>
      </c>
      <c r="B16" s="73"/>
      <c r="C16" s="74"/>
      <c r="D16" s="75">
        <f>SUM(D17:D19)</f>
        <v>56447</v>
      </c>
      <c r="E16" s="75">
        <f>SUM(E17:E19)</f>
        <v>0</v>
      </c>
      <c r="F16" s="75">
        <f>SUM(F17:F19)</f>
        <v>0</v>
      </c>
      <c r="G16" s="75">
        <f>SUM(G17:G19)</f>
        <v>0</v>
      </c>
      <c r="H16" s="75">
        <f>SUM(H17:H19)</f>
        <v>0</v>
      </c>
      <c r="I16" s="75">
        <f>SUM(I17:I19)</f>
        <v>373205</v>
      </c>
      <c r="J16" s="75">
        <f>SUM(J17:J19)</f>
        <v>0</v>
      </c>
      <c r="K16" s="75">
        <f>SUM(K17:K19)</f>
        <v>0</v>
      </c>
      <c r="L16" s="75">
        <f>SUM(L17:L19)</f>
        <v>0</v>
      </c>
      <c r="M16" s="75">
        <f>SUM(M17:M19)</f>
        <v>0</v>
      </c>
      <c r="N16" s="75">
        <f>SUM(N17:N19)</f>
        <v>0</v>
      </c>
      <c r="O16" s="75">
        <f>SUM(D16:N16)</f>
        <v>429652</v>
      </c>
      <c r="P16" s="77">
        <f>(O16/P$29)</f>
        <v>370.38965517241377</v>
      </c>
      <c r="Q16" s="78"/>
    </row>
    <row r="17" spans="1:120">
      <c r="A17" s="66"/>
      <c r="B17" s="67">
        <v>343.3</v>
      </c>
      <c r="C17" s="68" t="s">
        <v>36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244912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ref="O17:O18" si="3">SUM(D17:N17)</f>
        <v>244912</v>
      </c>
      <c r="P17" s="70">
        <f>(O17/P$29)</f>
        <v>211.13103448275862</v>
      </c>
      <c r="Q17" s="71"/>
    </row>
    <row r="18" spans="1:120">
      <c r="A18" s="66"/>
      <c r="B18" s="67">
        <v>343.4</v>
      </c>
      <c r="C18" s="68" t="s">
        <v>37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128293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3"/>
        <v>128293</v>
      </c>
      <c r="P18" s="70">
        <f>(O18/P$29)</f>
        <v>110.59741379310344</v>
      </c>
      <c r="Q18" s="71"/>
    </row>
    <row r="19" spans="1:120">
      <c r="A19" s="66"/>
      <c r="B19" s="67">
        <v>349</v>
      </c>
      <c r="C19" s="68" t="s">
        <v>154</v>
      </c>
      <c r="D19" s="69">
        <v>56447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>SUM(D19:N19)</f>
        <v>56447</v>
      </c>
      <c r="P19" s="70">
        <f>(O19/P$29)</f>
        <v>48.661206896551725</v>
      </c>
      <c r="Q19" s="71"/>
    </row>
    <row r="20" spans="1:120" ht="15.75">
      <c r="A20" s="72" t="s">
        <v>33</v>
      </c>
      <c r="B20" s="73"/>
      <c r="C20" s="74"/>
      <c r="D20" s="75">
        <f>SUM(D21:D21)</f>
        <v>3833</v>
      </c>
      <c r="E20" s="75">
        <f>SUM(E21:E21)</f>
        <v>0</v>
      </c>
      <c r="F20" s="75">
        <f>SUM(F21:F21)</f>
        <v>0</v>
      </c>
      <c r="G20" s="75">
        <f>SUM(G21:G21)</f>
        <v>0</v>
      </c>
      <c r="H20" s="75">
        <f>SUM(H21:H21)</f>
        <v>0</v>
      </c>
      <c r="I20" s="75">
        <f>SUM(I21:I21)</f>
        <v>0</v>
      </c>
      <c r="J20" s="75">
        <f>SUM(J21:J21)</f>
        <v>0</v>
      </c>
      <c r="K20" s="75">
        <f>SUM(K21:K21)</f>
        <v>0</v>
      </c>
      <c r="L20" s="75">
        <f>SUM(L21:L21)</f>
        <v>0</v>
      </c>
      <c r="M20" s="75">
        <f>SUM(M21:M21)</f>
        <v>0</v>
      </c>
      <c r="N20" s="75">
        <f>SUM(N21:N21)</f>
        <v>0</v>
      </c>
      <c r="O20" s="75">
        <f>SUM(D20:N20)</f>
        <v>3833</v>
      </c>
      <c r="P20" s="77">
        <f>(O20/P$29)</f>
        <v>3.3043103448275861</v>
      </c>
      <c r="Q20" s="78"/>
    </row>
    <row r="21" spans="1:120">
      <c r="A21" s="79"/>
      <c r="B21" s="80">
        <v>359</v>
      </c>
      <c r="C21" s="81" t="s">
        <v>42</v>
      </c>
      <c r="D21" s="69">
        <v>3833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ref="O21" si="4">SUM(D21:N21)</f>
        <v>3833</v>
      </c>
      <c r="P21" s="70">
        <f>(O21/P$29)</f>
        <v>3.3043103448275861</v>
      </c>
      <c r="Q21" s="71"/>
    </row>
    <row r="22" spans="1:120" ht="15.75">
      <c r="A22" s="72" t="s">
        <v>3</v>
      </c>
      <c r="B22" s="73"/>
      <c r="C22" s="74"/>
      <c r="D22" s="75">
        <f>SUM(D23:D24)</f>
        <v>23657</v>
      </c>
      <c r="E22" s="75">
        <f>SUM(E23:E24)</f>
        <v>0</v>
      </c>
      <c r="F22" s="75">
        <f>SUM(F23:F24)</f>
        <v>0</v>
      </c>
      <c r="G22" s="75">
        <f>SUM(G23:G24)</f>
        <v>0</v>
      </c>
      <c r="H22" s="75">
        <f>SUM(H23:H24)</f>
        <v>0</v>
      </c>
      <c r="I22" s="75">
        <f>SUM(I23:I24)</f>
        <v>12683</v>
      </c>
      <c r="J22" s="75">
        <f>SUM(J23:J24)</f>
        <v>0</v>
      </c>
      <c r="K22" s="75">
        <f>SUM(K23:K24)</f>
        <v>0</v>
      </c>
      <c r="L22" s="75">
        <f>SUM(L23:L24)</f>
        <v>0</v>
      </c>
      <c r="M22" s="75">
        <f>SUM(M23:M24)</f>
        <v>0</v>
      </c>
      <c r="N22" s="75">
        <f>SUM(N23:N24)</f>
        <v>0</v>
      </c>
      <c r="O22" s="75">
        <f>SUM(D22:N22)</f>
        <v>36340</v>
      </c>
      <c r="P22" s="77">
        <f>(O22/P$29)</f>
        <v>31.327586206896552</v>
      </c>
      <c r="Q22" s="78"/>
    </row>
    <row r="23" spans="1:120">
      <c r="A23" s="66"/>
      <c r="B23" s="67">
        <v>367</v>
      </c>
      <c r="C23" s="68" t="s">
        <v>115</v>
      </c>
      <c r="D23" s="69">
        <v>4162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ref="O23:O26" si="5">SUM(D23:N23)</f>
        <v>4162</v>
      </c>
      <c r="P23" s="70">
        <f>(O23/P$29)</f>
        <v>3.5879310344827586</v>
      </c>
      <c r="Q23" s="71"/>
    </row>
    <row r="24" spans="1:120">
      <c r="A24" s="66"/>
      <c r="B24" s="67">
        <v>369.9</v>
      </c>
      <c r="C24" s="68" t="s">
        <v>48</v>
      </c>
      <c r="D24" s="69">
        <v>19495</v>
      </c>
      <c r="E24" s="69">
        <v>0</v>
      </c>
      <c r="F24" s="69">
        <v>0</v>
      </c>
      <c r="G24" s="69">
        <v>0</v>
      </c>
      <c r="H24" s="69">
        <v>0</v>
      </c>
      <c r="I24" s="69">
        <v>12683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5"/>
        <v>32178</v>
      </c>
      <c r="P24" s="70">
        <f>(O24/P$29)</f>
        <v>27.739655172413794</v>
      </c>
      <c r="Q24" s="71"/>
    </row>
    <row r="25" spans="1:120" ht="15.75">
      <c r="A25" s="72" t="s">
        <v>34</v>
      </c>
      <c r="B25" s="73"/>
      <c r="C25" s="74"/>
      <c r="D25" s="75">
        <f>SUM(D26:D26)</f>
        <v>110210</v>
      </c>
      <c r="E25" s="75">
        <f>SUM(E26:E26)</f>
        <v>0</v>
      </c>
      <c r="F25" s="75">
        <f>SUM(F26:F26)</f>
        <v>0</v>
      </c>
      <c r="G25" s="75">
        <f>SUM(G26:G26)</f>
        <v>0</v>
      </c>
      <c r="H25" s="75">
        <f>SUM(H26:H26)</f>
        <v>0</v>
      </c>
      <c r="I25" s="75">
        <f>SUM(I26:I26)</f>
        <v>0</v>
      </c>
      <c r="J25" s="75">
        <f>SUM(J26:J26)</f>
        <v>0</v>
      </c>
      <c r="K25" s="75">
        <f>SUM(K26:K26)</f>
        <v>0</v>
      </c>
      <c r="L25" s="75">
        <f>SUM(L26:L26)</f>
        <v>0</v>
      </c>
      <c r="M25" s="75">
        <f>SUM(M26:M26)</f>
        <v>0</v>
      </c>
      <c r="N25" s="75">
        <f>SUM(N26:N26)</f>
        <v>0</v>
      </c>
      <c r="O25" s="75">
        <f t="shared" si="5"/>
        <v>110210</v>
      </c>
      <c r="P25" s="77">
        <f>(O25/P$29)</f>
        <v>95.008620689655174</v>
      </c>
      <c r="Q25" s="71"/>
    </row>
    <row r="26" spans="1:120" ht="15.75" thickBot="1">
      <c r="A26" s="66"/>
      <c r="B26" s="67">
        <v>381</v>
      </c>
      <c r="C26" s="68" t="s">
        <v>49</v>
      </c>
      <c r="D26" s="69">
        <v>110210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5"/>
        <v>110210</v>
      </c>
      <c r="P26" s="70">
        <f>(O26/P$29)</f>
        <v>95.008620689655174</v>
      </c>
      <c r="Q26" s="71"/>
    </row>
    <row r="27" spans="1:120" ht="16.5" thickBot="1">
      <c r="A27" s="82" t="s">
        <v>40</v>
      </c>
      <c r="B27" s="83"/>
      <c r="C27" s="84"/>
      <c r="D27" s="85">
        <f>SUM(D5,D8,D11,D16,D20,D22,D25)</f>
        <v>1209098</v>
      </c>
      <c r="E27" s="85">
        <f>SUM(E5,E8,E11,E16,E20,E22,E25)</f>
        <v>0</v>
      </c>
      <c r="F27" s="85">
        <f>SUM(F5,F8,F11,F16,F20,F22,F25)</f>
        <v>0</v>
      </c>
      <c r="G27" s="85">
        <f>SUM(G5,G8,G11,G16,G20,G22,G25)</f>
        <v>0</v>
      </c>
      <c r="H27" s="85">
        <f>SUM(H5,H8,H11,H16,H20,H22,H25)</f>
        <v>0</v>
      </c>
      <c r="I27" s="85">
        <f>SUM(I5,I8,I11,I16,I20,I22,I25)</f>
        <v>497942</v>
      </c>
      <c r="J27" s="85">
        <f>SUM(J5,J8,J11,J16,J20,J22,J25)</f>
        <v>0</v>
      </c>
      <c r="K27" s="85">
        <f>SUM(K5,K8,K11,K16,K20,K22,K25)</f>
        <v>0</v>
      </c>
      <c r="L27" s="85">
        <f>SUM(L5,L8,L11,L16,L20,L22,L25)</f>
        <v>0</v>
      </c>
      <c r="M27" s="85">
        <f>SUM(M5,M8,M11,M16,M20,M22,M25)</f>
        <v>0</v>
      </c>
      <c r="N27" s="85">
        <f>SUM(N5,N8,N11,N16,N20,N22,N25)</f>
        <v>0</v>
      </c>
      <c r="O27" s="85">
        <f>SUM(D27:N27)</f>
        <v>1707040</v>
      </c>
      <c r="P27" s="86">
        <f>(O27/P$29)</f>
        <v>1471.5862068965516</v>
      </c>
      <c r="Q27" s="64"/>
      <c r="R27" s="87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</row>
    <row r="28" spans="1:120">
      <c r="A28" s="88"/>
      <c r="B28" s="89"/>
      <c r="C28" s="89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1"/>
    </row>
    <row r="29" spans="1:120">
      <c r="A29" s="92"/>
      <c r="B29" s="93"/>
      <c r="C29" s="93"/>
      <c r="D29" s="94"/>
      <c r="E29" s="94"/>
      <c r="F29" s="94"/>
      <c r="G29" s="94"/>
      <c r="H29" s="94"/>
      <c r="I29" s="94"/>
      <c r="J29" s="94"/>
      <c r="K29" s="94"/>
      <c r="L29" s="94"/>
      <c r="M29" s="97" t="s">
        <v>155</v>
      </c>
      <c r="N29" s="97"/>
      <c r="O29" s="97"/>
      <c r="P29" s="95">
        <v>1160</v>
      </c>
    </row>
    <row r="30" spans="1:120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100"/>
    </row>
    <row r="31" spans="1:120" ht="15.75" customHeight="1" thickBot="1">
      <c r="A31" s="101" t="s">
        <v>62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3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3"/>
      <c r="M3" s="36"/>
      <c r="N3" s="37"/>
      <c r="O3" s="134" t="s">
        <v>55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397866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397866</v>
      </c>
      <c r="O5" s="33">
        <f t="shared" ref="O5:O37" si="1">(N5/O$39)</f>
        <v>349.92612137203167</v>
      </c>
      <c r="P5" s="6"/>
    </row>
    <row r="6" spans="1:133">
      <c r="A6" s="12"/>
      <c r="B6" s="25">
        <v>311</v>
      </c>
      <c r="C6" s="20" t="s">
        <v>2</v>
      </c>
      <c r="D6" s="46">
        <v>175178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175178</v>
      </c>
      <c r="O6" s="47">
        <f t="shared" si="1"/>
        <v>154.07036059806509</v>
      </c>
      <c r="P6" s="9"/>
    </row>
    <row r="7" spans="1:133">
      <c r="A7" s="12"/>
      <c r="B7" s="25">
        <v>312.10000000000002</v>
      </c>
      <c r="C7" s="20" t="s">
        <v>10</v>
      </c>
      <c r="D7" s="46">
        <v>98350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98350</v>
      </c>
      <c r="O7" s="47">
        <f t="shared" si="1"/>
        <v>86.499560246262092</v>
      </c>
      <c r="P7" s="9"/>
    </row>
    <row r="8" spans="1:133">
      <c r="A8" s="12"/>
      <c r="B8" s="25">
        <v>314.10000000000002</v>
      </c>
      <c r="C8" s="20" t="s">
        <v>12</v>
      </c>
      <c r="D8" s="46">
        <v>78238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78238</v>
      </c>
      <c r="O8" s="47">
        <f t="shared" si="1"/>
        <v>68.810905892700092</v>
      </c>
      <c r="P8" s="9"/>
    </row>
    <row r="9" spans="1:133">
      <c r="A9" s="12"/>
      <c r="B9" s="25">
        <v>314.3</v>
      </c>
      <c r="C9" s="20" t="s">
        <v>64</v>
      </c>
      <c r="D9" s="46">
        <v>15132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15132</v>
      </c>
      <c r="O9" s="47">
        <f t="shared" si="1"/>
        <v>13.308707124010555</v>
      </c>
      <c r="P9" s="9"/>
    </row>
    <row r="10" spans="1:133">
      <c r="A10" s="12"/>
      <c r="B10" s="25">
        <v>314.8</v>
      </c>
      <c r="C10" s="20" t="s">
        <v>59</v>
      </c>
      <c r="D10" s="46">
        <v>3346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3346</v>
      </c>
      <c r="O10" s="47">
        <f t="shared" si="1"/>
        <v>2.9428320140721196</v>
      </c>
      <c r="P10" s="9"/>
    </row>
    <row r="11" spans="1:133">
      <c r="A11" s="12"/>
      <c r="B11" s="25">
        <v>315</v>
      </c>
      <c r="C11" s="20" t="s">
        <v>82</v>
      </c>
      <c r="D11" s="46">
        <v>23114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23114</v>
      </c>
      <c r="O11" s="47">
        <f t="shared" si="1"/>
        <v>20.328935795954266</v>
      </c>
      <c r="P11" s="9"/>
    </row>
    <row r="12" spans="1:133">
      <c r="A12" s="12"/>
      <c r="B12" s="25">
        <v>316</v>
      </c>
      <c r="C12" s="20" t="s">
        <v>83</v>
      </c>
      <c r="D12" s="46">
        <v>4508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4508</v>
      </c>
      <c r="O12" s="47">
        <f t="shared" si="1"/>
        <v>3.9648197009674582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46577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46577</v>
      </c>
      <c r="O13" s="45">
        <f t="shared" si="1"/>
        <v>40.96481970096746</v>
      </c>
      <c r="P13" s="10"/>
    </row>
    <row r="14" spans="1:133">
      <c r="A14" s="12"/>
      <c r="B14" s="25">
        <v>322</v>
      </c>
      <c r="C14" s="20" t="s">
        <v>0</v>
      </c>
      <c r="D14" s="46">
        <v>1327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1327</v>
      </c>
      <c r="O14" s="47">
        <f t="shared" si="1"/>
        <v>1.1671064204045734</v>
      </c>
      <c r="P14" s="9"/>
    </row>
    <row r="15" spans="1:133">
      <c r="A15" s="12"/>
      <c r="B15" s="25">
        <v>323.10000000000002</v>
      </c>
      <c r="C15" s="20" t="s">
        <v>17</v>
      </c>
      <c r="D15" s="46">
        <v>44895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44895</v>
      </c>
      <c r="O15" s="47">
        <f t="shared" si="1"/>
        <v>39.485488126649074</v>
      </c>
      <c r="P15" s="9"/>
    </row>
    <row r="16" spans="1:133">
      <c r="A16" s="12"/>
      <c r="B16" s="25">
        <v>329</v>
      </c>
      <c r="C16" s="20" t="s">
        <v>65</v>
      </c>
      <c r="D16" s="46">
        <v>355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355</v>
      </c>
      <c r="O16" s="47">
        <f t="shared" si="1"/>
        <v>0.31222515391380828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SUM(D18:D21)</f>
        <v>120598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120598</v>
      </c>
      <c r="O17" s="45">
        <f t="shared" si="1"/>
        <v>106.06684256816183</v>
      </c>
      <c r="P17" s="10"/>
    </row>
    <row r="18" spans="1:16">
      <c r="A18" s="12"/>
      <c r="B18" s="25">
        <v>335.12</v>
      </c>
      <c r="C18" s="20" t="s">
        <v>84</v>
      </c>
      <c r="D18" s="46">
        <v>56909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56909</v>
      </c>
      <c r="O18" s="47">
        <f t="shared" si="1"/>
        <v>50.051890941072998</v>
      </c>
      <c r="P18" s="9"/>
    </row>
    <row r="19" spans="1:16">
      <c r="A19" s="12"/>
      <c r="B19" s="25">
        <v>335.14</v>
      </c>
      <c r="C19" s="20" t="s">
        <v>85</v>
      </c>
      <c r="D19" s="46">
        <v>1548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1548</v>
      </c>
      <c r="O19" s="47">
        <f t="shared" si="1"/>
        <v>1.3614775725593669</v>
      </c>
      <c r="P19" s="9"/>
    </row>
    <row r="20" spans="1:16">
      <c r="A20" s="12"/>
      <c r="B20" s="25">
        <v>335.15</v>
      </c>
      <c r="C20" s="20" t="s">
        <v>86</v>
      </c>
      <c r="D20" s="46">
        <v>843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843</v>
      </c>
      <c r="O20" s="47">
        <f t="shared" si="1"/>
        <v>0.74142480211081796</v>
      </c>
      <c r="P20" s="9"/>
    </row>
    <row r="21" spans="1:16">
      <c r="A21" s="12"/>
      <c r="B21" s="25">
        <v>335.18</v>
      </c>
      <c r="C21" s="20" t="s">
        <v>87</v>
      </c>
      <c r="D21" s="46">
        <v>61298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61298</v>
      </c>
      <c r="O21" s="47">
        <f t="shared" si="1"/>
        <v>53.912049252418647</v>
      </c>
      <c r="P21" s="9"/>
    </row>
    <row r="22" spans="1:16" ht="15.75">
      <c r="A22" s="29" t="s">
        <v>32</v>
      </c>
      <c r="B22" s="30"/>
      <c r="C22" s="31"/>
      <c r="D22" s="32">
        <f t="shared" ref="D22:M22" si="6">SUM(D23:D28)</f>
        <v>84768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314062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398830</v>
      </c>
      <c r="O22" s="45">
        <f t="shared" si="1"/>
        <v>350.77396657871594</v>
      </c>
      <c r="P22" s="10"/>
    </row>
    <row r="23" spans="1:16">
      <c r="A23" s="12"/>
      <c r="B23" s="25">
        <v>342.2</v>
      </c>
      <c r="C23" s="20" t="s">
        <v>96</v>
      </c>
      <c r="D23" s="46">
        <v>68511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7">SUM(D23:M23)</f>
        <v>68511</v>
      </c>
      <c r="O23" s="47">
        <f t="shared" si="1"/>
        <v>60.25593667546174</v>
      </c>
      <c r="P23" s="9"/>
    </row>
    <row r="24" spans="1:16">
      <c r="A24" s="12"/>
      <c r="B24" s="25">
        <v>343.3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165336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165336</v>
      </c>
      <c r="O24" s="47">
        <f t="shared" si="1"/>
        <v>145.41424802110819</v>
      </c>
      <c r="P24" s="9"/>
    </row>
    <row r="25" spans="1:16">
      <c r="A25" s="12"/>
      <c r="B25" s="25">
        <v>343.4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148726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148726</v>
      </c>
      <c r="O25" s="47">
        <f t="shared" si="1"/>
        <v>130.80562884784521</v>
      </c>
      <c r="P25" s="9"/>
    </row>
    <row r="26" spans="1:16">
      <c r="A26" s="12"/>
      <c r="B26" s="25">
        <v>343.8</v>
      </c>
      <c r="C26" s="20" t="s">
        <v>60</v>
      </c>
      <c r="D26" s="46">
        <v>1000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1000</v>
      </c>
      <c r="O26" s="47">
        <f t="shared" si="1"/>
        <v>0.87950747581354438</v>
      </c>
      <c r="P26" s="9"/>
    </row>
    <row r="27" spans="1:16">
      <c r="A27" s="12"/>
      <c r="B27" s="25">
        <v>344.9</v>
      </c>
      <c r="C27" s="20" t="s">
        <v>97</v>
      </c>
      <c r="D27" s="46">
        <v>12088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12088</v>
      </c>
      <c r="O27" s="47">
        <f t="shared" si="1"/>
        <v>10.631486367634125</v>
      </c>
      <c r="P27" s="9"/>
    </row>
    <row r="28" spans="1:16">
      <c r="A28" s="12"/>
      <c r="B28" s="25">
        <v>347.2</v>
      </c>
      <c r="C28" s="20" t="s">
        <v>38</v>
      </c>
      <c r="D28" s="46">
        <v>3169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3169</v>
      </c>
      <c r="O28" s="47">
        <f t="shared" si="1"/>
        <v>2.7871591908531221</v>
      </c>
      <c r="P28" s="9"/>
    </row>
    <row r="29" spans="1:16" ht="15.75">
      <c r="A29" s="29" t="s">
        <v>33</v>
      </c>
      <c r="B29" s="30"/>
      <c r="C29" s="31"/>
      <c r="D29" s="32">
        <f t="shared" ref="D29:M29" si="8">SUM(D30:D30)</f>
        <v>38831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ref="N29:N37" si="9">SUM(D29:M29)</f>
        <v>38831</v>
      </c>
      <c r="O29" s="45">
        <f t="shared" si="1"/>
        <v>34.152154793315745</v>
      </c>
      <c r="P29" s="10"/>
    </row>
    <row r="30" spans="1:16">
      <c r="A30" s="13"/>
      <c r="B30" s="39">
        <v>359</v>
      </c>
      <c r="C30" s="21" t="s">
        <v>42</v>
      </c>
      <c r="D30" s="46">
        <v>38831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38831</v>
      </c>
      <c r="O30" s="47">
        <f t="shared" si="1"/>
        <v>34.152154793315745</v>
      </c>
      <c r="P30" s="9"/>
    </row>
    <row r="31" spans="1:16" ht="15.75">
      <c r="A31" s="29" t="s">
        <v>3</v>
      </c>
      <c r="B31" s="30"/>
      <c r="C31" s="31"/>
      <c r="D31" s="32">
        <f t="shared" ref="D31:M31" si="10">SUM(D32:D36)</f>
        <v>22987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955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9"/>
        <v>23942</v>
      </c>
      <c r="O31" s="45">
        <f t="shared" si="1"/>
        <v>21.05716798592788</v>
      </c>
      <c r="P31" s="10"/>
    </row>
    <row r="32" spans="1:16">
      <c r="A32" s="12"/>
      <c r="B32" s="25">
        <v>361.1</v>
      </c>
      <c r="C32" s="20" t="s">
        <v>43</v>
      </c>
      <c r="D32" s="46">
        <v>817</v>
      </c>
      <c r="E32" s="46">
        <v>0</v>
      </c>
      <c r="F32" s="46">
        <v>0</v>
      </c>
      <c r="G32" s="46">
        <v>0</v>
      </c>
      <c r="H32" s="46">
        <v>0</v>
      </c>
      <c r="I32" s="46">
        <v>955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1772</v>
      </c>
      <c r="O32" s="47">
        <f t="shared" si="1"/>
        <v>1.5584872471416007</v>
      </c>
      <c r="P32" s="9"/>
    </row>
    <row r="33" spans="1:119">
      <c r="A33" s="12"/>
      <c r="B33" s="25">
        <v>361.4</v>
      </c>
      <c r="C33" s="20" t="s">
        <v>98</v>
      </c>
      <c r="D33" s="46">
        <v>13515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13515</v>
      </c>
      <c r="O33" s="47">
        <f t="shared" si="1"/>
        <v>11.886543535620053</v>
      </c>
      <c r="P33" s="9"/>
    </row>
    <row r="34" spans="1:119">
      <c r="A34" s="12"/>
      <c r="B34" s="25">
        <v>362</v>
      </c>
      <c r="C34" s="20" t="s">
        <v>44</v>
      </c>
      <c r="D34" s="46">
        <v>6205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6205</v>
      </c>
      <c r="O34" s="47">
        <f t="shared" si="1"/>
        <v>5.4573438874230433</v>
      </c>
      <c r="P34" s="9"/>
    </row>
    <row r="35" spans="1:119">
      <c r="A35" s="12"/>
      <c r="B35" s="25">
        <v>366</v>
      </c>
      <c r="C35" s="20" t="s">
        <v>46</v>
      </c>
      <c r="D35" s="46">
        <v>1108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1108</v>
      </c>
      <c r="O35" s="47">
        <f t="shared" si="1"/>
        <v>0.97449428320140719</v>
      </c>
      <c r="P35" s="9"/>
    </row>
    <row r="36" spans="1:119" ht="15.75" thickBot="1">
      <c r="A36" s="12"/>
      <c r="B36" s="25">
        <v>369.9</v>
      </c>
      <c r="C36" s="20" t="s">
        <v>48</v>
      </c>
      <c r="D36" s="46">
        <v>1342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1342</v>
      </c>
      <c r="O36" s="47">
        <f t="shared" si="1"/>
        <v>1.1802990325417766</v>
      </c>
      <c r="P36" s="9"/>
    </row>
    <row r="37" spans="1:119" ht="16.5" thickBot="1">
      <c r="A37" s="14" t="s">
        <v>40</v>
      </c>
      <c r="B37" s="23"/>
      <c r="C37" s="22"/>
      <c r="D37" s="15">
        <f>SUM(D5,D13,D17,D22,D29,D31)</f>
        <v>711627</v>
      </c>
      <c r="E37" s="15">
        <f t="shared" ref="E37:M37" si="11">SUM(E5,E13,E17,E22,E29,E31)</f>
        <v>0</v>
      </c>
      <c r="F37" s="15">
        <f t="shared" si="11"/>
        <v>0</v>
      </c>
      <c r="G37" s="15">
        <f t="shared" si="11"/>
        <v>0</v>
      </c>
      <c r="H37" s="15">
        <f t="shared" si="11"/>
        <v>0</v>
      </c>
      <c r="I37" s="15">
        <f t="shared" si="11"/>
        <v>315017</v>
      </c>
      <c r="J37" s="15">
        <f t="shared" si="11"/>
        <v>0</v>
      </c>
      <c r="K37" s="15">
        <f t="shared" si="11"/>
        <v>0</v>
      </c>
      <c r="L37" s="15">
        <f t="shared" si="11"/>
        <v>0</v>
      </c>
      <c r="M37" s="15">
        <f t="shared" si="11"/>
        <v>0</v>
      </c>
      <c r="N37" s="15">
        <f t="shared" si="9"/>
        <v>1026644</v>
      </c>
      <c r="O37" s="38">
        <f t="shared" si="1"/>
        <v>902.94107299912048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21" t="s">
        <v>99</v>
      </c>
      <c r="M39" s="121"/>
      <c r="N39" s="121"/>
      <c r="O39" s="43">
        <v>1137</v>
      </c>
    </row>
    <row r="40" spans="1:119">
      <c r="A40" s="122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  <row r="41" spans="1:119" ht="15.75" customHeight="1" thickBot="1">
      <c r="A41" s="123" t="s">
        <v>62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3"/>
      <c r="M3" s="36"/>
      <c r="N3" s="37"/>
      <c r="O3" s="134" t="s">
        <v>55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395362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395362</v>
      </c>
      <c r="O5" s="33">
        <f t="shared" ref="O5:O40" si="1">(N5/O$42)</f>
        <v>352.05877114870884</v>
      </c>
      <c r="P5" s="6"/>
    </row>
    <row r="6" spans="1:133">
      <c r="A6" s="12"/>
      <c r="B6" s="25">
        <v>311</v>
      </c>
      <c r="C6" s="20" t="s">
        <v>2</v>
      </c>
      <c r="D6" s="46">
        <v>171012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171012</v>
      </c>
      <c r="O6" s="47">
        <f t="shared" si="1"/>
        <v>152.28138913624221</v>
      </c>
      <c r="P6" s="9"/>
    </row>
    <row r="7" spans="1:133">
      <c r="A7" s="12"/>
      <c r="B7" s="25">
        <v>312.10000000000002</v>
      </c>
      <c r="C7" s="20" t="s">
        <v>10</v>
      </c>
      <c r="D7" s="46">
        <v>95889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95889</v>
      </c>
      <c r="O7" s="47">
        <f t="shared" si="1"/>
        <v>85.386464826357965</v>
      </c>
      <c r="P7" s="9"/>
    </row>
    <row r="8" spans="1:133">
      <c r="A8" s="12"/>
      <c r="B8" s="25">
        <v>314.10000000000002</v>
      </c>
      <c r="C8" s="20" t="s">
        <v>12</v>
      </c>
      <c r="D8" s="46">
        <v>73100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73100</v>
      </c>
      <c r="O8" s="47">
        <f t="shared" si="1"/>
        <v>65.093499554764023</v>
      </c>
      <c r="P8" s="9"/>
    </row>
    <row r="9" spans="1:133">
      <c r="A9" s="12"/>
      <c r="B9" s="25">
        <v>314.3</v>
      </c>
      <c r="C9" s="20" t="s">
        <v>64</v>
      </c>
      <c r="D9" s="46">
        <v>18524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18524</v>
      </c>
      <c r="O9" s="47">
        <f t="shared" si="1"/>
        <v>16.495102404274267</v>
      </c>
      <c r="P9" s="9"/>
    </row>
    <row r="10" spans="1:133">
      <c r="A10" s="12"/>
      <c r="B10" s="25">
        <v>314.8</v>
      </c>
      <c r="C10" s="20" t="s">
        <v>59</v>
      </c>
      <c r="D10" s="46">
        <v>3388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3388</v>
      </c>
      <c r="O10" s="47">
        <f t="shared" si="1"/>
        <v>3.016918967052538</v>
      </c>
      <c r="P10" s="9"/>
    </row>
    <row r="11" spans="1:133">
      <c r="A11" s="12"/>
      <c r="B11" s="25">
        <v>315</v>
      </c>
      <c r="C11" s="20" t="s">
        <v>82</v>
      </c>
      <c r="D11" s="46">
        <v>29368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29368</v>
      </c>
      <c r="O11" s="47">
        <f t="shared" si="1"/>
        <v>26.151380231522708</v>
      </c>
      <c r="P11" s="9"/>
    </row>
    <row r="12" spans="1:133">
      <c r="A12" s="12"/>
      <c r="B12" s="25">
        <v>316</v>
      </c>
      <c r="C12" s="20" t="s">
        <v>83</v>
      </c>
      <c r="D12" s="46">
        <v>4081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4081</v>
      </c>
      <c r="O12" s="47">
        <f t="shared" si="1"/>
        <v>3.6340160284951022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42136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42136</v>
      </c>
      <c r="O13" s="45">
        <f t="shared" si="1"/>
        <v>37.520926090828141</v>
      </c>
      <c r="P13" s="10"/>
    </row>
    <row r="14" spans="1:133">
      <c r="A14" s="12"/>
      <c r="B14" s="25">
        <v>322</v>
      </c>
      <c r="C14" s="20" t="s">
        <v>0</v>
      </c>
      <c r="D14" s="46">
        <v>370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370</v>
      </c>
      <c r="O14" s="47">
        <f t="shared" si="1"/>
        <v>0.3294746215494212</v>
      </c>
      <c r="P14" s="9"/>
    </row>
    <row r="15" spans="1:133">
      <c r="A15" s="12"/>
      <c r="B15" s="25">
        <v>323.10000000000002</v>
      </c>
      <c r="C15" s="20" t="s">
        <v>17</v>
      </c>
      <c r="D15" s="46">
        <v>40481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40481</v>
      </c>
      <c r="O15" s="47">
        <f t="shared" si="1"/>
        <v>36.047195013357076</v>
      </c>
      <c r="P15" s="9"/>
    </row>
    <row r="16" spans="1:133">
      <c r="A16" s="12"/>
      <c r="B16" s="25">
        <v>329</v>
      </c>
      <c r="C16" s="20" t="s">
        <v>65</v>
      </c>
      <c r="D16" s="46">
        <v>1285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1285</v>
      </c>
      <c r="O16" s="47">
        <f t="shared" si="1"/>
        <v>1.1442564559216384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129029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129029</v>
      </c>
      <c r="O17" s="45">
        <f t="shared" si="1"/>
        <v>114.8967052537845</v>
      </c>
      <c r="P17" s="10"/>
    </row>
    <row r="18" spans="1:16">
      <c r="A18" s="12"/>
      <c r="B18" s="25">
        <v>331.2</v>
      </c>
      <c r="C18" s="20" t="s">
        <v>66</v>
      </c>
      <c r="D18" s="46">
        <v>540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540</v>
      </c>
      <c r="O18" s="47">
        <f t="shared" si="1"/>
        <v>0.48085485307212822</v>
      </c>
      <c r="P18" s="9"/>
    </row>
    <row r="19" spans="1:16">
      <c r="A19" s="12"/>
      <c r="B19" s="25">
        <v>335.12</v>
      </c>
      <c r="C19" s="20" t="s">
        <v>84</v>
      </c>
      <c r="D19" s="46">
        <v>56653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56653</v>
      </c>
      <c r="O19" s="47">
        <f t="shared" si="1"/>
        <v>50.447907390917187</v>
      </c>
      <c r="P19" s="9"/>
    </row>
    <row r="20" spans="1:16">
      <c r="A20" s="12"/>
      <c r="B20" s="25">
        <v>335.14</v>
      </c>
      <c r="C20" s="20" t="s">
        <v>85</v>
      </c>
      <c r="D20" s="46">
        <v>1005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1005</v>
      </c>
      <c r="O20" s="47">
        <f t="shared" si="1"/>
        <v>0.89492430988423866</v>
      </c>
      <c r="P20" s="9"/>
    </row>
    <row r="21" spans="1:16">
      <c r="A21" s="12"/>
      <c r="B21" s="25">
        <v>335.15</v>
      </c>
      <c r="C21" s="20" t="s">
        <v>86</v>
      </c>
      <c r="D21" s="46">
        <v>818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818</v>
      </c>
      <c r="O21" s="47">
        <f t="shared" si="1"/>
        <v>0.72840605520926094</v>
      </c>
      <c r="P21" s="9"/>
    </row>
    <row r="22" spans="1:16">
      <c r="A22" s="12"/>
      <c r="B22" s="25">
        <v>335.18</v>
      </c>
      <c r="C22" s="20" t="s">
        <v>87</v>
      </c>
      <c r="D22" s="46">
        <v>59611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59611</v>
      </c>
      <c r="O22" s="47">
        <f t="shared" si="1"/>
        <v>53.081923419412291</v>
      </c>
      <c r="P22" s="9"/>
    </row>
    <row r="23" spans="1:16">
      <c r="A23" s="12"/>
      <c r="B23" s="25">
        <v>335.9</v>
      </c>
      <c r="C23" s="20" t="s">
        <v>88</v>
      </c>
      <c r="D23" s="46">
        <v>10402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10402</v>
      </c>
      <c r="O23" s="47">
        <f t="shared" si="1"/>
        <v>9.2626892252894031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SUM(D25:D27)</f>
        <v>160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313732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313892</v>
      </c>
      <c r="O24" s="45">
        <f t="shared" si="1"/>
        <v>279.5120213713268</v>
      </c>
      <c r="P24" s="10"/>
    </row>
    <row r="25" spans="1:16">
      <c r="A25" s="12"/>
      <c r="B25" s="25">
        <v>341.9</v>
      </c>
      <c r="C25" s="20" t="s">
        <v>89</v>
      </c>
      <c r="D25" s="46">
        <v>160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160</v>
      </c>
      <c r="O25" s="47">
        <f t="shared" si="1"/>
        <v>0.14247551202137132</v>
      </c>
      <c r="P25" s="9"/>
    </row>
    <row r="26" spans="1:16">
      <c r="A26" s="12"/>
      <c r="B26" s="25">
        <v>343.3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174141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174141</v>
      </c>
      <c r="O26" s="47">
        <f t="shared" si="1"/>
        <v>155.06767586821016</v>
      </c>
      <c r="P26" s="9"/>
    </row>
    <row r="27" spans="1:16">
      <c r="A27" s="12"/>
      <c r="B27" s="25">
        <v>343.4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139591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139591</v>
      </c>
      <c r="O27" s="47">
        <f t="shared" si="1"/>
        <v>124.30186999109529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SUM(D29:D30)</f>
        <v>7278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7278</v>
      </c>
      <c r="O28" s="45">
        <f t="shared" si="1"/>
        <v>6.4808548530721284</v>
      </c>
      <c r="P28" s="10"/>
    </row>
    <row r="29" spans="1:16">
      <c r="A29" s="13"/>
      <c r="B29" s="39">
        <v>351.1</v>
      </c>
      <c r="C29" s="21" t="s">
        <v>90</v>
      </c>
      <c r="D29" s="46">
        <v>4120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4120</v>
      </c>
      <c r="O29" s="47">
        <f t="shared" si="1"/>
        <v>3.6687444345503115</v>
      </c>
      <c r="P29" s="9"/>
    </row>
    <row r="30" spans="1:16">
      <c r="A30" s="13"/>
      <c r="B30" s="39">
        <v>354</v>
      </c>
      <c r="C30" s="21" t="s">
        <v>91</v>
      </c>
      <c r="D30" s="46">
        <v>3158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3158</v>
      </c>
      <c r="O30" s="47">
        <f t="shared" si="1"/>
        <v>2.8121104185218164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SUM(D32:D36)</f>
        <v>10546</v>
      </c>
      <c r="E31" s="32">
        <f t="shared" si="8"/>
        <v>0</v>
      </c>
      <c r="F31" s="32">
        <f t="shared" si="8"/>
        <v>0</v>
      </c>
      <c r="G31" s="32">
        <f t="shared" si="8"/>
        <v>3</v>
      </c>
      <c r="H31" s="32">
        <f t="shared" si="8"/>
        <v>0</v>
      </c>
      <c r="I31" s="32">
        <f t="shared" si="8"/>
        <v>1454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12003</v>
      </c>
      <c r="O31" s="45">
        <f t="shared" si="1"/>
        <v>10.688334817453251</v>
      </c>
      <c r="P31" s="10"/>
    </row>
    <row r="32" spans="1:16">
      <c r="A32" s="12"/>
      <c r="B32" s="25">
        <v>361.1</v>
      </c>
      <c r="C32" s="20" t="s">
        <v>43</v>
      </c>
      <c r="D32" s="46">
        <v>564</v>
      </c>
      <c r="E32" s="46">
        <v>0</v>
      </c>
      <c r="F32" s="46">
        <v>0</v>
      </c>
      <c r="G32" s="46">
        <v>3</v>
      </c>
      <c r="H32" s="46">
        <v>0</v>
      </c>
      <c r="I32" s="46">
        <v>1454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2021</v>
      </c>
      <c r="O32" s="47">
        <f t="shared" si="1"/>
        <v>1.7996438112199467</v>
      </c>
      <c r="P32" s="9"/>
    </row>
    <row r="33" spans="1:119">
      <c r="A33" s="12"/>
      <c r="B33" s="25">
        <v>362</v>
      </c>
      <c r="C33" s="20" t="s">
        <v>44</v>
      </c>
      <c r="D33" s="46">
        <v>5915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5915</v>
      </c>
      <c r="O33" s="47">
        <f t="shared" si="1"/>
        <v>5.2671415850400711</v>
      </c>
      <c r="P33" s="9"/>
    </row>
    <row r="34" spans="1:119">
      <c r="A34" s="12"/>
      <c r="B34" s="25">
        <v>364</v>
      </c>
      <c r="C34" s="20" t="s">
        <v>92</v>
      </c>
      <c r="D34" s="46">
        <v>699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699</v>
      </c>
      <c r="O34" s="47">
        <f t="shared" si="1"/>
        <v>0.62243989314336601</v>
      </c>
      <c r="P34" s="9"/>
    </row>
    <row r="35" spans="1:119">
      <c r="A35" s="12"/>
      <c r="B35" s="25">
        <v>366</v>
      </c>
      <c r="C35" s="20" t="s">
        <v>46</v>
      </c>
      <c r="D35" s="46">
        <v>1116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1116</v>
      </c>
      <c r="O35" s="47">
        <f t="shared" si="1"/>
        <v>0.993766696349065</v>
      </c>
      <c r="P35" s="9"/>
    </row>
    <row r="36" spans="1:119">
      <c r="A36" s="12"/>
      <c r="B36" s="25">
        <v>369.9</v>
      </c>
      <c r="C36" s="20" t="s">
        <v>48</v>
      </c>
      <c r="D36" s="46">
        <v>2252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2252</v>
      </c>
      <c r="O36" s="47">
        <f t="shared" si="1"/>
        <v>2.0053428317008013</v>
      </c>
      <c r="P36" s="9"/>
    </row>
    <row r="37" spans="1:119" ht="15.75">
      <c r="A37" s="29" t="s">
        <v>34</v>
      </c>
      <c r="B37" s="30"/>
      <c r="C37" s="31"/>
      <c r="D37" s="32">
        <f t="shared" ref="D37:M37" si="9">SUM(D38:D39)</f>
        <v>50059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50059</v>
      </c>
      <c r="O37" s="45">
        <f t="shared" si="1"/>
        <v>44.576135351736418</v>
      </c>
      <c r="P37" s="9"/>
    </row>
    <row r="38" spans="1:119">
      <c r="A38" s="12"/>
      <c r="B38" s="25">
        <v>381</v>
      </c>
      <c r="C38" s="20" t="s">
        <v>49</v>
      </c>
      <c r="D38" s="46">
        <v>49779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49779</v>
      </c>
      <c r="O38" s="47">
        <f t="shared" si="1"/>
        <v>44.326803205699022</v>
      </c>
      <c r="P38" s="9"/>
    </row>
    <row r="39" spans="1:119" ht="15.75" thickBot="1">
      <c r="A39" s="12"/>
      <c r="B39" s="25">
        <v>382</v>
      </c>
      <c r="C39" s="20" t="s">
        <v>93</v>
      </c>
      <c r="D39" s="46">
        <v>280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280</v>
      </c>
      <c r="O39" s="47">
        <f t="shared" si="1"/>
        <v>0.24933214603739981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0">SUM(D5,D13,D17,D24,D28,D31,D37)</f>
        <v>634570</v>
      </c>
      <c r="E40" s="15">
        <f t="shared" si="10"/>
        <v>0</v>
      </c>
      <c r="F40" s="15">
        <f t="shared" si="10"/>
        <v>0</v>
      </c>
      <c r="G40" s="15">
        <f t="shared" si="10"/>
        <v>3</v>
      </c>
      <c r="H40" s="15">
        <f t="shared" si="10"/>
        <v>0</v>
      </c>
      <c r="I40" s="15">
        <f t="shared" si="10"/>
        <v>315186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949759</v>
      </c>
      <c r="O40" s="38">
        <f t="shared" si="1"/>
        <v>845.73374888691001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21" t="s">
        <v>94</v>
      </c>
      <c r="M42" s="121"/>
      <c r="N42" s="121"/>
      <c r="O42" s="43">
        <v>1123</v>
      </c>
    </row>
    <row r="43" spans="1:119">
      <c r="A43" s="122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  <row r="44" spans="1:119" ht="15.75" customHeight="1" thickBot="1">
      <c r="A44" s="123" t="s">
        <v>62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3"/>
      <c r="M3" s="36"/>
      <c r="N3" s="37"/>
      <c r="O3" s="134" t="s">
        <v>55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386620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386620</v>
      </c>
      <c r="O5" s="33">
        <f t="shared" ref="O5:O36" si="1">(N5/O$38)</f>
        <v>342.14159292035396</v>
      </c>
      <c r="P5" s="6"/>
    </row>
    <row r="6" spans="1:133">
      <c r="A6" s="12"/>
      <c r="B6" s="25">
        <v>311</v>
      </c>
      <c r="C6" s="20" t="s">
        <v>2</v>
      </c>
      <c r="D6" s="46">
        <v>161625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161625</v>
      </c>
      <c r="O6" s="47">
        <f t="shared" si="1"/>
        <v>143.03097345132744</v>
      </c>
      <c r="P6" s="9"/>
    </row>
    <row r="7" spans="1:133">
      <c r="A7" s="12"/>
      <c r="B7" s="25">
        <v>312.10000000000002</v>
      </c>
      <c r="C7" s="20" t="s">
        <v>10</v>
      </c>
      <c r="D7" s="46">
        <v>56441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56441</v>
      </c>
      <c r="O7" s="47">
        <f t="shared" si="1"/>
        <v>49.947787610619471</v>
      </c>
      <c r="P7" s="9"/>
    </row>
    <row r="8" spans="1:133">
      <c r="A8" s="12"/>
      <c r="B8" s="25">
        <v>312.41000000000003</v>
      </c>
      <c r="C8" s="20" t="s">
        <v>71</v>
      </c>
      <c r="D8" s="46">
        <v>41697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41697</v>
      </c>
      <c r="O8" s="47">
        <f t="shared" si="1"/>
        <v>36.9</v>
      </c>
      <c r="P8" s="9"/>
    </row>
    <row r="9" spans="1:133">
      <c r="A9" s="12"/>
      <c r="B9" s="25">
        <v>314.10000000000002</v>
      </c>
      <c r="C9" s="20" t="s">
        <v>12</v>
      </c>
      <c r="D9" s="46">
        <v>69488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69488</v>
      </c>
      <c r="O9" s="47">
        <f t="shared" si="1"/>
        <v>61.493805309734512</v>
      </c>
      <c r="P9" s="9"/>
    </row>
    <row r="10" spans="1:133">
      <c r="A10" s="12"/>
      <c r="B10" s="25">
        <v>314.3</v>
      </c>
      <c r="C10" s="20" t="s">
        <v>64</v>
      </c>
      <c r="D10" s="46">
        <v>20043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20043</v>
      </c>
      <c r="O10" s="47">
        <f t="shared" si="1"/>
        <v>17.737168141592921</v>
      </c>
      <c r="P10" s="9"/>
    </row>
    <row r="11" spans="1:133">
      <c r="A11" s="12"/>
      <c r="B11" s="25">
        <v>314.8</v>
      </c>
      <c r="C11" s="20" t="s">
        <v>59</v>
      </c>
      <c r="D11" s="46">
        <v>6202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6202</v>
      </c>
      <c r="O11" s="47">
        <f t="shared" si="1"/>
        <v>5.488495575221239</v>
      </c>
      <c r="P11" s="9"/>
    </row>
    <row r="12" spans="1:133">
      <c r="A12" s="12"/>
      <c r="B12" s="25">
        <v>315</v>
      </c>
      <c r="C12" s="20" t="s">
        <v>13</v>
      </c>
      <c r="D12" s="46">
        <v>31124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31124</v>
      </c>
      <c r="O12" s="47">
        <f t="shared" si="1"/>
        <v>27.543362831858406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SUM(D14:D15)</f>
        <v>54445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6" si="4">SUM(D13:M13)</f>
        <v>54445</v>
      </c>
      <c r="O13" s="45">
        <f t="shared" si="1"/>
        <v>48.181415929203538</v>
      </c>
      <c r="P13" s="10"/>
    </row>
    <row r="14" spans="1:133">
      <c r="A14" s="12"/>
      <c r="B14" s="25">
        <v>323.10000000000002</v>
      </c>
      <c r="C14" s="20" t="s">
        <v>17</v>
      </c>
      <c r="D14" s="46">
        <v>43991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43991</v>
      </c>
      <c r="O14" s="47">
        <f t="shared" si="1"/>
        <v>38.93008849557522</v>
      </c>
      <c r="P14" s="9"/>
    </row>
    <row r="15" spans="1:133">
      <c r="A15" s="12"/>
      <c r="B15" s="25">
        <v>329</v>
      </c>
      <c r="C15" s="20" t="s">
        <v>65</v>
      </c>
      <c r="D15" s="46">
        <v>10454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10454</v>
      </c>
      <c r="O15" s="47">
        <f t="shared" si="1"/>
        <v>9.2513274336283189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SUM(D17:D22)</f>
        <v>154565</v>
      </c>
      <c r="E16" s="32">
        <f t="shared" si="5"/>
        <v>0</v>
      </c>
      <c r="F16" s="32">
        <f t="shared" si="5"/>
        <v>0</v>
      </c>
      <c r="G16" s="32">
        <f t="shared" si="5"/>
        <v>27041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181606</v>
      </c>
      <c r="O16" s="45">
        <f t="shared" si="1"/>
        <v>160.71327433628318</v>
      </c>
      <c r="P16" s="10"/>
    </row>
    <row r="17" spans="1:16">
      <c r="A17" s="12"/>
      <c r="B17" s="25">
        <v>331.7</v>
      </c>
      <c r="C17" s="20" t="s">
        <v>67</v>
      </c>
      <c r="D17" s="46">
        <v>0</v>
      </c>
      <c r="E17" s="46">
        <v>0</v>
      </c>
      <c r="F17" s="46">
        <v>0</v>
      </c>
      <c r="G17" s="46">
        <v>27041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27041</v>
      </c>
      <c r="O17" s="47">
        <f t="shared" si="1"/>
        <v>23.93008849557522</v>
      </c>
      <c r="P17" s="9"/>
    </row>
    <row r="18" spans="1:16">
      <c r="A18" s="12"/>
      <c r="B18" s="25">
        <v>335.12</v>
      </c>
      <c r="C18" s="20" t="s">
        <v>23</v>
      </c>
      <c r="D18" s="46">
        <v>56657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56657</v>
      </c>
      <c r="O18" s="47">
        <f t="shared" si="1"/>
        <v>50.138938053097348</v>
      </c>
      <c r="P18" s="9"/>
    </row>
    <row r="19" spans="1:16">
      <c r="A19" s="12"/>
      <c r="B19" s="25">
        <v>335.14</v>
      </c>
      <c r="C19" s="20" t="s">
        <v>24</v>
      </c>
      <c r="D19" s="46">
        <v>1277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1277</v>
      </c>
      <c r="O19" s="47">
        <f t="shared" si="1"/>
        <v>1.1300884955752213</v>
      </c>
      <c r="P19" s="9"/>
    </row>
    <row r="20" spans="1:16">
      <c r="A20" s="12"/>
      <c r="B20" s="25">
        <v>335.15</v>
      </c>
      <c r="C20" s="20" t="s">
        <v>25</v>
      </c>
      <c r="D20" s="46">
        <v>818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818</v>
      </c>
      <c r="O20" s="47">
        <f t="shared" si="1"/>
        <v>0.72389380530973446</v>
      </c>
      <c r="P20" s="9"/>
    </row>
    <row r="21" spans="1:16">
      <c r="A21" s="12"/>
      <c r="B21" s="25">
        <v>335.18</v>
      </c>
      <c r="C21" s="20" t="s">
        <v>26</v>
      </c>
      <c r="D21" s="46">
        <v>61486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61486</v>
      </c>
      <c r="O21" s="47">
        <f t="shared" si="1"/>
        <v>54.412389380530975</v>
      </c>
      <c r="P21" s="9"/>
    </row>
    <row r="22" spans="1:16">
      <c r="A22" s="12"/>
      <c r="B22" s="25">
        <v>337.4</v>
      </c>
      <c r="C22" s="20" t="s">
        <v>72</v>
      </c>
      <c r="D22" s="46">
        <v>34327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34327</v>
      </c>
      <c r="O22" s="47">
        <f t="shared" si="1"/>
        <v>30.377876106194691</v>
      </c>
      <c r="P22" s="9"/>
    </row>
    <row r="23" spans="1:16" ht="15.75">
      <c r="A23" s="29" t="s">
        <v>32</v>
      </c>
      <c r="B23" s="30"/>
      <c r="C23" s="31"/>
      <c r="D23" s="32">
        <f t="shared" ref="D23:M23" si="6">SUM(D24:D26)</f>
        <v>944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358128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359072</v>
      </c>
      <c r="O23" s="45">
        <f t="shared" si="1"/>
        <v>317.76283185840708</v>
      </c>
      <c r="P23" s="10"/>
    </row>
    <row r="24" spans="1:16">
      <c r="A24" s="12"/>
      <c r="B24" s="25">
        <v>343.3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217196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217196</v>
      </c>
      <c r="O24" s="47">
        <f t="shared" si="1"/>
        <v>192.20884955752211</v>
      </c>
      <c r="P24" s="9"/>
    </row>
    <row r="25" spans="1:16">
      <c r="A25" s="12"/>
      <c r="B25" s="25">
        <v>343.4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140932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140932</v>
      </c>
      <c r="O25" s="47">
        <f t="shared" si="1"/>
        <v>124.71858407079647</v>
      </c>
      <c r="P25" s="9"/>
    </row>
    <row r="26" spans="1:16">
      <c r="A26" s="12"/>
      <c r="B26" s="25">
        <v>347.9</v>
      </c>
      <c r="C26" s="20" t="s">
        <v>39</v>
      </c>
      <c r="D26" s="46">
        <v>944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944</v>
      </c>
      <c r="O26" s="47">
        <f t="shared" si="1"/>
        <v>0.83539823008849556</v>
      </c>
      <c r="P26" s="9"/>
    </row>
    <row r="27" spans="1:16" ht="15.75">
      <c r="A27" s="29" t="s">
        <v>33</v>
      </c>
      <c r="B27" s="30"/>
      <c r="C27" s="31"/>
      <c r="D27" s="32">
        <f t="shared" ref="D27:M27" si="7">SUM(D28:D28)</f>
        <v>4202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4202</v>
      </c>
      <c r="O27" s="45">
        <f t="shared" si="1"/>
        <v>3.7185840707964601</v>
      </c>
      <c r="P27" s="10"/>
    </row>
    <row r="28" spans="1:16">
      <c r="A28" s="13"/>
      <c r="B28" s="39">
        <v>359</v>
      </c>
      <c r="C28" s="21" t="s">
        <v>42</v>
      </c>
      <c r="D28" s="46">
        <v>4202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4202</v>
      </c>
      <c r="O28" s="47">
        <f t="shared" si="1"/>
        <v>3.7185840707964601</v>
      </c>
      <c r="P28" s="9"/>
    </row>
    <row r="29" spans="1:16" ht="15.75">
      <c r="A29" s="29" t="s">
        <v>3</v>
      </c>
      <c r="B29" s="30"/>
      <c r="C29" s="31"/>
      <c r="D29" s="32">
        <f t="shared" ref="D29:M29" si="8">SUM(D30:D33)</f>
        <v>18055</v>
      </c>
      <c r="E29" s="32">
        <f t="shared" si="8"/>
        <v>0</v>
      </c>
      <c r="F29" s="32">
        <f t="shared" si="8"/>
        <v>0</v>
      </c>
      <c r="G29" s="32">
        <f t="shared" si="8"/>
        <v>306</v>
      </c>
      <c r="H29" s="32">
        <f t="shared" si="8"/>
        <v>0</v>
      </c>
      <c r="I29" s="32">
        <f t="shared" si="8"/>
        <v>1641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20002</v>
      </c>
      <c r="O29" s="45">
        <f t="shared" si="1"/>
        <v>17.700884955752212</v>
      </c>
      <c r="P29" s="10"/>
    </row>
    <row r="30" spans="1:16">
      <c r="A30" s="12"/>
      <c r="B30" s="25">
        <v>361.1</v>
      </c>
      <c r="C30" s="20" t="s">
        <v>43</v>
      </c>
      <c r="D30" s="46">
        <v>490</v>
      </c>
      <c r="E30" s="46">
        <v>0</v>
      </c>
      <c r="F30" s="46">
        <v>0</v>
      </c>
      <c r="G30" s="46">
        <v>6</v>
      </c>
      <c r="H30" s="46">
        <v>0</v>
      </c>
      <c r="I30" s="46">
        <v>1641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2137</v>
      </c>
      <c r="O30" s="47">
        <f t="shared" si="1"/>
        <v>1.891150442477876</v>
      </c>
      <c r="P30" s="9"/>
    </row>
    <row r="31" spans="1:16">
      <c r="A31" s="12"/>
      <c r="B31" s="25">
        <v>362</v>
      </c>
      <c r="C31" s="20" t="s">
        <v>44</v>
      </c>
      <c r="D31" s="46">
        <v>6585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6585</v>
      </c>
      <c r="O31" s="47">
        <f t="shared" si="1"/>
        <v>5.8274336283185839</v>
      </c>
      <c r="P31" s="9"/>
    </row>
    <row r="32" spans="1:16">
      <c r="A32" s="12"/>
      <c r="B32" s="25">
        <v>366</v>
      </c>
      <c r="C32" s="20" t="s">
        <v>46</v>
      </c>
      <c r="D32" s="46">
        <v>0</v>
      </c>
      <c r="E32" s="46">
        <v>0</v>
      </c>
      <c r="F32" s="46">
        <v>0</v>
      </c>
      <c r="G32" s="46">
        <v>300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300</v>
      </c>
      <c r="O32" s="47">
        <f t="shared" si="1"/>
        <v>0.26548672566371684</v>
      </c>
      <c r="P32" s="9"/>
    </row>
    <row r="33" spans="1:119">
      <c r="A33" s="12"/>
      <c r="B33" s="25">
        <v>369.9</v>
      </c>
      <c r="C33" s="20" t="s">
        <v>48</v>
      </c>
      <c r="D33" s="46">
        <v>10980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10980</v>
      </c>
      <c r="O33" s="47">
        <f t="shared" si="1"/>
        <v>9.716814159292035</v>
      </c>
      <c r="P33" s="9"/>
    </row>
    <row r="34" spans="1:119" ht="15.75">
      <c r="A34" s="29" t="s">
        <v>34</v>
      </c>
      <c r="B34" s="30"/>
      <c r="C34" s="31"/>
      <c r="D34" s="32">
        <f t="shared" ref="D34:M34" si="9">SUM(D35:D35)</f>
        <v>9300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9300</v>
      </c>
      <c r="O34" s="45">
        <f t="shared" si="1"/>
        <v>8.230088495575222</v>
      </c>
      <c r="P34" s="9"/>
    </row>
    <row r="35" spans="1:119" ht="15.75" thickBot="1">
      <c r="A35" s="12"/>
      <c r="B35" s="25">
        <v>384</v>
      </c>
      <c r="C35" s="20" t="s">
        <v>73</v>
      </c>
      <c r="D35" s="46">
        <v>9300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9300</v>
      </c>
      <c r="O35" s="47">
        <f t="shared" si="1"/>
        <v>8.230088495575222</v>
      </c>
      <c r="P35" s="9"/>
    </row>
    <row r="36" spans="1:119" ht="16.5" thickBot="1">
      <c r="A36" s="14" t="s">
        <v>40</v>
      </c>
      <c r="B36" s="23"/>
      <c r="C36" s="22"/>
      <c r="D36" s="15">
        <f t="shared" ref="D36:M36" si="10">SUM(D5,D13,D16,D23,D27,D29,D34)</f>
        <v>628131</v>
      </c>
      <c r="E36" s="15">
        <f t="shared" si="10"/>
        <v>0</v>
      </c>
      <c r="F36" s="15">
        <f t="shared" si="10"/>
        <v>0</v>
      </c>
      <c r="G36" s="15">
        <f t="shared" si="10"/>
        <v>27347</v>
      </c>
      <c r="H36" s="15">
        <f t="shared" si="10"/>
        <v>0</v>
      </c>
      <c r="I36" s="15">
        <f t="shared" si="10"/>
        <v>359769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4"/>
        <v>1015247</v>
      </c>
      <c r="O36" s="38">
        <f t="shared" si="1"/>
        <v>898.44867256637167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21" t="s">
        <v>74</v>
      </c>
      <c r="M38" s="121"/>
      <c r="N38" s="121"/>
      <c r="O38" s="43">
        <v>1130</v>
      </c>
    </row>
    <row r="39" spans="1:119">
      <c r="A39" s="122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  <row r="40" spans="1:119" ht="15.75" customHeight="1" thickBot="1">
      <c r="A40" s="123" t="s">
        <v>62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3"/>
      <c r="M3" s="36"/>
      <c r="N3" s="37"/>
      <c r="O3" s="134" t="s">
        <v>55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382110</v>
      </c>
      <c r="E5" s="27">
        <f t="shared" si="0"/>
        <v>24220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406330</v>
      </c>
      <c r="O5" s="33">
        <f t="shared" ref="O5:O41" si="1">(N5/O$43)</f>
        <v>356.7427568042142</v>
      </c>
      <c r="P5" s="6"/>
    </row>
    <row r="6" spans="1:133">
      <c r="A6" s="12"/>
      <c r="B6" s="25">
        <v>311</v>
      </c>
      <c r="C6" s="20" t="s">
        <v>2</v>
      </c>
      <c r="D6" s="46">
        <v>163819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163819</v>
      </c>
      <c r="O6" s="47">
        <f t="shared" si="1"/>
        <v>143.82704126426691</v>
      </c>
      <c r="P6" s="9"/>
    </row>
    <row r="7" spans="1:133">
      <c r="A7" s="12"/>
      <c r="B7" s="25">
        <v>312.10000000000002</v>
      </c>
      <c r="C7" s="20" t="s">
        <v>10</v>
      </c>
      <c r="D7" s="46">
        <v>97582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97582</v>
      </c>
      <c r="O7" s="47">
        <f t="shared" si="1"/>
        <v>85.67339771729587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24220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24220</v>
      </c>
      <c r="O8" s="47">
        <f t="shared" si="1"/>
        <v>21.264266900790165</v>
      </c>
      <c r="P8" s="9"/>
    </row>
    <row r="9" spans="1:133">
      <c r="A9" s="12"/>
      <c r="B9" s="25">
        <v>314.10000000000002</v>
      </c>
      <c r="C9" s="20" t="s">
        <v>12</v>
      </c>
      <c r="D9" s="46">
        <v>76205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76205</v>
      </c>
      <c r="O9" s="47">
        <f t="shared" si="1"/>
        <v>66.905179982440742</v>
      </c>
      <c r="P9" s="9"/>
    </row>
    <row r="10" spans="1:133">
      <c r="A10" s="12"/>
      <c r="B10" s="25">
        <v>314.3</v>
      </c>
      <c r="C10" s="20" t="s">
        <v>64</v>
      </c>
      <c r="D10" s="46">
        <v>13905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13905</v>
      </c>
      <c r="O10" s="47">
        <f t="shared" si="1"/>
        <v>12.208077260755049</v>
      </c>
      <c r="P10" s="9"/>
    </row>
    <row r="11" spans="1:133">
      <c r="A11" s="12"/>
      <c r="B11" s="25">
        <v>315</v>
      </c>
      <c r="C11" s="20" t="s">
        <v>13</v>
      </c>
      <c r="D11" s="46">
        <v>28088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28088</v>
      </c>
      <c r="O11" s="47">
        <f t="shared" si="1"/>
        <v>24.660228270412642</v>
      </c>
      <c r="P11" s="9"/>
    </row>
    <row r="12" spans="1:133">
      <c r="A12" s="12"/>
      <c r="B12" s="25">
        <v>316</v>
      </c>
      <c r="C12" s="20" t="s">
        <v>14</v>
      </c>
      <c r="D12" s="46">
        <v>2511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2511</v>
      </c>
      <c r="O12" s="47">
        <f t="shared" si="1"/>
        <v>2.2045654082528534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55373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55373</v>
      </c>
      <c r="O13" s="45">
        <f t="shared" si="1"/>
        <v>48.615452151009656</v>
      </c>
      <c r="P13" s="10"/>
    </row>
    <row r="14" spans="1:133">
      <c r="A14" s="12"/>
      <c r="B14" s="25">
        <v>322</v>
      </c>
      <c r="C14" s="20" t="s">
        <v>0</v>
      </c>
      <c r="D14" s="46">
        <v>510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510</v>
      </c>
      <c r="O14" s="47">
        <f t="shared" si="1"/>
        <v>0.44776119402985076</v>
      </c>
      <c r="P14" s="9"/>
    </row>
    <row r="15" spans="1:133">
      <c r="A15" s="12"/>
      <c r="B15" s="25">
        <v>323.10000000000002</v>
      </c>
      <c r="C15" s="20" t="s">
        <v>17</v>
      </c>
      <c r="D15" s="46">
        <v>46598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46598</v>
      </c>
      <c r="O15" s="47">
        <f t="shared" si="1"/>
        <v>40.911325724319582</v>
      </c>
      <c r="P15" s="9"/>
    </row>
    <row r="16" spans="1:133">
      <c r="A16" s="12"/>
      <c r="B16" s="25">
        <v>323.39999999999998</v>
      </c>
      <c r="C16" s="20" t="s">
        <v>18</v>
      </c>
      <c r="D16" s="46">
        <v>6465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6465</v>
      </c>
      <c r="O16" s="47">
        <f t="shared" si="1"/>
        <v>5.6760316066725194</v>
      </c>
      <c r="P16" s="9"/>
    </row>
    <row r="17" spans="1:16">
      <c r="A17" s="12"/>
      <c r="B17" s="25">
        <v>329</v>
      </c>
      <c r="C17" s="20" t="s">
        <v>65</v>
      </c>
      <c r="D17" s="46">
        <v>1800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1800</v>
      </c>
      <c r="O17" s="47">
        <f t="shared" si="1"/>
        <v>1.5803336259877085</v>
      </c>
      <c r="P17" s="9"/>
    </row>
    <row r="18" spans="1:16" ht="15.75">
      <c r="A18" s="29" t="s">
        <v>19</v>
      </c>
      <c r="B18" s="30"/>
      <c r="C18" s="31"/>
      <c r="D18" s="32">
        <f t="shared" ref="D18:M18" si="5">SUM(D19:D25)</f>
        <v>214359</v>
      </c>
      <c r="E18" s="32">
        <f t="shared" si="5"/>
        <v>70959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285318</v>
      </c>
      <c r="O18" s="45">
        <f t="shared" si="1"/>
        <v>250.49868305531169</v>
      </c>
      <c r="P18" s="10"/>
    </row>
    <row r="19" spans="1:16">
      <c r="A19" s="12"/>
      <c r="B19" s="25">
        <v>331.2</v>
      </c>
      <c r="C19" s="20" t="s">
        <v>66</v>
      </c>
      <c r="D19" s="46">
        <v>12415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12415</v>
      </c>
      <c r="O19" s="47">
        <f t="shared" si="1"/>
        <v>10.899912203687444</v>
      </c>
      <c r="P19" s="9"/>
    </row>
    <row r="20" spans="1:16">
      <c r="A20" s="12"/>
      <c r="B20" s="25">
        <v>331.7</v>
      </c>
      <c r="C20" s="20" t="s">
        <v>67</v>
      </c>
      <c r="D20" s="46">
        <v>0</v>
      </c>
      <c r="E20" s="46">
        <v>70959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70959</v>
      </c>
      <c r="O20" s="47">
        <f t="shared" si="1"/>
        <v>62.299385425812119</v>
      </c>
      <c r="P20" s="9"/>
    </row>
    <row r="21" spans="1:16">
      <c r="A21" s="12"/>
      <c r="B21" s="25">
        <v>335.12</v>
      </c>
      <c r="C21" s="20" t="s">
        <v>23</v>
      </c>
      <c r="D21" s="46">
        <v>56666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56666</v>
      </c>
      <c r="O21" s="47">
        <f t="shared" si="1"/>
        <v>49.750658472344163</v>
      </c>
      <c r="P21" s="9"/>
    </row>
    <row r="22" spans="1:16">
      <c r="A22" s="12"/>
      <c r="B22" s="25">
        <v>335.14</v>
      </c>
      <c r="C22" s="20" t="s">
        <v>24</v>
      </c>
      <c r="D22" s="46">
        <v>1399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1399</v>
      </c>
      <c r="O22" s="47">
        <f t="shared" si="1"/>
        <v>1.2282704126426691</v>
      </c>
      <c r="P22" s="9"/>
    </row>
    <row r="23" spans="1:16">
      <c r="A23" s="12"/>
      <c r="B23" s="25">
        <v>335.15</v>
      </c>
      <c r="C23" s="20" t="s">
        <v>25</v>
      </c>
      <c r="D23" s="46">
        <v>818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818</v>
      </c>
      <c r="O23" s="47">
        <f t="shared" si="1"/>
        <v>0.7181738366988587</v>
      </c>
      <c r="P23" s="9"/>
    </row>
    <row r="24" spans="1:16">
      <c r="A24" s="12"/>
      <c r="B24" s="25">
        <v>335.18</v>
      </c>
      <c r="C24" s="20" t="s">
        <v>26</v>
      </c>
      <c r="D24" s="46">
        <v>58004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58004</v>
      </c>
      <c r="O24" s="47">
        <f t="shared" si="1"/>
        <v>50.92537313432836</v>
      </c>
      <c r="P24" s="9"/>
    </row>
    <row r="25" spans="1:16">
      <c r="A25" s="12"/>
      <c r="B25" s="25">
        <v>337.7</v>
      </c>
      <c r="C25" s="20" t="s">
        <v>27</v>
      </c>
      <c r="D25" s="46">
        <v>85057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85057</v>
      </c>
      <c r="O25" s="47">
        <f t="shared" si="1"/>
        <v>74.67690956979807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SUM(D27:D31)</f>
        <v>16405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349763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366168</v>
      </c>
      <c r="O26" s="45">
        <f t="shared" si="1"/>
        <v>321.48200175592626</v>
      </c>
      <c r="P26" s="10"/>
    </row>
    <row r="27" spans="1:16">
      <c r="A27" s="12"/>
      <c r="B27" s="25">
        <v>343.3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189840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189840</v>
      </c>
      <c r="O27" s="47">
        <f t="shared" si="1"/>
        <v>166.67251975417034</v>
      </c>
      <c r="P27" s="9"/>
    </row>
    <row r="28" spans="1:16">
      <c r="A28" s="12"/>
      <c r="B28" s="25">
        <v>343.4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159923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159923</v>
      </c>
      <c r="O28" s="47">
        <f t="shared" si="1"/>
        <v>140.40649692712907</v>
      </c>
      <c r="P28" s="9"/>
    </row>
    <row r="29" spans="1:16">
      <c r="A29" s="12"/>
      <c r="B29" s="25">
        <v>344.9</v>
      </c>
      <c r="C29" s="20" t="s">
        <v>68</v>
      </c>
      <c r="D29" s="46">
        <v>7720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7720</v>
      </c>
      <c r="O29" s="47">
        <f t="shared" si="1"/>
        <v>6.7778753292361724</v>
      </c>
      <c r="P29" s="9"/>
    </row>
    <row r="30" spans="1:16">
      <c r="A30" s="12"/>
      <c r="B30" s="25">
        <v>347.2</v>
      </c>
      <c r="C30" s="20" t="s">
        <v>38</v>
      </c>
      <c r="D30" s="46">
        <v>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5000</v>
      </c>
      <c r="O30" s="47">
        <f t="shared" si="1"/>
        <v>4.3898156277436344</v>
      </c>
      <c r="P30" s="9"/>
    </row>
    <row r="31" spans="1:16">
      <c r="A31" s="12"/>
      <c r="B31" s="25">
        <v>347.9</v>
      </c>
      <c r="C31" s="20" t="s">
        <v>39</v>
      </c>
      <c r="D31" s="46">
        <v>3685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3685</v>
      </c>
      <c r="O31" s="47">
        <f t="shared" si="1"/>
        <v>3.2352941176470589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SUM(D33:D33)</f>
        <v>2699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2699</v>
      </c>
      <c r="O32" s="45">
        <f t="shared" si="1"/>
        <v>2.3696224758560143</v>
      </c>
      <c r="P32" s="10"/>
    </row>
    <row r="33" spans="1:119">
      <c r="A33" s="13"/>
      <c r="B33" s="39">
        <v>359</v>
      </c>
      <c r="C33" s="21" t="s">
        <v>42</v>
      </c>
      <c r="D33" s="46">
        <v>2699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2699</v>
      </c>
      <c r="O33" s="47">
        <f t="shared" si="1"/>
        <v>2.3696224758560143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SUM(D35:D38)</f>
        <v>2800</v>
      </c>
      <c r="E34" s="32">
        <f t="shared" si="8"/>
        <v>7329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2434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12563</v>
      </c>
      <c r="O34" s="45">
        <f t="shared" si="1"/>
        <v>11.029850746268657</v>
      </c>
      <c r="P34" s="10"/>
    </row>
    <row r="35" spans="1:119">
      <c r="A35" s="12"/>
      <c r="B35" s="25">
        <v>361.1</v>
      </c>
      <c r="C35" s="20" t="s">
        <v>43</v>
      </c>
      <c r="D35" s="46">
        <v>1294</v>
      </c>
      <c r="E35" s="46">
        <v>719</v>
      </c>
      <c r="F35" s="46">
        <v>0</v>
      </c>
      <c r="G35" s="46">
        <v>0</v>
      </c>
      <c r="H35" s="46">
        <v>0</v>
      </c>
      <c r="I35" s="46">
        <v>2434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4447</v>
      </c>
      <c r="O35" s="47">
        <f t="shared" si="1"/>
        <v>3.9043020193151889</v>
      </c>
      <c r="P35" s="9"/>
    </row>
    <row r="36" spans="1:119">
      <c r="A36" s="12"/>
      <c r="B36" s="25">
        <v>362</v>
      </c>
      <c r="C36" s="20" t="s">
        <v>44</v>
      </c>
      <c r="D36" s="46">
        <v>1506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1506</v>
      </c>
      <c r="O36" s="47">
        <f t="shared" si="1"/>
        <v>1.3222124670763828</v>
      </c>
      <c r="P36" s="9"/>
    </row>
    <row r="37" spans="1:119">
      <c r="A37" s="12"/>
      <c r="B37" s="25">
        <v>366</v>
      </c>
      <c r="C37" s="20" t="s">
        <v>46</v>
      </c>
      <c r="D37" s="46">
        <v>0</v>
      </c>
      <c r="E37" s="46">
        <v>4856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4856</v>
      </c>
      <c r="O37" s="47">
        <f t="shared" si="1"/>
        <v>4.2633889376646179</v>
      </c>
      <c r="P37" s="9"/>
    </row>
    <row r="38" spans="1:119">
      <c r="A38" s="12"/>
      <c r="B38" s="25">
        <v>369.9</v>
      </c>
      <c r="C38" s="20" t="s">
        <v>48</v>
      </c>
      <c r="D38" s="46">
        <v>0</v>
      </c>
      <c r="E38" s="46">
        <v>1754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1754</v>
      </c>
      <c r="O38" s="47">
        <f t="shared" si="1"/>
        <v>1.5399473222124671</v>
      </c>
      <c r="P38" s="9"/>
    </row>
    <row r="39" spans="1:119" ht="15.75">
      <c r="A39" s="29" t="s">
        <v>34</v>
      </c>
      <c r="B39" s="30"/>
      <c r="C39" s="31"/>
      <c r="D39" s="32">
        <f t="shared" ref="D39:M39" si="9">SUM(D40:D40)</f>
        <v>17523</v>
      </c>
      <c r="E39" s="32">
        <f t="shared" si="9"/>
        <v>145722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163245</v>
      </c>
      <c r="O39" s="45">
        <f t="shared" si="1"/>
        <v>143.32309043020194</v>
      </c>
      <c r="P39" s="9"/>
    </row>
    <row r="40" spans="1:119" ht="15.75" thickBot="1">
      <c r="A40" s="12"/>
      <c r="B40" s="25">
        <v>381</v>
      </c>
      <c r="C40" s="20" t="s">
        <v>49</v>
      </c>
      <c r="D40" s="46">
        <v>17523</v>
      </c>
      <c r="E40" s="46">
        <v>145722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163245</v>
      </c>
      <c r="O40" s="47">
        <f t="shared" si="1"/>
        <v>143.32309043020194</v>
      </c>
      <c r="P40" s="9"/>
    </row>
    <row r="41" spans="1:119" ht="16.5" thickBot="1">
      <c r="A41" s="14" t="s">
        <v>40</v>
      </c>
      <c r="B41" s="23"/>
      <c r="C41" s="22"/>
      <c r="D41" s="15">
        <f t="shared" ref="D41:M41" si="10">SUM(D5,D13,D18,D26,D32,D34,D39)</f>
        <v>691269</v>
      </c>
      <c r="E41" s="15">
        <f t="shared" si="10"/>
        <v>248230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352197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1291696</v>
      </c>
      <c r="O41" s="38">
        <f t="shared" si="1"/>
        <v>1134.0614574187885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21" t="s">
        <v>69</v>
      </c>
      <c r="M43" s="121"/>
      <c r="N43" s="121"/>
      <c r="O43" s="43">
        <v>1139</v>
      </c>
    </row>
    <row r="44" spans="1:119">
      <c r="A44" s="122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  <row r="45" spans="1:119" ht="15.75" customHeight="1" thickBot="1">
      <c r="A45" s="123" t="s">
        <v>62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3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3"/>
      <c r="M3" s="36"/>
      <c r="N3" s="37"/>
      <c r="O3" s="134" t="s">
        <v>55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386508</v>
      </c>
      <c r="E5" s="27">
        <f t="shared" si="0"/>
        <v>69149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455657</v>
      </c>
      <c r="O5" s="33">
        <f t="shared" ref="O5:O37" si="1">(N5/O$39)</f>
        <v>407.56440071556352</v>
      </c>
      <c r="P5" s="6"/>
    </row>
    <row r="6" spans="1:133">
      <c r="A6" s="12"/>
      <c r="B6" s="25">
        <v>311</v>
      </c>
      <c r="C6" s="20" t="s">
        <v>2</v>
      </c>
      <c r="D6" s="46">
        <v>160858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160858</v>
      </c>
      <c r="O6" s="47">
        <f t="shared" si="1"/>
        <v>143.88014311270126</v>
      </c>
      <c r="P6" s="9"/>
    </row>
    <row r="7" spans="1:133">
      <c r="A7" s="12"/>
      <c r="B7" s="25">
        <v>312.10000000000002</v>
      </c>
      <c r="C7" s="20" t="s">
        <v>10</v>
      </c>
      <c r="D7" s="46">
        <v>102432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102432</v>
      </c>
      <c r="O7" s="47">
        <f t="shared" si="1"/>
        <v>91.620751341681569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69149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69149</v>
      </c>
      <c r="O8" s="47">
        <f t="shared" si="1"/>
        <v>61.850626118067979</v>
      </c>
      <c r="P8" s="9"/>
    </row>
    <row r="9" spans="1:133">
      <c r="A9" s="12"/>
      <c r="B9" s="25">
        <v>314.10000000000002</v>
      </c>
      <c r="C9" s="20" t="s">
        <v>12</v>
      </c>
      <c r="D9" s="46">
        <v>79149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79149</v>
      </c>
      <c r="O9" s="47">
        <f t="shared" si="1"/>
        <v>70.795169946332734</v>
      </c>
      <c r="P9" s="9"/>
    </row>
    <row r="10" spans="1:133">
      <c r="A10" s="12"/>
      <c r="B10" s="25">
        <v>314.8</v>
      </c>
      <c r="C10" s="20" t="s">
        <v>59</v>
      </c>
      <c r="D10" s="46">
        <v>5513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5513</v>
      </c>
      <c r="O10" s="47">
        <f t="shared" si="1"/>
        <v>4.931127012522361</v>
      </c>
      <c r="P10" s="9"/>
    </row>
    <row r="11" spans="1:133">
      <c r="A11" s="12"/>
      <c r="B11" s="25">
        <v>315</v>
      </c>
      <c r="C11" s="20" t="s">
        <v>13</v>
      </c>
      <c r="D11" s="46">
        <v>34769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34769</v>
      </c>
      <c r="O11" s="47">
        <f t="shared" si="1"/>
        <v>31.09928443649374</v>
      </c>
      <c r="P11" s="9"/>
    </row>
    <row r="12" spans="1:133">
      <c r="A12" s="12"/>
      <c r="B12" s="25">
        <v>319</v>
      </c>
      <c r="C12" s="20" t="s">
        <v>15</v>
      </c>
      <c r="D12" s="46">
        <v>3787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3787</v>
      </c>
      <c r="O12" s="47">
        <f t="shared" si="1"/>
        <v>3.3872987477638641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SUM(D14:D15)</f>
        <v>51399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51399</v>
      </c>
      <c r="O13" s="45">
        <f t="shared" si="1"/>
        <v>45.974060822898032</v>
      </c>
      <c r="P13" s="10"/>
    </row>
    <row r="14" spans="1:133">
      <c r="A14" s="12"/>
      <c r="B14" s="25">
        <v>322</v>
      </c>
      <c r="C14" s="20" t="s">
        <v>0</v>
      </c>
      <c r="D14" s="46">
        <v>225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225</v>
      </c>
      <c r="O14" s="47">
        <f t="shared" si="1"/>
        <v>0.20125223613595708</v>
      </c>
      <c r="P14" s="9"/>
    </row>
    <row r="15" spans="1:133">
      <c r="A15" s="12"/>
      <c r="B15" s="25">
        <v>323.10000000000002</v>
      </c>
      <c r="C15" s="20" t="s">
        <v>17</v>
      </c>
      <c r="D15" s="46">
        <v>51174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51174</v>
      </c>
      <c r="O15" s="47">
        <f t="shared" si="1"/>
        <v>45.772808586762075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SUM(D17:D21)</f>
        <v>150894</v>
      </c>
      <c r="E16" s="32">
        <f t="shared" si="5"/>
        <v>0</v>
      </c>
      <c r="F16" s="32">
        <f t="shared" si="5"/>
        <v>0</v>
      </c>
      <c r="G16" s="32">
        <f t="shared" si="5"/>
        <v>48296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199190</v>
      </c>
      <c r="O16" s="45">
        <f t="shared" si="1"/>
        <v>178.16636851520573</v>
      </c>
      <c r="P16" s="10"/>
    </row>
    <row r="17" spans="1:16">
      <c r="A17" s="12"/>
      <c r="B17" s="25">
        <v>334.7</v>
      </c>
      <c r="C17" s="20" t="s">
        <v>22</v>
      </c>
      <c r="D17" s="46">
        <v>0</v>
      </c>
      <c r="E17" s="46">
        <v>0</v>
      </c>
      <c r="F17" s="46">
        <v>0</v>
      </c>
      <c r="G17" s="46">
        <v>48296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48296</v>
      </c>
      <c r="O17" s="47">
        <f t="shared" si="1"/>
        <v>43.198568872987479</v>
      </c>
      <c r="P17" s="9"/>
    </row>
    <row r="18" spans="1:16">
      <c r="A18" s="12"/>
      <c r="B18" s="25">
        <v>335.12</v>
      </c>
      <c r="C18" s="20" t="s">
        <v>23</v>
      </c>
      <c r="D18" s="46">
        <v>56657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56657</v>
      </c>
      <c r="O18" s="47">
        <f t="shared" si="1"/>
        <v>50.677101967799643</v>
      </c>
      <c r="P18" s="9"/>
    </row>
    <row r="19" spans="1:16">
      <c r="A19" s="12"/>
      <c r="B19" s="25">
        <v>335.14</v>
      </c>
      <c r="C19" s="20" t="s">
        <v>24</v>
      </c>
      <c r="D19" s="46">
        <v>1114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1114</v>
      </c>
      <c r="O19" s="47">
        <f t="shared" si="1"/>
        <v>0.99642218246869407</v>
      </c>
      <c r="P19" s="9"/>
    </row>
    <row r="20" spans="1:16">
      <c r="A20" s="12"/>
      <c r="B20" s="25">
        <v>335.18</v>
      </c>
      <c r="C20" s="20" t="s">
        <v>26</v>
      </c>
      <c r="D20" s="46">
        <v>58869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58869</v>
      </c>
      <c r="O20" s="47">
        <f t="shared" si="1"/>
        <v>52.655635062611807</v>
      </c>
      <c r="P20" s="9"/>
    </row>
    <row r="21" spans="1:16">
      <c r="A21" s="12"/>
      <c r="B21" s="25">
        <v>337.7</v>
      </c>
      <c r="C21" s="20" t="s">
        <v>27</v>
      </c>
      <c r="D21" s="46">
        <v>34254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34254</v>
      </c>
      <c r="O21" s="47">
        <f t="shared" si="1"/>
        <v>30.638640429338103</v>
      </c>
      <c r="P21" s="9"/>
    </row>
    <row r="22" spans="1:16" ht="15.75">
      <c r="A22" s="29" t="s">
        <v>32</v>
      </c>
      <c r="B22" s="30"/>
      <c r="C22" s="31"/>
      <c r="D22" s="32">
        <f t="shared" ref="D22:M22" si="6">SUM(D23:D27)</f>
        <v>21195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341350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362545</v>
      </c>
      <c r="O22" s="45">
        <f t="shared" si="1"/>
        <v>324.27996422182468</v>
      </c>
      <c r="P22" s="10"/>
    </row>
    <row r="23" spans="1:16">
      <c r="A23" s="12"/>
      <c r="B23" s="25">
        <v>342.9</v>
      </c>
      <c r="C23" s="20" t="s">
        <v>35</v>
      </c>
      <c r="D23" s="46">
        <v>7496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7496</v>
      </c>
      <c r="O23" s="47">
        <f t="shared" si="1"/>
        <v>6.7048300536672629</v>
      </c>
      <c r="P23" s="9"/>
    </row>
    <row r="24" spans="1:16">
      <c r="A24" s="12"/>
      <c r="B24" s="25">
        <v>343.3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174267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174267</v>
      </c>
      <c r="O24" s="47">
        <f t="shared" si="1"/>
        <v>155.87388193202148</v>
      </c>
      <c r="P24" s="9"/>
    </row>
    <row r="25" spans="1:16">
      <c r="A25" s="12"/>
      <c r="B25" s="25">
        <v>343.4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167083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167083</v>
      </c>
      <c r="O25" s="47">
        <f t="shared" si="1"/>
        <v>149.44812164579608</v>
      </c>
      <c r="P25" s="9"/>
    </row>
    <row r="26" spans="1:16">
      <c r="A26" s="12"/>
      <c r="B26" s="25">
        <v>343.8</v>
      </c>
      <c r="C26" s="20" t="s">
        <v>60</v>
      </c>
      <c r="D26" s="46">
        <v>7500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7500</v>
      </c>
      <c r="O26" s="47">
        <f t="shared" si="1"/>
        <v>6.7084078711985686</v>
      </c>
      <c r="P26" s="9"/>
    </row>
    <row r="27" spans="1:16">
      <c r="A27" s="12"/>
      <c r="B27" s="25">
        <v>347.2</v>
      </c>
      <c r="C27" s="20" t="s">
        <v>38</v>
      </c>
      <c r="D27" s="46">
        <v>6199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6199</v>
      </c>
      <c r="O27" s="47">
        <f t="shared" si="1"/>
        <v>5.5447227191413235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SUM(D29:D29)</f>
        <v>2379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2379</v>
      </c>
      <c r="O28" s="45">
        <f t="shared" si="1"/>
        <v>2.1279069767441858</v>
      </c>
      <c r="P28" s="10"/>
    </row>
    <row r="29" spans="1:16">
      <c r="A29" s="13"/>
      <c r="B29" s="39">
        <v>359</v>
      </c>
      <c r="C29" s="21" t="s">
        <v>42</v>
      </c>
      <c r="D29" s="46">
        <v>2379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2379</v>
      </c>
      <c r="O29" s="47">
        <f t="shared" si="1"/>
        <v>2.1279069767441858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SUM(D31:D34)</f>
        <v>5293</v>
      </c>
      <c r="E30" s="32">
        <f t="shared" si="8"/>
        <v>0</v>
      </c>
      <c r="F30" s="32">
        <f t="shared" si="8"/>
        <v>0</v>
      </c>
      <c r="G30" s="32">
        <f t="shared" si="8"/>
        <v>30440</v>
      </c>
      <c r="H30" s="32">
        <f t="shared" si="8"/>
        <v>0</v>
      </c>
      <c r="I30" s="32">
        <f t="shared" si="8"/>
        <v>3907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39640</v>
      </c>
      <c r="O30" s="45">
        <f t="shared" si="1"/>
        <v>35.456171735241504</v>
      </c>
      <c r="P30" s="10"/>
    </row>
    <row r="31" spans="1:16">
      <c r="A31" s="12"/>
      <c r="B31" s="25">
        <v>361.1</v>
      </c>
      <c r="C31" s="20" t="s">
        <v>43</v>
      </c>
      <c r="D31" s="46">
        <v>1628</v>
      </c>
      <c r="E31" s="46">
        <v>0</v>
      </c>
      <c r="F31" s="46">
        <v>0</v>
      </c>
      <c r="G31" s="46">
        <v>190</v>
      </c>
      <c r="H31" s="46">
        <v>0</v>
      </c>
      <c r="I31" s="46">
        <v>3907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5725</v>
      </c>
      <c r="O31" s="47">
        <f t="shared" si="1"/>
        <v>5.120751341681574</v>
      </c>
      <c r="P31" s="9"/>
    </row>
    <row r="32" spans="1:16">
      <c r="A32" s="12"/>
      <c r="B32" s="25">
        <v>362</v>
      </c>
      <c r="C32" s="20" t="s">
        <v>44</v>
      </c>
      <c r="D32" s="46">
        <v>1411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1411</v>
      </c>
      <c r="O32" s="47">
        <f t="shared" si="1"/>
        <v>1.2620751341681575</v>
      </c>
      <c r="P32" s="9"/>
    </row>
    <row r="33" spans="1:119">
      <c r="A33" s="12"/>
      <c r="B33" s="25">
        <v>366</v>
      </c>
      <c r="C33" s="20" t="s">
        <v>46</v>
      </c>
      <c r="D33" s="46">
        <v>0</v>
      </c>
      <c r="E33" s="46">
        <v>0</v>
      </c>
      <c r="F33" s="46">
        <v>0</v>
      </c>
      <c r="G33" s="46">
        <v>30250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30250</v>
      </c>
      <c r="O33" s="47">
        <f t="shared" si="1"/>
        <v>27.057245080500895</v>
      </c>
      <c r="P33" s="9"/>
    </row>
    <row r="34" spans="1:119">
      <c r="A34" s="12"/>
      <c r="B34" s="25">
        <v>369.9</v>
      </c>
      <c r="C34" s="20" t="s">
        <v>48</v>
      </c>
      <c r="D34" s="46">
        <v>2254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2254</v>
      </c>
      <c r="O34" s="47">
        <f t="shared" si="1"/>
        <v>2.0161001788908766</v>
      </c>
      <c r="P34" s="9"/>
    </row>
    <row r="35" spans="1:119" ht="15.75">
      <c r="A35" s="29" t="s">
        <v>34</v>
      </c>
      <c r="B35" s="30"/>
      <c r="C35" s="31"/>
      <c r="D35" s="32">
        <f t="shared" ref="D35:M35" si="9">SUM(D36:D36)</f>
        <v>5177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5177</v>
      </c>
      <c r="O35" s="45">
        <f t="shared" si="1"/>
        <v>4.6305903398926658</v>
      </c>
      <c r="P35" s="9"/>
    </row>
    <row r="36" spans="1:119" ht="15.75" thickBot="1">
      <c r="A36" s="12"/>
      <c r="B36" s="25">
        <v>381</v>
      </c>
      <c r="C36" s="20" t="s">
        <v>49</v>
      </c>
      <c r="D36" s="46">
        <v>5177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5177</v>
      </c>
      <c r="O36" s="47">
        <f t="shared" si="1"/>
        <v>4.6305903398926658</v>
      </c>
      <c r="P36" s="9"/>
    </row>
    <row r="37" spans="1:119" ht="16.5" thickBot="1">
      <c r="A37" s="14" t="s">
        <v>40</v>
      </c>
      <c r="B37" s="23"/>
      <c r="C37" s="22"/>
      <c r="D37" s="15">
        <f t="shared" ref="D37:M37" si="10">SUM(D5,D13,D16,D22,D28,D30,D35)</f>
        <v>622845</v>
      </c>
      <c r="E37" s="15">
        <f t="shared" si="10"/>
        <v>69149</v>
      </c>
      <c r="F37" s="15">
        <f t="shared" si="10"/>
        <v>0</v>
      </c>
      <c r="G37" s="15">
        <f t="shared" si="10"/>
        <v>78736</v>
      </c>
      <c r="H37" s="15">
        <f t="shared" si="10"/>
        <v>0</v>
      </c>
      <c r="I37" s="15">
        <f t="shared" si="10"/>
        <v>345257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1115987</v>
      </c>
      <c r="O37" s="38">
        <f t="shared" si="1"/>
        <v>998.19946332737027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21" t="s">
        <v>61</v>
      </c>
      <c r="M39" s="121"/>
      <c r="N39" s="121"/>
      <c r="O39" s="43">
        <v>1118</v>
      </c>
    </row>
    <row r="40" spans="1:119">
      <c r="A40" s="122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  <row r="41" spans="1:119" ht="15.75" thickBot="1">
      <c r="A41" s="123" t="s">
        <v>62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41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3"/>
      <c r="M3" s="36"/>
      <c r="N3" s="37"/>
      <c r="O3" s="134" t="s">
        <v>55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SUM(D6:D12)</f>
        <v>297099</v>
      </c>
      <c r="E5" s="27">
        <f t="shared" ref="E5:M5" si="0">SUM(E6:E12)</f>
        <v>45448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342547</v>
      </c>
      <c r="O5" s="33">
        <f t="shared" ref="O5:O43" si="1">(N5/O$45)</f>
        <v>282.16392092257001</v>
      </c>
      <c r="P5" s="6"/>
    </row>
    <row r="6" spans="1:133">
      <c r="A6" s="12"/>
      <c r="B6" s="25">
        <v>311</v>
      </c>
      <c r="C6" s="20" t="s">
        <v>2</v>
      </c>
      <c r="D6" s="46">
        <v>145933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145933</v>
      </c>
      <c r="O6" s="47">
        <f t="shared" si="1"/>
        <v>120.20840197693575</v>
      </c>
      <c r="P6" s="9"/>
    </row>
    <row r="7" spans="1:133">
      <c r="A7" s="12"/>
      <c r="B7" s="25">
        <v>312.10000000000002</v>
      </c>
      <c r="C7" s="20" t="s">
        <v>10</v>
      </c>
      <c r="D7" s="46">
        <v>104924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104924</v>
      </c>
      <c r="O7" s="47">
        <f t="shared" si="1"/>
        <v>86.428336079077425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45448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45448</v>
      </c>
      <c r="O8" s="47">
        <f t="shared" si="1"/>
        <v>37.436573311367383</v>
      </c>
      <c r="P8" s="9"/>
    </row>
    <row r="9" spans="1:133">
      <c r="A9" s="12"/>
      <c r="B9" s="25">
        <v>314.10000000000002</v>
      </c>
      <c r="C9" s="20" t="s">
        <v>12</v>
      </c>
      <c r="D9" s="46">
        <v>13995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13995</v>
      </c>
      <c r="O9" s="47">
        <f t="shared" si="1"/>
        <v>11.528006589785832</v>
      </c>
      <c r="P9" s="9"/>
    </row>
    <row r="10" spans="1:133">
      <c r="A10" s="12"/>
      <c r="B10" s="25">
        <v>315</v>
      </c>
      <c r="C10" s="20" t="s">
        <v>13</v>
      </c>
      <c r="D10" s="46">
        <v>30187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30187</v>
      </c>
      <c r="O10" s="47">
        <f t="shared" si="1"/>
        <v>24.865733113673805</v>
      </c>
      <c r="P10" s="9"/>
    </row>
    <row r="11" spans="1:133">
      <c r="A11" s="12"/>
      <c r="B11" s="25">
        <v>316</v>
      </c>
      <c r="C11" s="20" t="s">
        <v>14</v>
      </c>
      <c r="D11" s="46">
        <v>700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700</v>
      </c>
      <c r="O11" s="47">
        <f t="shared" si="1"/>
        <v>0.57660626029654038</v>
      </c>
      <c r="P11" s="9"/>
    </row>
    <row r="12" spans="1:133">
      <c r="A12" s="12"/>
      <c r="B12" s="25">
        <v>319</v>
      </c>
      <c r="C12" s="20" t="s">
        <v>15</v>
      </c>
      <c r="D12" s="46">
        <v>1360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1360</v>
      </c>
      <c r="O12" s="47">
        <f t="shared" si="1"/>
        <v>1.1202635914332784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119230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119230</v>
      </c>
      <c r="O13" s="45">
        <f t="shared" si="1"/>
        <v>98.212520593080725</v>
      </c>
      <c r="P13" s="10"/>
    </row>
    <row r="14" spans="1:133">
      <c r="A14" s="12"/>
      <c r="B14" s="25">
        <v>322</v>
      </c>
      <c r="C14" s="20" t="s">
        <v>0</v>
      </c>
      <c r="D14" s="46">
        <v>290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290</v>
      </c>
      <c r="O14" s="47">
        <f t="shared" si="1"/>
        <v>0.23887973640856672</v>
      </c>
      <c r="P14" s="9"/>
    </row>
    <row r="15" spans="1:133">
      <c r="A15" s="12"/>
      <c r="B15" s="25">
        <v>323.10000000000002</v>
      </c>
      <c r="C15" s="20" t="s">
        <v>17</v>
      </c>
      <c r="D15" s="46">
        <v>114766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114766</v>
      </c>
      <c r="O15" s="47">
        <f t="shared" si="1"/>
        <v>94.535420098846785</v>
      </c>
      <c r="P15" s="9"/>
    </row>
    <row r="16" spans="1:133">
      <c r="A16" s="12"/>
      <c r="B16" s="25">
        <v>323.39999999999998</v>
      </c>
      <c r="C16" s="20" t="s">
        <v>18</v>
      </c>
      <c r="D16" s="46">
        <v>4174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4174</v>
      </c>
      <c r="O16" s="47">
        <f t="shared" si="1"/>
        <v>3.4382207578253707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SUM(D18:D25)</f>
        <v>154062</v>
      </c>
      <c r="E17" s="32">
        <f t="shared" si="4"/>
        <v>0</v>
      </c>
      <c r="F17" s="32">
        <f t="shared" si="4"/>
        <v>0</v>
      </c>
      <c r="G17" s="32">
        <f t="shared" si="4"/>
        <v>32048</v>
      </c>
      <c r="H17" s="32">
        <f t="shared" si="4"/>
        <v>0</v>
      </c>
      <c r="I17" s="32">
        <f t="shared" si="4"/>
        <v>10591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196701</v>
      </c>
      <c r="O17" s="45">
        <f t="shared" si="1"/>
        <v>162.02718286655684</v>
      </c>
      <c r="P17" s="10"/>
    </row>
    <row r="18" spans="1:16">
      <c r="A18" s="12"/>
      <c r="B18" s="25">
        <v>331.5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10591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10591</v>
      </c>
      <c r="O18" s="47">
        <f t="shared" si="1"/>
        <v>8.7240527182866554</v>
      </c>
      <c r="P18" s="9"/>
    </row>
    <row r="19" spans="1:16">
      <c r="A19" s="12"/>
      <c r="B19" s="25">
        <v>334.49</v>
      </c>
      <c r="C19" s="20" t="s">
        <v>21</v>
      </c>
      <c r="D19" s="46">
        <v>117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117</v>
      </c>
      <c r="O19" s="47">
        <f t="shared" si="1"/>
        <v>9.637561779242175E-2</v>
      </c>
      <c r="P19" s="9"/>
    </row>
    <row r="20" spans="1:16">
      <c r="A20" s="12"/>
      <c r="B20" s="25">
        <v>334.7</v>
      </c>
      <c r="C20" s="20" t="s">
        <v>22</v>
      </c>
      <c r="D20" s="46">
        <v>0</v>
      </c>
      <c r="E20" s="46">
        <v>0</v>
      </c>
      <c r="F20" s="46">
        <v>0</v>
      </c>
      <c r="G20" s="46">
        <v>32048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32048</v>
      </c>
      <c r="O20" s="47">
        <f t="shared" si="1"/>
        <v>26.39868204283361</v>
      </c>
      <c r="P20" s="9"/>
    </row>
    <row r="21" spans="1:16">
      <c r="A21" s="12"/>
      <c r="B21" s="25">
        <v>335.12</v>
      </c>
      <c r="C21" s="20" t="s">
        <v>23</v>
      </c>
      <c r="D21" s="46">
        <v>56642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56642</v>
      </c>
      <c r="O21" s="47">
        <f t="shared" si="1"/>
        <v>46.657331136738058</v>
      </c>
      <c r="P21" s="9"/>
    </row>
    <row r="22" spans="1:16">
      <c r="A22" s="12"/>
      <c r="B22" s="25">
        <v>335.14</v>
      </c>
      <c r="C22" s="20" t="s">
        <v>24</v>
      </c>
      <c r="D22" s="46">
        <v>1442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1442</v>
      </c>
      <c r="O22" s="47">
        <f t="shared" si="1"/>
        <v>1.187808896210873</v>
      </c>
      <c r="P22" s="9"/>
    </row>
    <row r="23" spans="1:16">
      <c r="A23" s="12"/>
      <c r="B23" s="25">
        <v>335.15</v>
      </c>
      <c r="C23" s="20" t="s">
        <v>25</v>
      </c>
      <c r="D23" s="46">
        <v>789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789</v>
      </c>
      <c r="O23" s="47">
        <f t="shared" si="1"/>
        <v>0.64991762767710048</v>
      </c>
      <c r="P23" s="9"/>
    </row>
    <row r="24" spans="1:16">
      <c r="A24" s="12"/>
      <c r="B24" s="25">
        <v>335.18</v>
      </c>
      <c r="C24" s="20" t="s">
        <v>26</v>
      </c>
      <c r="D24" s="46">
        <v>60817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60817</v>
      </c>
      <c r="O24" s="47">
        <f t="shared" si="1"/>
        <v>50.096375617792418</v>
      </c>
      <c r="P24" s="9"/>
    </row>
    <row r="25" spans="1:16">
      <c r="A25" s="12"/>
      <c r="B25" s="25">
        <v>337.7</v>
      </c>
      <c r="C25" s="20" t="s">
        <v>27</v>
      </c>
      <c r="D25" s="46">
        <v>34255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3" si="6">SUM(D25:M25)</f>
        <v>34255</v>
      </c>
      <c r="O25" s="47">
        <f t="shared" si="1"/>
        <v>28.216639209225701</v>
      </c>
      <c r="P25" s="9"/>
    </row>
    <row r="26" spans="1:16" ht="15.75">
      <c r="A26" s="29" t="s">
        <v>32</v>
      </c>
      <c r="B26" s="30"/>
      <c r="C26" s="31"/>
      <c r="D26" s="32">
        <f t="shared" ref="D26:M26" si="7">SUM(D27:D31)</f>
        <v>19361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330318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6"/>
        <v>349679</v>
      </c>
      <c r="O26" s="45">
        <f t="shared" si="1"/>
        <v>288.03871499176279</v>
      </c>
      <c r="P26" s="10"/>
    </row>
    <row r="27" spans="1:16">
      <c r="A27" s="12"/>
      <c r="B27" s="25">
        <v>342.9</v>
      </c>
      <c r="C27" s="20" t="s">
        <v>35</v>
      </c>
      <c r="D27" s="46">
        <v>7277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7277</v>
      </c>
      <c r="O27" s="47">
        <f t="shared" si="1"/>
        <v>5.994233937397035</v>
      </c>
      <c r="P27" s="9"/>
    </row>
    <row r="28" spans="1:16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176063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176063</v>
      </c>
      <c r="O28" s="47">
        <f t="shared" si="1"/>
        <v>145.02718286655684</v>
      </c>
      <c r="P28" s="9"/>
    </row>
    <row r="29" spans="1:16">
      <c r="A29" s="12"/>
      <c r="B29" s="25">
        <v>343.4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154255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154255</v>
      </c>
      <c r="O29" s="47">
        <f t="shared" si="1"/>
        <v>127.06342668863262</v>
      </c>
      <c r="P29" s="9"/>
    </row>
    <row r="30" spans="1:16">
      <c r="A30" s="12"/>
      <c r="B30" s="25">
        <v>347.2</v>
      </c>
      <c r="C30" s="20" t="s">
        <v>38</v>
      </c>
      <c r="D30" s="46">
        <v>5215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5215</v>
      </c>
      <c r="O30" s="47">
        <f t="shared" si="1"/>
        <v>4.2957166392092256</v>
      </c>
      <c r="P30" s="9"/>
    </row>
    <row r="31" spans="1:16">
      <c r="A31" s="12"/>
      <c r="B31" s="25">
        <v>347.9</v>
      </c>
      <c r="C31" s="20" t="s">
        <v>39</v>
      </c>
      <c r="D31" s="46">
        <v>6869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6869</v>
      </c>
      <c r="O31" s="47">
        <f t="shared" si="1"/>
        <v>5.658154859967051</v>
      </c>
      <c r="P31" s="9"/>
    </row>
    <row r="32" spans="1:16" ht="15.75">
      <c r="A32" s="29" t="s">
        <v>33</v>
      </c>
      <c r="B32" s="30"/>
      <c r="C32" s="31"/>
      <c r="D32" s="32">
        <f t="shared" ref="D32:M32" si="8">SUM(D33:D33)</f>
        <v>5059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6"/>
        <v>5059</v>
      </c>
      <c r="O32" s="45">
        <f t="shared" si="1"/>
        <v>4.1672158154859966</v>
      </c>
      <c r="P32" s="10"/>
    </row>
    <row r="33" spans="1:119">
      <c r="A33" s="13"/>
      <c r="B33" s="39">
        <v>359</v>
      </c>
      <c r="C33" s="21" t="s">
        <v>42</v>
      </c>
      <c r="D33" s="46">
        <v>5059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5059</v>
      </c>
      <c r="O33" s="47">
        <f t="shared" si="1"/>
        <v>4.1672158154859966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SUM(D35:D40)</f>
        <v>11410</v>
      </c>
      <c r="E34" s="32">
        <f t="shared" si="9"/>
        <v>0</v>
      </c>
      <c r="F34" s="32">
        <f t="shared" si="9"/>
        <v>0</v>
      </c>
      <c r="G34" s="32">
        <f t="shared" si="9"/>
        <v>8432</v>
      </c>
      <c r="H34" s="32">
        <f t="shared" si="9"/>
        <v>0</v>
      </c>
      <c r="I34" s="32">
        <f t="shared" si="9"/>
        <v>252757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6"/>
        <v>272599</v>
      </c>
      <c r="O34" s="45">
        <f t="shared" si="1"/>
        <v>224.54612850082373</v>
      </c>
      <c r="P34" s="10"/>
    </row>
    <row r="35" spans="1:119">
      <c r="A35" s="12"/>
      <c r="B35" s="25">
        <v>361.1</v>
      </c>
      <c r="C35" s="20" t="s">
        <v>43</v>
      </c>
      <c r="D35" s="46">
        <v>3664</v>
      </c>
      <c r="E35" s="46">
        <v>0</v>
      </c>
      <c r="F35" s="46">
        <v>0</v>
      </c>
      <c r="G35" s="46">
        <v>205</v>
      </c>
      <c r="H35" s="46">
        <v>0</v>
      </c>
      <c r="I35" s="46">
        <v>2757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6626</v>
      </c>
      <c r="O35" s="47">
        <f t="shared" si="1"/>
        <v>5.4579901153212518</v>
      </c>
      <c r="P35" s="9"/>
    </row>
    <row r="36" spans="1:119">
      <c r="A36" s="12"/>
      <c r="B36" s="25">
        <v>362</v>
      </c>
      <c r="C36" s="20" t="s">
        <v>44</v>
      </c>
      <c r="D36" s="46">
        <v>1975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1975</v>
      </c>
      <c r="O36" s="47">
        <f t="shared" si="1"/>
        <v>1.6268533772652389</v>
      </c>
      <c r="P36" s="9"/>
    </row>
    <row r="37" spans="1:119">
      <c r="A37" s="12"/>
      <c r="B37" s="25">
        <v>364</v>
      </c>
      <c r="C37" s="20" t="s">
        <v>45</v>
      </c>
      <c r="D37" s="46">
        <v>560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560</v>
      </c>
      <c r="O37" s="47">
        <f t="shared" si="1"/>
        <v>0.46128500823723229</v>
      </c>
      <c r="P37" s="9"/>
    </row>
    <row r="38" spans="1:119">
      <c r="A38" s="12"/>
      <c r="B38" s="25">
        <v>366</v>
      </c>
      <c r="C38" s="20" t="s">
        <v>46</v>
      </c>
      <c r="D38" s="46">
        <v>0</v>
      </c>
      <c r="E38" s="46">
        <v>0</v>
      </c>
      <c r="F38" s="46">
        <v>0</v>
      </c>
      <c r="G38" s="46">
        <v>8227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8227</v>
      </c>
      <c r="O38" s="47">
        <f t="shared" si="1"/>
        <v>6.7767710049423391</v>
      </c>
      <c r="P38" s="9"/>
    </row>
    <row r="39" spans="1:119">
      <c r="A39" s="12"/>
      <c r="B39" s="25">
        <v>369.3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250000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250000</v>
      </c>
      <c r="O39" s="47">
        <f t="shared" si="1"/>
        <v>205.93080724876441</v>
      </c>
      <c r="P39" s="9"/>
    </row>
    <row r="40" spans="1:119">
      <c r="A40" s="12"/>
      <c r="B40" s="25">
        <v>369.9</v>
      </c>
      <c r="C40" s="20" t="s">
        <v>48</v>
      </c>
      <c r="D40" s="46">
        <v>5211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5211</v>
      </c>
      <c r="O40" s="47">
        <f t="shared" si="1"/>
        <v>4.2924217462932459</v>
      </c>
      <c r="P40" s="9"/>
    </row>
    <row r="41" spans="1:119" ht="15.75">
      <c r="A41" s="29" t="s">
        <v>34</v>
      </c>
      <c r="B41" s="30"/>
      <c r="C41" s="31"/>
      <c r="D41" s="32">
        <f t="shared" ref="D41:M41" si="10">SUM(D42:D42)</f>
        <v>6890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7437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6"/>
        <v>14327</v>
      </c>
      <c r="O41" s="45">
        <f t="shared" si="1"/>
        <v>11.801482701812191</v>
      </c>
      <c r="P41" s="9"/>
    </row>
    <row r="42" spans="1:119" ht="15.75" thickBot="1">
      <c r="A42" s="12"/>
      <c r="B42" s="25">
        <v>381</v>
      </c>
      <c r="C42" s="20" t="s">
        <v>49</v>
      </c>
      <c r="D42" s="46">
        <v>6890</v>
      </c>
      <c r="E42" s="46">
        <v>0</v>
      </c>
      <c r="F42" s="46">
        <v>0</v>
      </c>
      <c r="G42" s="46">
        <v>0</v>
      </c>
      <c r="H42" s="46">
        <v>0</v>
      </c>
      <c r="I42" s="46">
        <v>7437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14327</v>
      </c>
      <c r="O42" s="47">
        <f t="shared" si="1"/>
        <v>11.801482701812191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1">SUM(D5,D13,D17,D26,D32,D34,D41)</f>
        <v>613111</v>
      </c>
      <c r="E43" s="15">
        <f t="shared" si="11"/>
        <v>45448</v>
      </c>
      <c r="F43" s="15">
        <f t="shared" si="11"/>
        <v>0</v>
      </c>
      <c r="G43" s="15">
        <f t="shared" si="11"/>
        <v>40480</v>
      </c>
      <c r="H43" s="15">
        <f t="shared" si="11"/>
        <v>0</v>
      </c>
      <c r="I43" s="15">
        <f t="shared" si="11"/>
        <v>601103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6"/>
        <v>1300142</v>
      </c>
      <c r="O43" s="38">
        <f t="shared" si="1"/>
        <v>1070.9571663920922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21" t="s">
        <v>56</v>
      </c>
      <c r="M45" s="121"/>
      <c r="N45" s="121"/>
      <c r="O45" s="43">
        <v>1214</v>
      </c>
    </row>
    <row r="46" spans="1:119">
      <c r="A46" s="122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  <row r="47" spans="1:119" ht="15.75" thickBot="1">
      <c r="A47" s="123" t="s">
        <v>62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3"/>
    </row>
  </sheetData>
  <mergeCells count="10">
    <mergeCell ref="A47:O47"/>
    <mergeCell ref="A46:O46"/>
    <mergeCell ref="L45:N4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3"/>
      <c r="M3" s="36"/>
      <c r="N3" s="37"/>
      <c r="O3" s="134" t="s">
        <v>55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289818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289818</v>
      </c>
      <c r="O5" s="33">
        <f t="shared" ref="O5:O38" si="2">(N5/O$40)</f>
        <v>236.58612244897958</v>
      </c>
      <c r="P5" s="6"/>
    </row>
    <row r="6" spans="1:133">
      <c r="A6" s="12"/>
      <c r="B6" s="25">
        <v>311</v>
      </c>
      <c r="C6" s="20" t="s">
        <v>2</v>
      </c>
      <c r="D6" s="46">
        <v>147687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147687</v>
      </c>
      <c r="O6" s="47">
        <f t="shared" si="2"/>
        <v>120.56081632653061</v>
      </c>
      <c r="P6" s="9"/>
    </row>
    <row r="7" spans="1:133">
      <c r="A7" s="12"/>
      <c r="B7" s="25">
        <v>312.10000000000002</v>
      </c>
      <c r="C7" s="20" t="s">
        <v>10</v>
      </c>
      <c r="D7" s="46">
        <v>87713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87713</v>
      </c>
      <c r="O7" s="47">
        <f t="shared" si="2"/>
        <v>71.602448979591841</v>
      </c>
      <c r="P7" s="9"/>
    </row>
    <row r="8" spans="1:133">
      <c r="A8" s="12"/>
      <c r="B8" s="25">
        <v>314.10000000000002</v>
      </c>
      <c r="C8" s="20" t="s">
        <v>12</v>
      </c>
      <c r="D8" s="46">
        <v>14520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14520</v>
      </c>
      <c r="O8" s="47">
        <f t="shared" si="2"/>
        <v>11.853061224489796</v>
      </c>
      <c r="P8" s="9"/>
    </row>
    <row r="9" spans="1:133">
      <c r="A9" s="12"/>
      <c r="B9" s="25">
        <v>315</v>
      </c>
      <c r="C9" s="20" t="s">
        <v>13</v>
      </c>
      <c r="D9" s="46">
        <v>39898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39898</v>
      </c>
      <c r="O9" s="47">
        <f t="shared" si="2"/>
        <v>32.569795918367348</v>
      </c>
      <c r="P9" s="9"/>
    </row>
    <row r="10" spans="1:133" ht="15.75">
      <c r="A10" s="29" t="s">
        <v>76</v>
      </c>
      <c r="B10" s="30"/>
      <c r="C10" s="31"/>
      <c r="D10" s="32">
        <f t="shared" ref="D10:M10" si="3">SUM(D11:D14)</f>
        <v>114469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114469</v>
      </c>
      <c r="O10" s="45">
        <f t="shared" si="2"/>
        <v>93.444081632653067</v>
      </c>
      <c r="P10" s="10"/>
    </row>
    <row r="11" spans="1:133">
      <c r="A11" s="12"/>
      <c r="B11" s="25">
        <v>322</v>
      </c>
      <c r="C11" s="20" t="s">
        <v>0</v>
      </c>
      <c r="D11" s="46">
        <v>280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280</v>
      </c>
      <c r="O11" s="47">
        <f t="shared" si="2"/>
        <v>0.22857142857142856</v>
      </c>
      <c r="P11" s="9"/>
    </row>
    <row r="12" spans="1:133">
      <c r="A12" s="12"/>
      <c r="B12" s="25">
        <v>323.10000000000002</v>
      </c>
      <c r="C12" s="20" t="s">
        <v>17</v>
      </c>
      <c r="D12" s="46">
        <v>102729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102729</v>
      </c>
      <c r="O12" s="47">
        <f t="shared" si="2"/>
        <v>83.860408163265305</v>
      </c>
      <c r="P12" s="9"/>
    </row>
    <row r="13" spans="1:133">
      <c r="A13" s="12"/>
      <c r="B13" s="25">
        <v>323.39999999999998</v>
      </c>
      <c r="C13" s="20" t="s">
        <v>18</v>
      </c>
      <c r="D13" s="46">
        <v>4045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4045</v>
      </c>
      <c r="O13" s="47">
        <f t="shared" si="2"/>
        <v>3.3020408163265307</v>
      </c>
      <c r="P13" s="9"/>
    </row>
    <row r="14" spans="1:133">
      <c r="A14" s="12"/>
      <c r="B14" s="25">
        <v>329</v>
      </c>
      <c r="C14" s="20" t="s">
        <v>77</v>
      </c>
      <c r="D14" s="46">
        <v>7415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7415</v>
      </c>
      <c r="O14" s="47">
        <f t="shared" si="2"/>
        <v>6.0530612244897961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SUM(D16:D23)</f>
        <v>182284</v>
      </c>
      <c r="E15" s="32">
        <f t="shared" si="4"/>
        <v>0</v>
      </c>
      <c r="F15" s="32">
        <f t="shared" si="4"/>
        <v>0</v>
      </c>
      <c r="G15" s="32">
        <f t="shared" si="4"/>
        <v>108097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290381</v>
      </c>
      <c r="O15" s="45">
        <f t="shared" si="2"/>
        <v>237.0457142857143</v>
      </c>
      <c r="P15" s="10"/>
    </row>
    <row r="16" spans="1:133">
      <c r="A16" s="12"/>
      <c r="B16" s="25">
        <v>334.42</v>
      </c>
      <c r="C16" s="20" t="s">
        <v>78</v>
      </c>
      <c r="D16" s="46">
        <v>8939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8939</v>
      </c>
      <c r="O16" s="47">
        <f t="shared" si="2"/>
        <v>7.2971428571428572</v>
      </c>
      <c r="P16" s="9"/>
    </row>
    <row r="17" spans="1:16">
      <c r="A17" s="12"/>
      <c r="B17" s="25">
        <v>334.7</v>
      </c>
      <c r="C17" s="20" t="s">
        <v>22</v>
      </c>
      <c r="D17" s="46">
        <v>0</v>
      </c>
      <c r="E17" s="46">
        <v>0</v>
      </c>
      <c r="F17" s="46">
        <v>0</v>
      </c>
      <c r="G17" s="46">
        <v>108097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108097</v>
      </c>
      <c r="O17" s="47">
        <f t="shared" si="2"/>
        <v>88.242448979591842</v>
      </c>
      <c r="P17" s="9"/>
    </row>
    <row r="18" spans="1:16">
      <c r="A18" s="12"/>
      <c r="B18" s="25">
        <v>335.12</v>
      </c>
      <c r="C18" s="20" t="s">
        <v>23</v>
      </c>
      <c r="D18" s="46">
        <v>57272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57272</v>
      </c>
      <c r="O18" s="47">
        <f t="shared" si="2"/>
        <v>46.752653061224493</v>
      </c>
      <c r="P18" s="9"/>
    </row>
    <row r="19" spans="1:16">
      <c r="A19" s="12"/>
      <c r="B19" s="25">
        <v>335.14</v>
      </c>
      <c r="C19" s="20" t="s">
        <v>24</v>
      </c>
      <c r="D19" s="46">
        <v>2323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2323</v>
      </c>
      <c r="O19" s="47">
        <f t="shared" si="2"/>
        <v>1.896326530612245</v>
      </c>
      <c r="P19" s="9"/>
    </row>
    <row r="20" spans="1:16">
      <c r="A20" s="12"/>
      <c r="B20" s="25">
        <v>335.15</v>
      </c>
      <c r="C20" s="20" t="s">
        <v>25</v>
      </c>
      <c r="D20" s="46">
        <v>838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838</v>
      </c>
      <c r="O20" s="47">
        <f t="shared" si="2"/>
        <v>0.68408163265306121</v>
      </c>
      <c r="P20" s="9"/>
    </row>
    <row r="21" spans="1:16">
      <c r="A21" s="12"/>
      <c r="B21" s="25">
        <v>335.18</v>
      </c>
      <c r="C21" s="20" t="s">
        <v>26</v>
      </c>
      <c r="D21" s="46">
        <v>69750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69750</v>
      </c>
      <c r="O21" s="47">
        <f t="shared" si="2"/>
        <v>56.938775510204081</v>
      </c>
      <c r="P21" s="9"/>
    </row>
    <row r="22" spans="1:16">
      <c r="A22" s="12"/>
      <c r="B22" s="25">
        <v>337.5</v>
      </c>
      <c r="C22" s="20" t="s">
        <v>79</v>
      </c>
      <c r="D22" s="46">
        <v>8908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8908</v>
      </c>
      <c r="O22" s="47">
        <f t="shared" si="2"/>
        <v>7.2718367346938777</v>
      </c>
      <c r="P22" s="9"/>
    </row>
    <row r="23" spans="1:16">
      <c r="A23" s="12"/>
      <c r="B23" s="25">
        <v>337.7</v>
      </c>
      <c r="C23" s="20" t="s">
        <v>27</v>
      </c>
      <c r="D23" s="46">
        <v>34254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34254</v>
      </c>
      <c r="O23" s="47">
        <f t="shared" si="2"/>
        <v>27.962448979591837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SUM(D25:D29)</f>
        <v>30958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314290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>SUM(D24:M24)</f>
        <v>345248</v>
      </c>
      <c r="O24" s="45">
        <f t="shared" si="2"/>
        <v>281.83510204081631</v>
      </c>
      <c r="P24" s="10"/>
    </row>
    <row r="25" spans="1:16">
      <c r="A25" s="12"/>
      <c r="B25" s="25">
        <v>342.9</v>
      </c>
      <c r="C25" s="20" t="s">
        <v>35</v>
      </c>
      <c r="D25" s="46">
        <v>7065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7">SUM(D25:M25)</f>
        <v>7065</v>
      </c>
      <c r="O25" s="47">
        <f t="shared" si="2"/>
        <v>5.7673469387755105</v>
      </c>
      <c r="P25" s="9"/>
    </row>
    <row r="26" spans="1:16">
      <c r="A26" s="12"/>
      <c r="B26" s="25">
        <v>343.3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183639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183639</v>
      </c>
      <c r="O26" s="47">
        <f t="shared" si="2"/>
        <v>149.90938775510205</v>
      </c>
      <c r="P26" s="9"/>
    </row>
    <row r="27" spans="1:16">
      <c r="A27" s="12"/>
      <c r="B27" s="25">
        <v>343.4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130651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130651</v>
      </c>
      <c r="O27" s="47">
        <f t="shared" si="2"/>
        <v>106.65387755102041</v>
      </c>
      <c r="P27" s="9"/>
    </row>
    <row r="28" spans="1:16">
      <c r="A28" s="12"/>
      <c r="B28" s="25">
        <v>343.8</v>
      </c>
      <c r="C28" s="20" t="s">
        <v>60</v>
      </c>
      <c r="D28" s="46">
        <v>1000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1000</v>
      </c>
      <c r="O28" s="47">
        <f t="shared" si="2"/>
        <v>0.81632653061224492</v>
      </c>
      <c r="P28" s="9"/>
    </row>
    <row r="29" spans="1:16">
      <c r="A29" s="12"/>
      <c r="B29" s="25">
        <v>347.2</v>
      </c>
      <c r="C29" s="20" t="s">
        <v>38</v>
      </c>
      <c r="D29" s="46">
        <v>22893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22893</v>
      </c>
      <c r="O29" s="47">
        <f t="shared" si="2"/>
        <v>18.688163265306123</v>
      </c>
      <c r="P29" s="9"/>
    </row>
    <row r="30" spans="1:16" ht="15.75">
      <c r="A30" s="29" t="s">
        <v>33</v>
      </c>
      <c r="B30" s="30"/>
      <c r="C30" s="31"/>
      <c r="D30" s="32">
        <f t="shared" ref="D30:M30" si="8">SUM(D31:D31)</f>
        <v>4003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7"/>
        <v>4003</v>
      </c>
      <c r="O30" s="45">
        <f t="shared" si="2"/>
        <v>3.2677551020408164</v>
      </c>
      <c r="P30" s="10"/>
    </row>
    <row r="31" spans="1:16">
      <c r="A31" s="13"/>
      <c r="B31" s="39">
        <v>359</v>
      </c>
      <c r="C31" s="21" t="s">
        <v>42</v>
      </c>
      <c r="D31" s="46">
        <v>4003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9">SUM(D31:M31)</f>
        <v>4003</v>
      </c>
      <c r="O31" s="47">
        <f t="shared" si="2"/>
        <v>3.2677551020408164</v>
      </c>
      <c r="P31" s="9"/>
    </row>
    <row r="32" spans="1:16" ht="15.75">
      <c r="A32" s="29" t="s">
        <v>3</v>
      </c>
      <c r="B32" s="30"/>
      <c r="C32" s="31"/>
      <c r="D32" s="32">
        <f t="shared" ref="D32:M32" si="10">SUM(D33:D35)</f>
        <v>19493</v>
      </c>
      <c r="E32" s="32">
        <f t="shared" si="10"/>
        <v>0</v>
      </c>
      <c r="F32" s="32">
        <f t="shared" si="10"/>
        <v>0</v>
      </c>
      <c r="G32" s="32">
        <f t="shared" si="10"/>
        <v>76235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9"/>
        <v>95728</v>
      </c>
      <c r="O32" s="45">
        <f t="shared" si="2"/>
        <v>78.145306122448986</v>
      </c>
      <c r="P32" s="10"/>
    </row>
    <row r="33" spans="1:119">
      <c r="A33" s="12"/>
      <c r="B33" s="25">
        <v>361.1</v>
      </c>
      <c r="C33" s="20" t="s">
        <v>43</v>
      </c>
      <c r="D33" s="46">
        <v>6738</v>
      </c>
      <c r="E33" s="46">
        <v>0</v>
      </c>
      <c r="F33" s="46">
        <v>0</v>
      </c>
      <c r="G33" s="46">
        <v>3505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10243</v>
      </c>
      <c r="O33" s="47">
        <f t="shared" si="2"/>
        <v>8.3616326530612248</v>
      </c>
      <c r="P33" s="9"/>
    </row>
    <row r="34" spans="1:119">
      <c r="A34" s="12"/>
      <c r="B34" s="25">
        <v>366</v>
      </c>
      <c r="C34" s="20" t="s">
        <v>46</v>
      </c>
      <c r="D34" s="46">
        <v>0</v>
      </c>
      <c r="E34" s="46">
        <v>0</v>
      </c>
      <c r="F34" s="46">
        <v>0</v>
      </c>
      <c r="G34" s="46">
        <v>72730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72730</v>
      </c>
      <c r="O34" s="47">
        <f t="shared" si="2"/>
        <v>59.371428571428574</v>
      </c>
      <c r="P34" s="9"/>
    </row>
    <row r="35" spans="1:119">
      <c r="A35" s="12"/>
      <c r="B35" s="25">
        <v>369.9</v>
      </c>
      <c r="C35" s="20" t="s">
        <v>48</v>
      </c>
      <c r="D35" s="46">
        <v>12755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12755</v>
      </c>
      <c r="O35" s="47">
        <f t="shared" si="2"/>
        <v>10.412244897959184</v>
      </c>
      <c r="P35" s="9"/>
    </row>
    <row r="36" spans="1:119" ht="15.75">
      <c r="A36" s="29" t="s">
        <v>34</v>
      </c>
      <c r="B36" s="30"/>
      <c r="C36" s="31"/>
      <c r="D36" s="32">
        <f t="shared" ref="D36:M36" si="11">SUM(D37:D37)</f>
        <v>170650</v>
      </c>
      <c r="E36" s="32">
        <f t="shared" si="11"/>
        <v>0</v>
      </c>
      <c r="F36" s="32">
        <f t="shared" si="11"/>
        <v>0</v>
      </c>
      <c r="G36" s="32">
        <f t="shared" si="11"/>
        <v>132439</v>
      </c>
      <c r="H36" s="32">
        <f t="shared" si="11"/>
        <v>0</v>
      </c>
      <c r="I36" s="32">
        <f t="shared" si="11"/>
        <v>0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9"/>
        <v>303089</v>
      </c>
      <c r="O36" s="45">
        <f t="shared" si="2"/>
        <v>247.4195918367347</v>
      </c>
      <c r="P36" s="9"/>
    </row>
    <row r="37" spans="1:119" ht="15.75" thickBot="1">
      <c r="A37" s="12"/>
      <c r="B37" s="25">
        <v>381</v>
      </c>
      <c r="C37" s="20" t="s">
        <v>49</v>
      </c>
      <c r="D37" s="46">
        <v>170650</v>
      </c>
      <c r="E37" s="46">
        <v>0</v>
      </c>
      <c r="F37" s="46">
        <v>0</v>
      </c>
      <c r="G37" s="46">
        <v>132439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303089</v>
      </c>
      <c r="O37" s="47">
        <f t="shared" si="2"/>
        <v>247.4195918367347</v>
      </c>
      <c r="P37" s="9"/>
    </row>
    <row r="38" spans="1:119" ht="16.5" thickBot="1">
      <c r="A38" s="14" t="s">
        <v>40</v>
      </c>
      <c r="B38" s="23"/>
      <c r="C38" s="22"/>
      <c r="D38" s="15">
        <f t="shared" ref="D38:M38" si="12">SUM(D5,D10,D15,D24,D30,D32,D36)</f>
        <v>811675</v>
      </c>
      <c r="E38" s="15">
        <f t="shared" si="12"/>
        <v>0</v>
      </c>
      <c r="F38" s="15">
        <f t="shared" si="12"/>
        <v>0</v>
      </c>
      <c r="G38" s="15">
        <f t="shared" si="12"/>
        <v>316771</v>
      </c>
      <c r="H38" s="15">
        <f t="shared" si="12"/>
        <v>0</v>
      </c>
      <c r="I38" s="15">
        <f t="shared" si="12"/>
        <v>314290</v>
      </c>
      <c r="J38" s="15">
        <f t="shared" si="12"/>
        <v>0</v>
      </c>
      <c r="K38" s="15">
        <f t="shared" si="12"/>
        <v>0</v>
      </c>
      <c r="L38" s="15">
        <f t="shared" si="12"/>
        <v>0</v>
      </c>
      <c r="M38" s="15">
        <f t="shared" si="12"/>
        <v>0</v>
      </c>
      <c r="N38" s="15">
        <f t="shared" si="9"/>
        <v>1442736</v>
      </c>
      <c r="O38" s="38">
        <f t="shared" si="2"/>
        <v>1177.7436734693877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21" t="s">
        <v>80</v>
      </c>
      <c r="M40" s="121"/>
      <c r="N40" s="121"/>
      <c r="O40" s="43">
        <v>1225</v>
      </c>
    </row>
    <row r="41" spans="1:119">
      <c r="A41" s="122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  <row r="42" spans="1:119" ht="15.75" customHeight="1" thickBot="1">
      <c r="A42" s="123" t="s">
        <v>62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3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148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2"/>
      <c r="M3" s="133"/>
      <c r="N3" s="36"/>
      <c r="O3" s="37"/>
      <c r="P3" s="134" t="s">
        <v>137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138</v>
      </c>
      <c r="N4" s="35" t="s">
        <v>9</v>
      </c>
      <c r="O4" s="35" t="s">
        <v>139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140</v>
      </c>
      <c r="B5" s="26"/>
      <c r="C5" s="26"/>
      <c r="D5" s="27">
        <f t="shared" ref="D5:N5" si="0">SUM(D6:D11)</f>
        <v>557664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557664</v>
      </c>
      <c r="P5" s="33">
        <f t="shared" ref="P5:P34" si="1">(O5/P$36)</f>
        <v>484.50390964378801</v>
      </c>
      <c r="Q5" s="6"/>
    </row>
    <row r="6" spans="1:134">
      <c r="A6" s="12"/>
      <c r="B6" s="25">
        <v>311</v>
      </c>
      <c r="C6" s="20" t="s">
        <v>2</v>
      </c>
      <c r="D6" s="46">
        <v>255111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255111</v>
      </c>
      <c r="P6" s="47">
        <f t="shared" si="1"/>
        <v>221.64291920069505</v>
      </c>
      <c r="Q6" s="9"/>
    </row>
    <row r="7" spans="1:134">
      <c r="A7" s="12"/>
      <c r="B7" s="25">
        <v>312.41000000000003</v>
      </c>
      <c r="C7" s="20" t="s">
        <v>141</v>
      </c>
      <c r="D7" s="46">
        <v>173542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173542</v>
      </c>
      <c r="P7" s="47">
        <f t="shared" si="1"/>
        <v>150.77497827975674</v>
      </c>
      <c r="Q7" s="9"/>
    </row>
    <row r="8" spans="1:134">
      <c r="A8" s="12"/>
      <c r="B8" s="25">
        <v>314.10000000000002</v>
      </c>
      <c r="C8" s="20" t="s">
        <v>12</v>
      </c>
      <c r="D8" s="46">
        <v>77266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77266</v>
      </c>
      <c r="P8" s="47">
        <f t="shared" si="1"/>
        <v>67.129452649869677</v>
      </c>
      <c r="Q8" s="9"/>
    </row>
    <row r="9" spans="1:134">
      <c r="A9" s="12"/>
      <c r="B9" s="25">
        <v>314.3</v>
      </c>
      <c r="C9" s="20" t="s">
        <v>64</v>
      </c>
      <c r="D9" s="46">
        <v>11622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11622</v>
      </c>
      <c r="P9" s="47">
        <f t="shared" si="1"/>
        <v>10.097306689834927</v>
      </c>
      <c r="Q9" s="9"/>
    </row>
    <row r="10" spans="1:134">
      <c r="A10" s="12"/>
      <c r="B10" s="25">
        <v>314.8</v>
      </c>
      <c r="C10" s="20" t="s">
        <v>59</v>
      </c>
      <c r="D10" s="46">
        <v>4434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4434</v>
      </c>
      <c r="P10" s="47">
        <f t="shared" si="1"/>
        <v>3.8523023457862728</v>
      </c>
      <c r="Q10" s="9"/>
    </row>
    <row r="11" spans="1:134">
      <c r="A11" s="12"/>
      <c r="B11" s="25">
        <v>315.10000000000002</v>
      </c>
      <c r="C11" s="20" t="s">
        <v>142</v>
      </c>
      <c r="D11" s="46">
        <v>35689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35689</v>
      </c>
      <c r="P11" s="47">
        <f t="shared" si="1"/>
        <v>31.006950477845351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SUM(D13:D15)</f>
        <v>89709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89709</v>
      </c>
      <c r="P12" s="45">
        <f t="shared" si="1"/>
        <v>77.940052128583844</v>
      </c>
      <c r="Q12" s="10"/>
    </row>
    <row r="13" spans="1:134">
      <c r="A13" s="12"/>
      <c r="B13" s="25">
        <v>322</v>
      </c>
      <c r="C13" s="20" t="s">
        <v>143</v>
      </c>
      <c r="D13" s="46">
        <v>5920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5920</v>
      </c>
      <c r="P13" s="47">
        <f t="shared" si="1"/>
        <v>5.1433536055603826</v>
      </c>
      <c r="Q13" s="9"/>
    </row>
    <row r="14" spans="1:134">
      <c r="A14" s="12"/>
      <c r="B14" s="25">
        <v>323.10000000000002</v>
      </c>
      <c r="C14" s="20" t="s">
        <v>17</v>
      </c>
      <c r="D14" s="46">
        <v>67114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67114</v>
      </c>
      <c r="P14" s="47">
        <f t="shared" si="1"/>
        <v>58.30929626411816</v>
      </c>
      <c r="Q14" s="9"/>
    </row>
    <row r="15" spans="1:134">
      <c r="A15" s="12"/>
      <c r="B15" s="25">
        <v>323.7</v>
      </c>
      <c r="C15" s="20" t="s">
        <v>114</v>
      </c>
      <c r="D15" s="46">
        <v>16675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16675</v>
      </c>
      <c r="P15" s="47">
        <f t="shared" si="1"/>
        <v>14.4874022589053</v>
      </c>
      <c r="Q15" s="9"/>
    </row>
    <row r="16" spans="1:134" ht="15.75">
      <c r="A16" s="29" t="s">
        <v>144</v>
      </c>
      <c r="B16" s="30"/>
      <c r="C16" s="31"/>
      <c r="D16" s="32">
        <f t="shared" ref="D16:N16" si="5">SUM(D17:D24)</f>
        <v>1051736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54966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>SUM(D16:N16)</f>
        <v>1106702</v>
      </c>
      <c r="P16" s="45">
        <f t="shared" si="1"/>
        <v>961.51346655082534</v>
      </c>
      <c r="Q16" s="10"/>
    </row>
    <row r="17" spans="1:17">
      <c r="A17" s="12"/>
      <c r="B17" s="25">
        <v>331.1</v>
      </c>
      <c r="C17" s="20" t="s">
        <v>116</v>
      </c>
      <c r="D17" s="46">
        <v>786773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786773</v>
      </c>
      <c r="P17" s="47">
        <f t="shared" si="1"/>
        <v>683.55603822762816</v>
      </c>
      <c r="Q17" s="9"/>
    </row>
    <row r="18" spans="1:17">
      <c r="A18" s="12"/>
      <c r="B18" s="25">
        <v>334.1</v>
      </c>
      <c r="C18" s="20" t="s">
        <v>107</v>
      </c>
      <c r="D18" s="46">
        <v>91044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6">SUM(D18:N18)</f>
        <v>91044</v>
      </c>
      <c r="P18" s="47">
        <f t="shared" si="1"/>
        <v>79.099913119026937</v>
      </c>
      <c r="Q18" s="9"/>
    </row>
    <row r="19" spans="1:17">
      <c r="A19" s="12"/>
      <c r="B19" s="25">
        <v>334.35</v>
      </c>
      <c r="C19" s="20" t="s">
        <v>104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54966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54966</v>
      </c>
      <c r="P19" s="47">
        <f t="shared" si="1"/>
        <v>47.754995655951348</v>
      </c>
      <c r="Q19" s="9"/>
    </row>
    <row r="20" spans="1:17">
      <c r="A20" s="12"/>
      <c r="B20" s="25">
        <v>335.125</v>
      </c>
      <c r="C20" s="20" t="s">
        <v>149</v>
      </c>
      <c r="D20" s="46">
        <v>67911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67911</v>
      </c>
      <c r="P20" s="47">
        <f t="shared" si="1"/>
        <v>59.001737619461338</v>
      </c>
      <c r="Q20" s="9"/>
    </row>
    <row r="21" spans="1:17">
      <c r="A21" s="12"/>
      <c r="B21" s="25">
        <v>335.14</v>
      </c>
      <c r="C21" s="20" t="s">
        <v>85</v>
      </c>
      <c r="D21" s="46">
        <v>1373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1373</v>
      </c>
      <c r="P21" s="47">
        <f t="shared" si="1"/>
        <v>1.1928757602085143</v>
      </c>
      <c r="Q21" s="9"/>
    </row>
    <row r="22" spans="1:17">
      <c r="A22" s="12"/>
      <c r="B22" s="25">
        <v>335.15</v>
      </c>
      <c r="C22" s="20" t="s">
        <v>86</v>
      </c>
      <c r="D22" s="46">
        <v>965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965</v>
      </c>
      <c r="P22" s="47">
        <f t="shared" si="1"/>
        <v>0.83840139009556902</v>
      </c>
      <c r="Q22" s="9"/>
    </row>
    <row r="23" spans="1:17">
      <c r="A23" s="12"/>
      <c r="B23" s="25">
        <v>335.18</v>
      </c>
      <c r="C23" s="20" t="s">
        <v>145</v>
      </c>
      <c r="D23" s="46">
        <v>86130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86130</v>
      </c>
      <c r="P23" s="47">
        <f t="shared" si="1"/>
        <v>74.830582102519543</v>
      </c>
      <c r="Q23" s="9"/>
    </row>
    <row r="24" spans="1:17">
      <c r="A24" s="12"/>
      <c r="B24" s="25">
        <v>337.4</v>
      </c>
      <c r="C24" s="20" t="s">
        <v>72</v>
      </c>
      <c r="D24" s="46">
        <v>17540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" si="7">SUM(D24:N24)</f>
        <v>17540</v>
      </c>
      <c r="P24" s="47">
        <f t="shared" si="1"/>
        <v>15.238922675933971</v>
      </c>
      <c r="Q24" s="9"/>
    </row>
    <row r="25" spans="1:17" ht="15.75">
      <c r="A25" s="29" t="s">
        <v>32</v>
      </c>
      <c r="B25" s="30"/>
      <c r="C25" s="31"/>
      <c r="D25" s="32">
        <f t="shared" ref="D25:N25" si="8">SUM(D26:D28)</f>
        <v>22545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437002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8"/>
        <v>0</v>
      </c>
      <c r="O25" s="32">
        <f>SUM(D25:N25)</f>
        <v>459547</v>
      </c>
      <c r="P25" s="45">
        <f t="shared" si="1"/>
        <v>399.25890529973935</v>
      </c>
      <c r="Q25" s="10"/>
    </row>
    <row r="26" spans="1:17">
      <c r="A26" s="12"/>
      <c r="B26" s="25">
        <v>343.3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305677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8" si="9">SUM(D26:N26)</f>
        <v>305677</v>
      </c>
      <c r="P26" s="47">
        <f t="shared" si="1"/>
        <v>265.57515204170289</v>
      </c>
      <c r="Q26" s="9"/>
    </row>
    <row r="27" spans="1:17">
      <c r="A27" s="12"/>
      <c r="B27" s="25">
        <v>343.4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131325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131325</v>
      </c>
      <c r="P27" s="47">
        <f t="shared" si="1"/>
        <v>114.09643788010426</v>
      </c>
      <c r="Q27" s="9"/>
    </row>
    <row r="28" spans="1:17">
      <c r="A28" s="12"/>
      <c r="B28" s="25">
        <v>347.2</v>
      </c>
      <c r="C28" s="20" t="s">
        <v>38</v>
      </c>
      <c r="D28" s="46">
        <v>22545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22545</v>
      </c>
      <c r="P28" s="47">
        <f t="shared" si="1"/>
        <v>19.587315377932232</v>
      </c>
      <c r="Q28" s="9"/>
    </row>
    <row r="29" spans="1:17" ht="15.75">
      <c r="A29" s="29" t="s">
        <v>33</v>
      </c>
      <c r="B29" s="30"/>
      <c r="C29" s="31"/>
      <c r="D29" s="32">
        <f t="shared" ref="D29:N29" si="10">SUM(D30:D30)</f>
        <v>1619</v>
      </c>
      <c r="E29" s="32">
        <f t="shared" si="10"/>
        <v>0</v>
      </c>
      <c r="F29" s="32">
        <f t="shared" si="10"/>
        <v>0</v>
      </c>
      <c r="G29" s="32">
        <f t="shared" si="10"/>
        <v>0</v>
      </c>
      <c r="H29" s="32">
        <f t="shared" si="10"/>
        <v>0</v>
      </c>
      <c r="I29" s="32">
        <f t="shared" si="10"/>
        <v>0</v>
      </c>
      <c r="J29" s="32">
        <f t="shared" si="10"/>
        <v>0</v>
      </c>
      <c r="K29" s="32">
        <f t="shared" si="10"/>
        <v>0</v>
      </c>
      <c r="L29" s="32">
        <f t="shared" si="10"/>
        <v>0</v>
      </c>
      <c r="M29" s="32">
        <f t="shared" si="10"/>
        <v>0</v>
      </c>
      <c r="N29" s="32">
        <f t="shared" si="10"/>
        <v>0</v>
      </c>
      <c r="O29" s="32">
        <f>SUM(D29:N29)</f>
        <v>1619</v>
      </c>
      <c r="P29" s="45">
        <f t="shared" si="1"/>
        <v>1.4066029539530842</v>
      </c>
      <c r="Q29" s="10"/>
    </row>
    <row r="30" spans="1:17">
      <c r="A30" s="13"/>
      <c r="B30" s="39">
        <v>354</v>
      </c>
      <c r="C30" s="21" t="s">
        <v>91</v>
      </c>
      <c r="D30" s="46">
        <v>1619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" si="11">SUM(D30:N30)</f>
        <v>1619</v>
      </c>
      <c r="P30" s="47">
        <f t="shared" si="1"/>
        <v>1.4066029539530842</v>
      </c>
      <c r="Q30" s="9"/>
    </row>
    <row r="31" spans="1:17" ht="15.75">
      <c r="A31" s="29" t="s">
        <v>3</v>
      </c>
      <c r="B31" s="30"/>
      <c r="C31" s="31"/>
      <c r="D31" s="32">
        <f t="shared" ref="D31:N31" si="12">SUM(D32:D33)</f>
        <v>13424</v>
      </c>
      <c r="E31" s="32">
        <f t="shared" si="12"/>
        <v>0</v>
      </c>
      <c r="F31" s="32">
        <f t="shared" si="12"/>
        <v>0</v>
      </c>
      <c r="G31" s="32">
        <f t="shared" si="12"/>
        <v>0</v>
      </c>
      <c r="H31" s="32">
        <f t="shared" si="12"/>
        <v>0</v>
      </c>
      <c r="I31" s="32">
        <f t="shared" si="12"/>
        <v>355</v>
      </c>
      <c r="J31" s="32">
        <f t="shared" si="12"/>
        <v>0</v>
      </c>
      <c r="K31" s="32">
        <f t="shared" si="12"/>
        <v>0</v>
      </c>
      <c r="L31" s="32">
        <f t="shared" si="12"/>
        <v>0</v>
      </c>
      <c r="M31" s="32">
        <f t="shared" si="12"/>
        <v>0</v>
      </c>
      <c r="N31" s="32">
        <f t="shared" si="12"/>
        <v>0</v>
      </c>
      <c r="O31" s="32">
        <f>SUM(D31:N31)</f>
        <v>13779</v>
      </c>
      <c r="P31" s="45">
        <f t="shared" si="1"/>
        <v>11.971329278887923</v>
      </c>
      <c r="Q31" s="10"/>
    </row>
    <row r="32" spans="1:17">
      <c r="A32" s="12"/>
      <c r="B32" s="25">
        <v>366</v>
      </c>
      <c r="C32" s="20" t="s">
        <v>46</v>
      </c>
      <c r="D32" s="46">
        <v>13424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13">SUM(D32:N32)</f>
        <v>13424</v>
      </c>
      <c r="P32" s="47">
        <f t="shared" si="1"/>
        <v>11.662901824500434</v>
      </c>
      <c r="Q32" s="9"/>
    </row>
    <row r="33" spans="1:120" ht="15.75" thickBot="1">
      <c r="A33" s="12"/>
      <c r="B33" s="25">
        <v>369.9</v>
      </c>
      <c r="C33" s="20" t="s">
        <v>48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355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3"/>
        <v>355</v>
      </c>
      <c r="P33" s="47">
        <f t="shared" si="1"/>
        <v>0.30842745438748914</v>
      </c>
      <c r="Q33" s="9"/>
    </row>
    <row r="34" spans="1:120" ht="16.5" thickBot="1">
      <c r="A34" s="14" t="s">
        <v>40</v>
      </c>
      <c r="B34" s="23"/>
      <c r="C34" s="22"/>
      <c r="D34" s="15">
        <f>SUM(D5,D12,D16,D25,D29,D31)</f>
        <v>1736697</v>
      </c>
      <c r="E34" s="15">
        <f t="shared" ref="E34:N34" si="14">SUM(E5,E12,E16,E25,E29,E31)</f>
        <v>0</v>
      </c>
      <c r="F34" s="15">
        <f t="shared" si="14"/>
        <v>0</v>
      </c>
      <c r="G34" s="15">
        <f t="shared" si="14"/>
        <v>0</v>
      </c>
      <c r="H34" s="15">
        <f t="shared" si="14"/>
        <v>0</v>
      </c>
      <c r="I34" s="15">
        <f t="shared" si="14"/>
        <v>492323</v>
      </c>
      <c r="J34" s="15">
        <f t="shared" si="14"/>
        <v>0</v>
      </c>
      <c r="K34" s="15">
        <f t="shared" si="14"/>
        <v>0</v>
      </c>
      <c r="L34" s="15">
        <f t="shared" si="14"/>
        <v>0</v>
      </c>
      <c r="M34" s="15">
        <f t="shared" si="14"/>
        <v>0</v>
      </c>
      <c r="N34" s="15">
        <f t="shared" si="14"/>
        <v>0</v>
      </c>
      <c r="O34" s="15">
        <f>SUM(D34:N34)</f>
        <v>2229020</v>
      </c>
      <c r="P34" s="38">
        <f t="shared" si="1"/>
        <v>1936.5942658557776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121" t="s">
        <v>150</v>
      </c>
      <c r="N36" s="121"/>
      <c r="O36" s="121"/>
      <c r="P36" s="43">
        <v>1151</v>
      </c>
    </row>
    <row r="37" spans="1:120">
      <c r="A37" s="122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100"/>
    </row>
    <row r="38" spans="1:120" ht="15.75" customHeight="1" thickBot="1">
      <c r="A38" s="123" t="s">
        <v>62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3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136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2"/>
      <c r="M3" s="133"/>
      <c r="N3" s="36"/>
      <c r="O3" s="37"/>
      <c r="P3" s="134" t="s">
        <v>137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138</v>
      </c>
      <c r="N4" s="35" t="s">
        <v>9</v>
      </c>
      <c r="O4" s="35" t="s">
        <v>139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140</v>
      </c>
      <c r="B5" s="26"/>
      <c r="C5" s="26"/>
      <c r="D5" s="27">
        <f t="shared" ref="D5:N5" si="0">SUM(D6:D11)</f>
        <v>554689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7" si="1">SUM(D5:N5)</f>
        <v>554689</v>
      </c>
      <c r="P5" s="33">
        <f t="shared" ref="P5:P37" si="2">(O5/P$39)</f>
        <v>482.75805047867709</v>
      </c>
      <c r="Q5" s="6"/>
    </row>
    <row r="6" spans="1:134">
      <c r="A6" s="12"/>
      <c r="B6" s="25">
        <v>311</v>
      </c>
      <c r="C6" s="20" t="s">
        <v>2</v>
      </c>
      <c r="D6" s="46">
        <v>227706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227706</v>
      </c>
      <c r="P6" s="47">
        <f t="shared" si="2"/>
        <v>198.177545691906</v>
      </c>
      <c r="Q6" s="9"/>
    </row>
    <row r="7" spans="1:134">
      <c r="A7" s="12"/>
      <c r="B7" s="25">
        <v>312.41000000000003</v>
      </c>
      <c r="C7" s="20" t="s">
        <v>141</v>
      </c>
      <c r="D7" s="46">
        <v>169133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169133</v>
      </c>
      <c r="P7" s="47">
        <f t="shared" si="2"/>
        <v>147.20017406440383</v>
      </c>
      <c r="Q7" s="9"/>
    </row>
    <row r="8" spans="1:134">
      <c r="A8" s="12"/>
      <c r="B8" s="25">
        <v>314.10000000000002</v>
      </c>
      <c r="C8" s="20" t="s">
        <v>12</v>
      </c>
      <c r="D8" s="46">
        <v>98295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98295</v>
      </c>
      <c r="P8" s="47">
        <f t="shared" si="2"/>
        <v>85.548302872062663</v>
      </c>
      <c r="Q8" s="9"/>
    </row>
    <row r="9" spans="1:134">
      <c r="A9" s="12"/>
      <c r="B9" s="25">
        <v>314.3</v>
      </c>
      <c r="C9" s="20" t="s">
        <v>64</v>
      </c>
      <c r="D9" s="46">
        <v>22536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22536</v>
      </c>
      <c r="P9" s="47">
        <f t="shared" si="2"/>
        <v>19.613577023498696</v>
      </c>
      <c r="Q9" s="9"/>
    </row>
    <row r="10" spans="1:134">
      <c r="A10" s="12"/>
      <c r="B10" s="25">
        <v>314.8</v>
      </c>
      <c r="C10" s="20" t="s">
        <v>59</v>
      </c>
      <c r="D10" s="46">
        <v>4345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4345</v>
      </c>
      <c r="P10" s="47">
        <f t="shared" si="2"/>
        <v>3.7815491731940818</v>
      </c>
      <c r="Q10" s="9"/>
    </row>
    <row r="11" spans="1:134">
      <c r="A11" s="12"/>
      <c r="B11" s="25">
        <v>315.10000000000002</v>
      </c>
      <c r="C11" s="20" t="s">
        <v>142</v>
      </c>
      <c r="D11" s="46">
        <v>32674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32674</v>
      </c>
      <c r="P11" s="47">
        <f t="shared" si="2"/>
        <v>28.436901653611837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SUM(D13:D15)</f>
        <v>100168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100168</v>
      </c>
      <c r="P12" s="45">
        <f t="shared" si="2"/>
        <v>87.178416013925158</v>
      </c>
      <c r="Q12" s="10"/>
    </row>
    <row r="13" spans="1:134">
      <c r="A13" s="12"/>
      <c r="B13" s="25">
        <v>322</v>
      </c>
      <c r="C13" s="20" t="s">
        <v>143</v>
      </c>
      <c r="D13" s="46">
        <v>3530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3530</v>
      </c>
      <c r="P13" s="47">
        <f t="shared" si="2"/>
        <v>3.0722367275892082</v>
      </c>
      <c r="Q13" s="9"/>
    </row>
    <row r="14" spans="1:134">
      <c r="A14" s="12"/>
      <c r="B14" s="25">
        <v>323.10000000000002</v>
      </c>
      <c r="C14" s="20" t="s">
        <v>17</v>
      </c>
      <c r="D14" s="46">
        <v>81653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81653</v>
      </c>
      <c r="P14" s="47">
        <f t="shared" si="2"/>
        <v>71.064403829416889</v>
      </c>
      <c r="Q14" s="9"/>
    </row>
    <row r="15" spans="1:134">
      <c r="A15" s="12"/>
      <c r="B15" s="25">
        <v>323.7</v>
      </c>
      <c r="C15" s="20" t="s">
        <v>114</v>
      </c>
      <c r="D15" s="46">
        <v>14985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14985</v>
      </c>
      <c r="P15" s="47">
        <f t="shared" si="2"/>
        <v>13.04177545691906</v>
      </c>
      <c r="Q15" s="9"/>
    </row>
    <row r="16" spans="1:134" ht="15.75">
      <c r="A16" s="29" t="s">
        <v>144</v>
      </c>
      <c r="B16" s="30"/>
      <c r="C16" s="31"/>
      <c r="D16" s="32">
        <f t="shared" ref="D16:N16" si="4">SUM(D17:D24)</f>
        <v>757267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209766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0</v>
      </c>
      <c r="O16" s="44">
        <f t="shared" si="1"/>
        <v>967033</v>
      </c>
      <c r="P16" s="45">
        <f t="shared" si="2"/>
        <v>841.63011314186247</v>
      </c>
      <c r="Q16" s="10"/>
    </row>
    <row r="17" spans="1:17">
      <c r="A17" s="12"/>
      <c r="B17" s="25">
        <v>331.1</v>
      </c>
      <c r="C17" s="20" t="s">
        <v>116</v>
      </c>
      <c r="D17" s="46">
        <v>76317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76317</v>
      </c>
      <c r="P17" s="47">
        <f t="shared" si="2"/>
        <v>66.420365535248038</v>
      </c>
      <c r="Q17" s="9"/>
    </row>
    <row r="18" spans="1:17">
      <c r="A18" s="12"/>
      <c r="B18" s="25">
        <v>334.1</v>
      </c>
      <c r="C18" s="20" t="s">
        <v>107</v>
      </c>
      <c r="D18" s="46">
        <v>167476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167476</v>
      </c>
      <c r="P18" s="47">
        <f t="shared" si="2"/>
        <v>145.75805047867712</v>
      </c>
      <c r="Q18" s="9"/>
    </row>
    <row r="19" spans="1:17">
      <c r="A19" s="12"/>
      <c r="B19" s="25">
        <v>334.35</v>
      </c>
      <c r="C19" s="20" t="s">
        <v>104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209766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209766</v>
      </c>
      <c r="P19" s="47">
        <f t="shared" si="2"/>
        <v>182.56396866840731</v>
      </c>
      <c r="Q19" s="9"/>
    </row>
    <row r="20" spans="1:17">
      <c r="A20" s="12"/>
      <c r="B20" s="25">
        <v>335.14</v>
      </c>
      <c r="C20" s="20" t="s">
        <v>85</v>
      </c>
      <c r="D20" s="46">
        <v>1459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1459</v>
      </c>
      <c r="P20" s="47">
        <f t="shared" si="2"/>
        <v>1.2697998259355963</v>
      </c>
      <c r="Q20" s="9"/>
    </row>
    <row r="21" spans="1:17">
      <c r="A21" s="12"/>
      <c r="B21" s="25">
        <v>335.15</v>
      </c>
      <c r="C21" s="20" t="s">
        <v>86</v>
      </c>
      <c r="D21" s="46">
        <v>965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965</v>
      </c>
      <c r="P21" s="47">
        <f t="shared" si="2"/>
        <v>0.83986074847693648</v>
      </c>
      <c r="Q21" s="9"/>
    </row>
    <row r="22" spans="1:17">
      <c r="A22" s="12"/>
      <c r="B22" s="25">
        <v>335.18</v>
      </c>
      <c r="C22" s="20" t="s">
        <v>145</v>
      </c>
      <c r="D22" s="46">
        <v>78098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78098</v>
      </c>
      <c r="P22" s="47">
        <f t="shared" si="2"/>
        <v>67.970409051348994</v>
      </c>
      <c r="Q22" s="9"/>
    </row>
    <row r="23" spans="1:17">
      <c r="A23" s="12"/>
      <c r="B23" s="25">
        <v>335.9</v>
      </c>
      <c r="C23" s="20" t="s">
        <v>88</v>
      </c>
      <c r="D23" s="46">
        <v>75495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75495</v>
      </c>
      <c r="P23" s="47">
        <f t="shared" si="2"/>
        <v>65.704960835509141</v>
      </c>
      <c r="Q23" s="9"/>
    </row>
    <row r="24" spans="1:17">
      <c r="A24" s="12"/>
      <c r="B24" s="25">
        <v>337.1</v>
      </c>
      <c r="C24" s="20" t="s">
        <v>146</v>
      </c>
      <c r="D24" s="46">
        <v>357457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357457</v>
      </c>
      <c r="P24" s="47">
        <f t="shared" si="2"/>
        <v>311.10269799825937</v>
      </c>
      <c r="Q24" s="9"/>
    </row>
    <row r="25" spans="1:17" ht="15.75">
      <c r="A25" s="29" t="s">
        <v>32</v>
      </c>
      <c r="B25" s="30"/>
      <c r="C25" s="31"/>
      <c r="D25" s="32">
        <f t="shared" ref="D25:N25" si="5">SUM(D26:D28)</f>
        <v>2749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388056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32">
        <f t="shared" si="1"/>
        <v>390805</v>
      </c>
      <c r="P25" s="45">
        <f t="shared" si="2"/>
        <v>340.12619669277632</v>
      </c>
      <c r="Q25" s="10"/>
    </row>
    <row r="26" spans="1:17">
      <c r="A26" s="12"/>
      <c r="B26" s="25">
        <v>341.9</v>
      </c>
      <c r="C26" s="20" t="s">
        <v>89</v>
      </c>
      <c r="D26" s="46">
        <v>2749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2749</v>
      </c>
      <c r="P26" s="47">
        <f t="shared" si="2"/>
        <v>2.3925152306353352</v>
      </c>
      <c r="Q26" s="9"/>
    </row>
    <row r="27" spans="1:17">
      <c r="A27" s="12"/>
      <c r="B27" s="25">
        <v>343.3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254863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254863</v>
      </c>
      <c r="P27" s="47">
        <f t="shared" si="2"/>
        <v>221.81288076588336</v>
      </c>
      <c r="Q27" s="9"/>
    </row>
    <row r="28" spans="1:17">
      <c r="A28" s="12"/>
      <c r="B28" s="25">
        <v>343.4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133193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133193</v>
      </c>
      <c r="P28" s="47">
        <f t="shared" si="2"/>
        <v>115.92080069625761</v>
      </c>
      <c r="Q28" s="9"/>
    </row>
    <row r="29" spans="1:17" ht="15.75">
      <c r="A29" s="29" t="s">
        <v>33</v>
      </c>
      <c r="B29" s="30"/>
      <c r="C29" s="31"/>
      <c r="D29" s="32">
        <f t="shared" ref="D29:N29" si="6">SUM(D30:D30)</f>
        <v>2350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6"/>
        <v>0</v>
      </c>
      <c r="O29" s="32">
        <f t="shared" si="1"/>
        <v>2350</v>
      </c>
      <c r="P29" s="45">
        <f t="shared" si="2"/>
        <v>2.0452567449956485</v>
      </c>
      <c r="Q29" s="10"/>
    </row>
    <row r="30" spans="1:17">
      <c r="A30" s="13"/>
      <c r="B30" s="39">
        <v>359</v>
      </c>
      <c r="C30" s="21" t="s">
        <v>42</v>
      </c>
      <c r="D30" s="46">
        <v>2350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2350</v>
      </c>
      <c r="P30" s="47">
        <f t="shared" si="2"/>
        <v>2.0452567449956485</v>
      </c>
      <c r="Q30" s="9"/>
    </row>
    <row r="31" spans="1:17" ht="15.75">
      <c r="A31" s="29" t="s">
        <v>3</v>
      </c>
      <c r="B31" s="30"/>
      <c r="C31" s="31"/>
      <c r="D31" s="32">
        <f t="shared" ref="D31:N31" si="7">SUM(D32:D34)</f>
        <v>19627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200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 t="shared" si="1"/>
        <v>19827</v>
      </c>
      <c r="P31" s="45">
        <f t="shared" si="2"/>
        <v>17.255874673629243</v>
      </c>
      <c r="Q31" s="10"/>
    </row>
    <row r="32" spans="1:17">
      <c r="A32" s="12"/>
      <c r="B32" s="25">
        <v>362</v>
      </c>
      <c r="C32" s="20" t="s">
        <v>44</v>
      </c>
      <c r="D32" s="46">
        <v>9948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9948</v>
      </c>
      <c r="P32" s="47">
        <f t="shared" si="2"/>
        <v>8.6579634464751951</v>
      </c>
      <c r="Q32" s="9"/>
    </row>
    <row r="33" spans="1:120">
      <c r="A33" s="12"/>
      <c r="B33" s="25">
        <v>367</v>
      </c>
      <c r="C33" s="20" t="s">
        <v>115</v>
      </c>
      <c r="D33" s="46">
        <v>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"/>
        <v>600</v>
      </c>
      <c r="P33" s="47">
        <f t="shared" si="2"/>
        <v>0.52219321148825071</v>
      </c>
      <c r="Q33" s="9"/>
    </row>
    <row r="34" spans="1:120">
      <c r="A34" s="12"/>
      <c r="B34" s="25">
        <v>369.9</v>
      </c>
      <c r="C34" s="20" t="s">
        <v>48</v>
      </c>
      <c r="D34" s="46">
        <v>9079</v>
      </c>
      <c r="E34" s="46">
        <v>0</v>
      </c>
      <c r="F34" s="46">
        <v>0</v>
      </c>
      <c r="G34" s="46">
        <v>0</v>
      </c>
      <c r="H34" s="46">
        <v>0</v>
      </c>
      <c r="I34" s="46">
        <v>200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"/>
        <v>9279</v>
      </c>
      <c r="P34" s="47">
        <f t="shared" si="2"/>
        <v>8.0757180156657959</v>
      </c>
      <c r="Q34" s="9"/>
    </row>
    <row r="35" spans="1:120" ht="15.75">
      <c r="A35" s="29" t="s">
        <v>34</v>
      </c>
      <c r="B35" s="30"/>
      <c r="C35" s="31"/>
      <c r="D35" s="32">
        <f t="shared" ref="D35:N35" si="8">SUM(D36:D36)</f>
        <v>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119098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 t="shared" si="1"/>
        <v>119098</v>
      </c>
      <c r="P35" s="45">
        <f t="shared" si="2"/>
        <v>103.65361183637945</v>
      </c>
      <c r="Q35" s="9"/>
    </row>
    <row r="36" spans="1:120" ht="15.75" thickBot="1">
      <c r="A36" s="12"/>
      <c r="B36" s="25">
        <v>381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119098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"/>
        <v>119098</v>
      </c>
      <c r="P36" s="47">
        <f t="shared" si="2"/>
        <v>103.65361183637945</v>
      </c>
      <c r="Q36" s="9"/>
    </row>
    <row r="37" spans="1:120" ht="16.5" thickBot="1">
      <c r="A37" s="14" t="s">
        <v>40</v>
      </c>
      <c r="B37" s="23"/>
      <c r="C37" s="22"/>
      <c r="D37" s="15">
        <f t="shared" ref="D37:N37" si="9">SUM(D5,D12,D16,D25,D29,D31,D35)</f>
        <v>1436850</v>
      </c>
      <c r="E37" s="15">
        <f t="shared" si="9"/>
        <v>0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717120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9"/>
        <v>0</v>
      </c>
      <c r="O37" s="15">
        <f t="shared" si="1"/>
        <v>2153970</v>
      </c>
      <c r="P37" s="38">
        <f t="shared" si="2"/>
        <v>1874.6475195822454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121" t="s">
        <v>147</v>
      </c>
      <c r="N39" s="121"/>
      <c r="O39" s="121"/>
      <c r="P39" s="43">
        <v>1149</v>
      </c>
    </row>
    <row r="40" spans="1:120">
      <c r="A40" s="122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  <row r="41" spans="1:120" ht="15.75" customHeight="1" thickBot="1">
      <c r="A41" s="123" t="s">
        <v>62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3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3"/>
      <c r="M3" s="36"/>
      <c r="N3" s="37"/>
      <c r="O3" s="134" t="s">
        <v>55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510438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510438</v>
      </c>
      <c r="O5" s="33">
        <f t="shared" ref="O5:O46" si="1">(N5/O$48)</f>
        <v>423.95182724252493</v>
      </c>
      <c r="P5" s="6"/>
    </row>
    <row r="6" spans="1:133">
      <c r="A6" s="12"/>
      <c r="B6" s="25">
        <v>311</v>
      </c>
      <c r="C6" s="20" t="s">
        <v>2</v>
      </c>
      <c r="D6" s="46">
        <v>217990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217990</v>
      </c>
      <c r="O6" s="47">
        <f t="shared" si="1"/>
        <v>181.0548172757475</v>
      </c>
      <c r="P6" s="9"/>
    </row>
    <row r="7" spans="1:133">
      <c r="A7" s="12"/>
      <c r="B7" s="25">
        <v>312.41000000000003</v>
      </c>
      <c r="C7" s="20" t="s">
        <v>71</v>
      </c>
      <c r="D7" s="46">
        <v>41105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41105</v>
      </c>
      <c r="O7" s="47">
        <f t="shared" si="1"/>
        <v>34.14036544850498</v>
      </c>
      <c r="P7" s="9"/>
    </row>
    <row r="8" spans="1:133">
      <c r="A8" s="12"/>
      <c r="B8" s="25">
        <v>312.42</v>
      </c>
      <c r="C8" s="20" t="s">
        <v>129</v>
      </c>
      <c r="D8" s="46">
        <v>56037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56037</v>
      </c>
      <c r="O8" s="47">
        <f t="shared" si="1"/>
        <v>46.542358803986708</v>
      </c>
      <c r="P8" s="9"/>
    </row>
    <row r="9" spans="1:133">
      <c r="A9" s="12"/>
      <c r="B9" s="25">
        <v>312.60000000000002</v>
      </c>
      <c r="C9" s="20" t="s">
        <v>11</v>
      </c>
      <c r="D9" s="46">
        <v>61454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61454</v>
      </c>
      <c r="O9" s="47">
        <f t="shared" si="1"/>
        <v>51.041528239202655</v>
      </c>
      <c r="P9" s="9"/>
    </row>
    <row r="10" spans="1:133">
      <c r="A10" s="12"/>
      <c r="B10" s="25">
        <v>314.10000000000002</v>
      </c>
      <c r="C10" s="20" t="s">
        <v>12</v>
      </c>
      <c r="D10" s="46">
        <v>78096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78096</v>
      </c>
      <c r="O10" s="47">
        <f t="shared" si="1"/>
        <v>64.863787375415285</v>
      </c>
      <c r="P10" s="9"/>
    </row>
    <row r="11" spans="1:133">
      <c r="A11" s="12"/>
      <c r="B11" s="25">
        <v>314.3</v>
      </c>
      <c r="C11" s="20" t="s">
        <v>64</v>
      </c>
      <c r="D11" s="46">
        <v>20646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20646</v>
      </c>
      <c r="O11" s="47">
        <f t="shared" si="1"/>
        <v>17.14784053156146</v>
      </c>
      <c r="P11" s="9"/>
    </row>
    <row r="12" spans="1:133">
      <c r="A12" s="12"/>
      <c r="B12" s="25">
        <v>314.8</v>
      </c>
      <c r="C12" s="20" t="s">
        <v>59</v>
      </c>
      <c r="D12" s="46">
        <v>4357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4357</v>
      </c>
      <c r="O12" s="47">
        <f t="shared" si="1"/>
        <v>3.6187707641196014</v>
      </c>
      <c r="P12" s="9"/>
    </row>
    <row r="13" spans="1:133">
      <c r="A13" s="12"/>
      <c r="B13" s="25">
        <v>315</v>
      </c>
      <c r="C13" s="20" t="s">
        <v>82</v>
      </c>
      <c r="D13" s="46">
        <v>28818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28818</v>
      </c>
      <c r="O13" s="47">
        <f t="shared" si="1"/>
        <v>23.935215946843854</v>
      </c>
      <c r="P13" s="9"/>
    </row>
    <row r="14" spans="1:133">
      <c r="A14" s="12"/>
      <c r="B14" s="25">
        <v>316</v>
      </c>
      <c r="C14" s="20" t="s">
        <v>83</v>
      </c>
      <c r="D14" s="46">
        <v>1935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1935</v>
      </c>
      <c r="O14" s="47">
        <f t="shared" si="1"/>
        <v>1.6071428571428572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SUM(D16:D19)</f>
        <v>81619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81619</v>
      </c>
      <c r="O15" s="45">
        <f t="shared" si="1"/>
        <v>67.789867109634557</v>
      </c>
      <c r="P15" s="10"/>
    </row>
    <row r="16" spans="1:133">
      <c r="A16" s="12"/>
      <c r="B16" s="25">
        <v>322</v>
      </c>
      <c r="C16" s="20" t="s">
        <v>0</v>
      </c>
      <c r="D16" s="46">
        <v>4813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4813</v>
      </c>
      <c r="O16" s="47">
        <f t="shared" si="1"/>
        <v>3.9975083056478407</v>
      </c>
      <c r="P16" s="9"/>
    </row>
    <row r="17" spans="1:16">
      <c r="A17" s="12"/>
      <c r="B17" s="25">
        <v>323.10000000000002</v>
      </c>
      <c r="C17" s="20" t="s">
        <v>17</v>
      </c>
      <c r="D17" s="46">
        <v>58631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58631</v>
      </c>
      <c r="O17" s="47">
        <f t="shared" si="1"/>
        <v>48.696843853820596</v>
      </c>
      <c r="P17" s="9"/>
    </row>
    <row r="18" spans="1:16">
      <c r="A18" s="12"/>
      <c r="B18" s="25">
        <v>323.7</v>
      </c>
      <c r="C18" s="20" t="s">
        <v>114</v>
      </c>
      <c r="D18" s="46">
        <v>16799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16799</v>
      </c>
      <c r="O18" s="47">
        <f t="shared" si="1"/>
        <v>13.95265780730897</v>
      </c>
      <c r="P18" s="9"/>
    </row>
    <row r="19" spans="1:16">
      <c r="A19" s="12"/>
      <c r="B19" s="25">
        <v>323.89999999999998</v>
      </c>
      <c r="C19" s="20" t="s">
        <v>130</v>
      </c>
      <c r="D19" s="46">
        <v>1376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1376</v>
      </c>
      <c r="O19" s="47">
        <f t="shared" si="1"/>
        <v>1.1428571428571428</v>
      </c>
      <c r="P19" s="9"/>
    </row>
    <row r="20" spans="1:16" ht="15.75">
      <c r="A20" s="29" t="s">
        <v>19</v>
      </c>
      <c r="B20" s="30"/>
      <c r="C20" s="31"/>
      <c r="D20" s="32">
        <f t="shared" ref="D20:M20" si="5">SUM(D21:D29)</f>
        <v>213447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152380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365827</v>
      </c>
      <c r="O20" s="45">
        <f t="shared" si="1"/>
        <v>303.84302325581393</v>
      </c>
      <c r="P20" s="10"/>
    </row>
    <row r="21" spans="1:16">
      <c r="A21" s="12"/>
      <c r="B21" s="25">
        <v>331.35</v>
      </c>
      <c r="C21" s="20" t="s">
        <v>131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93470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93470</v>
      </c>
      <c r="O21" s="47">
        <f t="shared" si="1"/>
        <v>77.632890365448503</v>
      </c>
      <c r="P21" s="9"/>
    </row>
    <row r="22" spans="1:16">
      <c r="A22" s="12"/>
      <c r="B22" s="25">
        <v>331.5</v>
      </c>
      <c r="C22" s="20" t="s">
        <v>20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30000</v>
      </c>
      <c r="O22" s="47">
        <f t="shared" si="1"/>
        <v>24.916943521594686</v>
      </c>
      <c r="P22" s="9"/>
    </row>
    <row r="23" spans="1:16">
      <c r="A23" s="12"/>
      <c r="B23" s="25">
        <v>334.35</v>
      </c>
      <c r="C23" s="20" t="s">
        <v>104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28910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28910</v>
      </c>
      <c r="O23" s="47">
        <f t="shared" si="1"/>
        <v>24.011627906976745</v>
      </c>
      <c r="P23" s="9"/>
    </row>
    <row r="24" spans="1:16">
      <c r="A24" s="12"/>
      <c r="B24" s="25">
        <v>334.39</v>
      </c>
      <c r="C24" s="20" t="s">
        <v>132</v>
      </c>
      <c r="D24" s="46">
        <v>79082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79082</v>
      </c>
      <c r="O24" s="47">
        <f t="shared" si="1"/>
        <v>65.682724252491695</v>
      </c>
      <c r="P24" s="9"/>
    </row>
    <row r="25" spans="1:16">
      <c r="A25" s="12"/>
      <c r="B25" s="25">
        <v>335.12</v>
      </c>
      <c r="C25" s="20" t="s">
        <v>84</v>
      </c>
      <c r="D25" s="46">
        <v>52969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52969</v>
      </c>
      <c r="O25" s="47">
        <f t="shared" si="1"/>
        <v>43.994186046511629</v>
      </c>
      <c r="P25" s="9"/>
    </row>
    <row r="26" spans="1:16">
      <c r="A26" s="12"/>
      <c r="B26" s="25">
        <v>335.14</v>
      </c>
      <c r="C26" s="20" t="s">
        <v>85</v>
      </c>
      <c r="D26" s="46">
        <v>1573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1573</v>
      </c>
      <c r="O26" s="47">
        <f t="shared" si="1"/>
        <v>1.3064784053156147</v>
      </c>
      <c r="P26" s="9"/>
    </row>
    <row r="27" spans="1:16">
      <c r="A27" s="12"/>
      <c r="B27" s="25">
        <v>335.15</v>
      </c>
      <c r="C27" s="20" t="s">
        <v>86</v>
      </c>
      <c r="D27" s="46">
        <v>867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867</v>
      </c>
      <c r="O27" s="47">
        <f t="shared" si="1"/>
        <v>0.7200996677740864</v>
      </c>
      <c r="P27" s="9"/>
    </row>
    <row r="28" spans="1:16">
      <c r="A28" s="12"/>
      <c r="B28" s="25">
        <v>335.18</v>
      </c>
      <c r="C28" s="20" t="s">
        <v>87</v>
      </c>
      <c r="D28" s="46">
        <v>62387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62387</v>
      </c>
      <c r="O28" s="47">
        <f t="shared" si="1"/>
        <v>51.816445182724252</v>
      </c>
      <c r="P28" s="9"/>
    </row>
    <row r="29" spans="1:16">
      <c r="A29" s="12"/>
      <c r="B29" s="25">
        <v>335.49</v>
      </c>
      <c r="C29" s="20" t="s">
        <v>133</v>
      </c>
      <c r="D29" s="46">
        <v>16569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16569</v>
      </c>
      <c r="O29" s="47">
        <f t="shared" si="1"/>
        <v>13.761627906976743</v>
      </c>
      <c r="P29" s="9"/>
    </row>
    <row r="30" spans="1:16" ht="15.75">
      <c r="A30" s="29" t="s">
        <v>32</v>
      </c>
      <c r="B30" s="30"/>
      <c r="C30" s="31"/>
      <c r="D30" s="32">
        <f t="shared" ref="D30:M30" si="7">SUM(D31:D33)</f>
        <v>1345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335640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46" si="8">SUM(D30:M30)</f>
        <v>336985</v>
      </c>
      <c r="O30" s="45">
        <f t="shared" si="1"/>
        <v>279.88787375415285</v>
      </c>
      <c r="P30" s="10"/>
    </row>
    <row r="31" spans="1:16">
      <c r="A31" s="12"/>
      <c r="B31" s="25">
        <v>343.3</v>
      </c>
      <c r="C31" s="20" t="s">
        <v>36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213700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213700</v>
      </c>
      <c r="O31" s="47">
        <f t="shared" si="1"/>
        <v>177.49169435215947</v>
      </c>
      <c r="P31" s="9"/>
    </row>
    <row r="32" spans="1:16">
      <c r="A32" s="12"/>
      <c r="B32" s="25">
        <v>343.4</v>
      </c>
      <c r="C32" s="20" t="s">
        <v>37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121940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121940</v>
      </c>
      <c r="O32" s="47">
        <f t="shared" si="1"/>
        <v>101.27906976744185</v>
      </c>
      <c r="P32" s="9"/>
    </row>
    <row r="33" spans="1:119">
      <c r="A33" s="12"/>
      <c r="B33" s="25">
        <v>343.9</v>
      </c>
      <c r="C33" s="20" t="s">
        <v>120</v>
      </c>
      <c r="D33" s="46">
        <v>1345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1345</v>
      </c>
      <c r="O33" s="47">
        <f t="shared" si="1"/>
        <v>1.117109634551495</v>
      </c>
      <c r="P33" s="9"/>
    </row>
    <row r="34" spans="1:119" ht="15.75">
      <c r="A34" s="29" t="s">
        <v>33</v>
      </c>
      <c r="B34" s="30"/>
      <c r="C34" s="31"/>
      <c r="D34" s="32">
        <f t="shared" ref="D34:M34" si="9">SUM(D35:D35)</f>
        <v>7919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7919</v>
      </c>
      <c r="O34" s="45">
        <f t="shared" si="1"/>
        <v>6.5772425249169437</v>
      </c>
      <c r="P34" s="10"/>
    </row>
    <row r="35" spans="1:119">
      <c r="A35" s="13"/>
      <c r="B35" s="39">
        <v>351.2</v>
      </c>
      <c r="C35" s="21" t="s">
        <v>134</v>
      </c>
      <c r="D35" s="46">
        <v>7919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7919</v>
      </c>
      <c r="O35" s="47">
        <f t="shared" si="1"/>
        <v>6.5772425249169437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SUM(D37:D42)</f>
        <v>68785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238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69023</v>
      </c>
      <c r="O36" s="45">
        <f t="shared" si="1"/>
        <v>57.328073089700993</v>
      </c>
      <c r="P36" s="10"/>
    </row>
    <row r="37" spans="1:119">
      <c r="A37" s="12"/>
      <c r="B37" s="25">
        <v>361.1</v>
      </c>
      <c r="C37" s="20" t="s">
        <v>43</v>
      </c>
      <c r="D37" s="46">
        <v>1086</v>
      </c>
      <c r="E37" s="46">
        <v>0</v>
      </c>
      <c r="F37" s="46">
        <v>0</v>
      </c>
      <c r="G37" s="46">
        <v>0</v>
      </c>
      <c r="H37" s="46">
        <v>0</v>
      </c>
      <c r="I37" s="46">
        <v>238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1324</v>
      </c>
      <c r="O37" s="47">
        <f t="shared" si="1"/>
        <v>1.0996677740863787</v>
      </c>
      <c r="P37" s="9"/>
    </row>
    <row r="38" spans="1:119">
      <c r="A38" s="12"/>
      <c r="B38" s="25">
        <v>361.4</v>
      </c>
      <c r="C38" s="20" t="s">
        <v>98</v>
      </c>
      <c r="D38" s="46">
        <v>3052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3052</v>
      </c>
      <c r="O38" s="47">
        <f t="shared" si="1"/>
        <v>2.5348837209302326</v>
      </c>
      <c r="P38" s="9"/>
    </row>
    <row r="39" spans="1:119">
      <c r="A39" s="12"/>
      <c r="B39" s="25">
        <v>362</v>
      </c>
      <c r="C39" s="20" t="s">
        <v>44</v>
      </c>
      <c r="D39" s="46">
        <v>9575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9575</v>
      </c>
      <c r="O39" s="47">
        <f t="shared" si="1"/>
        <v>7.9526578073089702</v>
      </c>
      <c r="P39" s="9"/>
    </row>
    <row r="40" spans="1:119">
      <c r="A40" s="12"/>
      <c r="B40" s="25">
        <v>366</v>
      </c>
      <c r="C40" s="20" t="s">
        <v>46</v>
      </c>
      <c r="D40" s="46">
        <v>15483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15483</v>
      </c>
      <c r="O40" s="47">
        <f t="shared" si="1"/>
        <v>12.859634551495017</v>
      </c>
      <c r="P40" s="9"/>
    </row>
    <row r="41" spans="1:119">
      <c r="A41" s="12"/>
      <c r="B41" s="25">
        <v>369.3</v>
      </c>
      <c r="C41" s="20" t="s">
        <v>47</v>
      </c>
      <c r="D41" s="46">
        <v>5334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5334</v>
      </c>
      <c r="O41" s="47">
        <f t="shared" si="1"/>
        <v>4.4302325581395348</v>
      </c>
      <c r="P41" s="9"/>
    </row>
    <row r="42" spans="1:119">
      <c r="A42" s="12"/>
      <c r="B42" s="25">
        <v>369.9</v>
      </c>
      <c r="C42" s="20" t="s">
        <v>48</v>
      </c>
      <c r="D42" s="46">
        <v>34255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34255</v>
      </c>
      <c r="O42" s="47">
        <f t="shared" si="1"/>
        <v>28.450996677740864</v>
      </c>
      <c r="P42" s="9"/>
    </row>
    <row r="43" spans="1:119" ht="15.75">
      <c r="A43" s="29" t="s">
        <v>34</v>
      </c>
      <c r="B43" s="30"/>
      <c r="C43" s="31"/>
      <c r="D43" s="32">
        <f t="shared" ref="D43:M43" si="11">SUM(D44:D45)</f>
        <v>87741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22160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8"/>
        <v>109901</v>
      </c>
      <c r="O43" s="45">
        <f t="shared" si="1"/>
        <v>91.279900332225907</v>
      </c>
      <c r="P43" s="9"/>
    </row>
    <row r="44" spans="1:119">
      <c r="A44" s="12"/>
      <c r="B44" s="25">
        <v>384</v>
      </c>
      <c r="C44" s="20" t="s">
        <v>73</v>
      </c>
      <c r="D44" s="46">
        <v>86908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86908</v>
      </c>
      <c r="O44" s="47">
        <f t="shared" si="1"/>
        <v>72.182724252491695</v>
      </c>
      <c r="P44" s="9"/>
    </row>
    <row r="45" spans="1:119" ht="15.75" thickBot="1">
      <c r="A45" s="48"/>
      <c r="B45" s="49">
        <v>393</v>
      </c>
      <c r="C45" s="50" t="s">
        <v>126</v>
      </c>
      <c r="D45" s="46">
        <v>833</v>
      </c>
      <c r="E45" s="46">
        <v>0</v>
      </c>
      <c r="F45" s="46">
        <v>0</v>
      </c>
      <c r="G45" s="46">
        <v>0</v>
      </c>
      <c r="H45" s="46">
        <v>0</v>
      </c>
      <c r="I45" s="46">
        <v>22160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22993</v>
      </c>
      <c r="O45" s="47">
        <f t="shared" si="1"/>
        <v>19.097176079734218</v>
      </c>
      <c r="P45" s="9"/>
    </row>
    <row r="46" spans="1:119" ht="16.5" thickBot="1">
      <c r="A46" s="14" t="s">
        <v>40</v>
      </c>
      <c r="B46" s="23"/>
      <c r="C46" s="22"/>
      <c r="D46" s="15">
        <f t="shared" ref="D46:M46" si="12">SUM(D5,D15,D20,D30,D34,D36,D43)</f>
        <v>971294</v>
      </c>
      <c r="E46" s="15">
        <f t="shared" si="12"/>
        <v>0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510418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8"/>
        <v>1481712</v>
      </c>
      <c r="O46" s="38">
        <f t="shared" si="1"/>
        <v>1230.6578073089702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21" t="s">
        <v>135</v>
      </c>
      <c r="M48" s="121"/>
      <c r="N48" s="121"/>
      <c r="O48" s="43">
        <v>1204</v>
      </c>
    </row>
    <row r="49" spans="1:15">
      <c r="A49" s="122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  <row r="50" spans="1:15" ht="15.75" customHeight="1" thickBot="1">
      <c r="A50" s="123" t="s">
        <v>62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3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3"/>
      <c r="M3" s="36"/>
      <c r="N3" s="37"/>
      <c r="O3" s="134" t="s">
        <v>55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530332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530332</v>
      </c>
      <c r="O5" s="33">
        <f t="shared" ref="O5:O45" si="1">(N5/O$47)</f>
        <v>441.57535387177353</v>
      </c>
      <c r="P5" s="6"/>
    </row>
    <row r="6" spans="1:133">
      <c r="A6" s="12"/>
      <c r="B6" s="25">
        <v>311</v>
      </c>
      <c r="C6" s="20" t="s">
        <v>2</v>
      </c>
      <c r="D6" s="46">
        <v>208325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208325</v>
      </c>
      <c r="O6" s="47">
        <f t="shared" si="1"/>
        <v>173.45961698584512</v>
      </c>
      <c r="P6" s="9"/>
    </row>
    <row r="7" spans="1:133">
      <c r="A7" s="12"/>
      <c r="B7" s="25">
        <v>312.10000000000002</v>
      </c>
      <c r="C7" s="20" t="s">
        <v>10</v>
      </c>
      <c r="D7" s="46">
        <v>114148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114148</v>
      </c>
      <c r="O7" s="47">
        <f t="shared" si="1"/>
        <v>95.044129891756867</v>
      </c>
      <c r="P7" s="9"/>
    </row>
    <row r="8" spans="1:133">
      <c r="A8" s="12"/>
      <c r="B8" s="25">
        <v>312.60000000000002</v>
      </c>
      <c r="C8" s="20" t="s">
        <v>11</v>
      </c>
      <c r="D8" s="46">
        <v>71392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71392</v>
      </c>
      <c r="O8" s="47">
        <f t="shared" si="1"/>
        <v>59.443796835970026</v>
      </c>
      <c r="P8" s="9"/>
    </row>
    <row r="9" spans="1:133">
      <c r="A9" s="12"/>
      <c r="B9" s="25">
        <v>314.10000000000002</v>
      </c>
      <c r="C9" s="20" t="s">
        <v>12</v>
      </c>
      <c r="D9" s="46">
        <v>85199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85199</v>
      </c>
      <c r="O9" s="47">
        <f t="shared" si="1"/>
        <v>70.940049958368022</v>
      </c>
      <c r="P9" s="9"/>
    </row>
    <row r="10" spans="1:133">
      <c r="A10" s="12"/>
      <c r="B10" s="25">
        <v>314.3</v>
      </c>
      <c r="C10" s="20" t="s">
        <v>64</v>
      </c>
      <c r="D10" s="46">
        <v>17994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17994</v>
      </c>
      <c r="O10" s="47">
        <f t="shared" si="1"/>
        <v>14.982514571190675</v>
      </c>
      <c r="P10" s="9"/>
    </row>
    <row r="11" spans="1:133">
      <c r="A11" s="12"/>
      <c r="B11" s="25">
        <v>314.8</v>
      </c>
      <c r="C11" s="20" t="s">
        <v>59</v>
      </c>
      <c r="D11" s="46">
        <v>3214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3214</v>
      </c>
      <c r="O11" s="47">
        <f t="shared" si="1"/>
        <v>2.6761032472939217</v>
      </c>
      <c r="P11" s="9"/>
    </row>
    <row r="12" spans="1:133">
      <c r="A12" s="12"/>
      <c r="B12" s="25">
        <v>315</v>
      </c>
      <c r="C12" s="20" t="s">
        <v>82</v>
      </c>
      <c r="D12" s="46">
        <v>30060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30060</v>
      </c>
      <c r="O12" s="47">
        <f t="shared" si="1"/>
        <v>25.029142381348876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65919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65919</v>
      </c>
      <c r="O13" s="45">
        <f t="shared" si="1"/>
        <v>54.88676103247294</v>
      </c>
      <c r="P13" s="10"/>
    </row>
    <row r="14" spans="1:133">
      <c r="A14" s="12"/>
      <c r="B14" s="25">
        <v>322</v>
      </c>
      <c r="C14" s="20" t="s">
        <v>0</v>
      </c>
      <c r="D14" s="46">
        <v>2038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2038</v>
      </c>
      <c r="O14" s="47">
        <f t="shared" si="1"/>
        <v>1.6969192339716903</v>
      </c>
      <c r="P14" s="9"/>
    </row>
    <row r="15" spans="1:133">
      <c r="A15" s="12"/>
      <c r="B15" s="25">
        <v>323.10000000000002</v>
      </c>
      <c r="C15" s="20" t="s">
        <v>17</v>
      </c>
      <c r="D15" s="46">
        <v>53816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53816</v>
      </c>
      <c r="O15" s="47">
        <f t="shared" si="1"/>
        <v>44.809325562031638</v>
      </c>
      <c r="P15" s="9"/>
    </row>
    <row r="16" spans="1:133">
      <c r="A16" s="12"/>
      <c r="B16" s="25">
        <v>323.7</v>
      </c>
      <c r="C16" s="20" t="s">
        <v>114</v>
      </c>
      <c r="D16" s="46">
        <v>4194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4194</v>
      </c>
      <c r="O16" s="47">
        <f t="shared" si="1"/>
        <v>3.492089925062448</v>
      </c>
      <c r="P16" s="9"/>
    </row>
    <row r="17" spans="1:16">
      <c r="A17" s="12"/>
      <c r="B17" s="25">
        <v>367</v>
      </c>
      <c r="C17" s="20" t="s">
        <v>115</v>
      </c>
      <c r="D17" s="46">
        <v>5871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5871</v>
      </c>
      <c r="O17" s="47">
        <f t="shared" si="1"/>
        <v>4.8884263114071604</v>
      </c>
      <c r="P17" s="9"/>
    </row>
    <row r="18" spans="1:16" ht="15.75">
      <c r="A18" s="29" t="s">
        <v>19</v>
      </c>
      <c r="B18" s="30"/>
      <c r="C18" s="31"/>
      <c r="D18" s="32">
        <f t="shared" ref="D18:M18" si="5">SUM(D19:D26)</f>
        <v>176343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78763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255106</v>
      </c>
      <c r="O18" s="45">
        <f t="shared" si="1"/>
        <v>212.41132389675272</v>
      </c>
      <c r="P18" s="10"/>
    </row>
    <row r="19" spans="1:16">
      <c r="A19" s="12"/>
      <c r="B19" s="25">
        <v>331.1</v>
      </c>
      <c r="C19" s="20" t="s">
        <v>116</v>
      </c>
      <c r="D19" s="46">
        <v>7012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7012</v>
      </c>
      <c r="O19" s="47">
        <f t="shared" si="1"/>
        <v>5.8384679433805164</v>
      </c>
      <c r="P19" s="9"/>
    </row>
    <row r="20" spans="1:16">
      <c r="A20" s="12"/>
      <c r="B20" s="25">
        <v>334.1</v>
      </c>
      <c r="C20" s="20" t="s">
        <v>107</v>
      </c>
      <c r="D20" s="46">
        <v>447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447</v>
      </c>
      <c r="O20" s="47">
        <f t="shared" si="1"/>
        <v>0.37218984179850123</v>
      </c>
      <c r="P20" s="9"/>
    </row>
    <row r="21" spans="1:16">
      <c r="A21" s="12"/>
      <c r="B21" s="25">
        <v>334.36</v>
      </c>
      <c r="C21" s="20" t="s">
        <v>117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78763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78763</v>
      </c>
      <c r="O21" s="47">
        <f t="shared" si="1"/>
        <v>65.581182348043299</v>
      </c>
      <c r="P21" s="9"/>
    </row>
    <row r="22" spans="1:16">
      <c r="A22" s="12"/>
      <c r="B22" s="25">
        <v>335.12</v>
      </c>
      <c r="C22" s="20" t="s">
        <v>84</v>
      </c>
      <c r="D22" s="46">
        <v>58072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58072</v>
      </c>
      <c r="O22" s="47">
        <f t="shared" si="1"/>
        <v>48.353039134054953</v>
      </c>
      <c r="P22" s="9"/>
    </row>
    <row r="23" spans="1:16">
      <c r="A23" s="12"/>
      <c r="B23" s="25">
        <v>335.14</v>
      </c>
      <c r="C23" s="20" t="s">
        <v>85</v>
      </c>
      <c r="D23" s="46">
        <v>2003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2003</v>
      </c>
      <c r="O23" s="47">
        <f t="shared" si="1"/>
        <v>1.6677768526228143</v>
      </c>
      <c r="P23" s="9"/>
    </row>
    <row r="24" spans="1:16">
      <c r="A24" s="12"/>
      <c r="B24" s="25">
        <v>335.15</v>
      </c>
      <c r="C24" s="20" t="s">
        <v>86</v>
      </c>
      <c r="D24" s="46">
        <v>867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867</v>
      </c>
      <c r="O24" s="47">
        <f t="shared" si="1"/>
        <v>0.72189841798501253</v>
      </c>
      <c r="P24" s="9"/>
    </row>
    <row r="25" spans="1:16">
      <c r="A25" s="12"/>
      <c r="B25" s="25">
        <v>335.18</v>
      </c>
      <c r="C25" s="20" t="s">
        <v>87</v>
      </c>
      <c r="D25" s="46">
        <v>73687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73687</v>
      </c>
      <c r="O25" s="47">
        <f t="shared" si="1"/>
        <v>61.354704412989179</v>
      </c>
      <c r="P25" s="9"/>
    </row>
    <row r="26" spans="1:16">
      <c r="A26" s="12"/>
      <c r="B26" s="25">
        <v>337.3</v>
      </c>
      <c r="C26" s="20" t="s">
        <v>118</v>
      </c>
      <c r="D26" s="46">
        <v>34255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34255</v>
      </c>
      <c r="O26" s="47">
        <f t="shared" si="1"/>
        <v>28.522064945878434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SUM(D28:D36)</f>
        <v>44987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414981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459968</v>
      </c>
      <c r="O27" s="45">
        <f t="shared" si="1"/>
        <v>382.98751040799334</v>
      </c>
      <c r="P27" s="10"/>
    </row>
    <row r="28" spans="1:16">
      <c r="A28" s="12"/>
      <c r="B28" s="25">
        <v>343.4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152406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152406</v>
      </c>
      <c r="O28" s="47">
        <f t="shared" si="1"/>
        <v>126.89925062447961</v>
      </c>
      <c r="P28" s="9"/>
    </row>
    <row r="29" spans="1:16">
      <c r="A29" s="12"/>
      <c r="B29" s="25">
        <v>343.6</v>
      </c>
      <c r="C29" s="20" t="s">
        <v>119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233405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233405</v>
      </c>
      <c r="O29" s="47">
        <f t="shared" si="1"/>
        <v>194.34221482098252</v>
      </c>
      <c r="P29" s="9"/>
    </row>
    <row r="30" spans="1:16">
      <c r="A30" s="12"/>
      <c r="B30" s="25">
        <v>343.8</v>
      </c>
      <c r="C30" s="20" t="s">
        <v>60</v>
      </c>
      <c r="D30" s="46">
        <v>9000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9000</v>
      </c>
      <c r="O30" s="47">
        <f t="shared" si="1"/>
        <v>7.4937552039966695</v>
      </c>
      <c r="P30" s="9"/>
    </row>
    <row r="31" spans="1:16">
      <c r="A31" s="12"/>
      <c r="B31" s="25">
        <v>343.9</v>
      </c>
      <c r="C31" s="20" t="s">
        <v>120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9501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9501</v>
      </c>
      <c r="O31" s="47">
        <f t="shared" si="1"/>
        <v>7.9109075770191506</v>
      </c>
      <c r="P31" s="9"/>
    </row>
    <row r="32" spans="1:16">
      <c r="A32" s="12"/>
      <c r="B32" s="25">
        <v>344.3</v>
      </c>
      <c r="C32" s="20" t="s">
        <v>121</v>
      </c>
      <c r="D32" s="46">
        <v>15501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15501</v>
      </c>
      <c r="O32" s="47">
        <f t="shared" si="1"/>
        <v>12.906744379683596</v>
      </c>
      <c r="P32" s="9"/>
    </row>
    <row r="33" spans="1:119">
      <c r="A33" s="12"/>
      <c r="B33" s="25">
        <v>347.2</v>
      </c>
      <c r="C33" s="20" t="s">
        <v>38</v>
      </c>
      <c r="D33" s="46">
        <v>11773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11773</v>
      </c>
      <c r="O33" s="47">
        <f t="shared" si="1"/>
        <v>9.8026644462947541</v>
      </c>
      <c r="P33" s="9"/>
    </row>
    <row r="34" spans="1:119">
      <c r="A34" s="12"/>
      <c r="B34" s="25">
        <v>347.5</v>
      </c>
      <c r="C34" s="20" t="s">
        <v>122</v>
      </c>
      <c r="D34" s="46">
        <v>8173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8173</v>
      </c>
      <c r="O34" s="47">
        <f t="shared" si="1"/>
        <v>6.8051623646960868</v>
      </c>
      <c r="P34" s="9"/>
    </row>
    <row r="35" spans="1:119">
      <c r="A35" s="12"/>
      <c r="B35" s="25">
        <v>347.9</v>
      </c>
      <c r="C35" s="20" t="s">
        <v>39</v>
      </c>
      <c r="D35" s="46">
        <v>540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540</v>
      </c>
      <c r="O35" s="47">
        <f t="shared" si="1"/>
        <v>0.44962531223980018</v>
      </c>
      <c r="P35" s="9"/>
    </row>
    <row r="36" spans="1:119">
      <c r="A36" s="12"/>
      <c r="B36" s="25">
        <v>349</v>
      </c>
      <c r="C36" s="20" t="s">
        <v>123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19669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19669</v>
      </c>
      <c r="O36" s="47">
        <f t="shared" si="1"/>
        <v>16.377185678601165</v>
      </c>
      <c r="P36" s="9"/>
    </row>
    <row r="37" spans="1:119" ht="15.75">
      <c r="A37" s="29" t="s">
        <v>33</v>
      </c>
      <c r="B37" s="30"/>
      <c r="C37" s="31"/>
      <c r="D37" s="32">
        <f t="shared" ref="D37:M37" si="8">SUM(D38:D38)</f>
        <v>2138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5" si="9">SUM(D37:M37)</f>
        <v>2138</v>
      </c>
      <c r="O37" s="45">
        <f t="shared" si="1"/>
        <v>1.7801831806827644</v>
      </c>
      <c r="P37" s="10"/>
    </row>
    <row r="38" spans="1:119">
      <c r="A38" s="13"/>
      <c r="B38" s="39">
        <v>355</v>
      </c>
      <c r="C38" s="21" t="s">
        <v>124</v>
      </c>
      <c r="D38" s="46">
        <v>2138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2138</v>
      </c>
      <c r="O38" s="47">
        <f t="shared" si="1"/>
        <v>1.7801831806827644</v>
      </c>
      <c r="P38" s="9"/>
    </row>
    <row r="39" spans="1:119" ht="15.75">
      <c r="A39" s="29" t="s">
        <v>3</v>
      </c>
      <c r="B39" s="30"/>
      <c r="C39" s="31"/>
      <c r="D39" s="32">
        <f t="shared" ref="D39:M39" si="10">SUM(D40:D41)</f>
        <v>44499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44499</v>
      </c>
      <c r="O39" s="45">
        <f t="shared" si="1"/>
        <v>37.051623646960863</v>
      </c>
      <c r="P39" s="10"/>
    </row>
    <row r="40" spans="1:119">
      <c r="A40" s="12"/>
      <c r="B40" s="25">
        <v>361.1</v>
      </c>
      <c r="C40" s="20" t="s">
        <v>43</v>
      </c>
      <c r="D40" s="46">
        <v>884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884</v>
      </c>
      <c r="O40" s="47">
        <f t="shared" si="1"/>
        <v>0.73605328892589506</v>
      </c>
      <c r="P40" s="9"/>
    </row>
    <row r="41" spans="1:119">
      <c r="A41" s="12"/>
      <c r="B41" s="25">
        <v>369.9</v>
      </c>
      <c r="C41" s="20" t="s">
        <v>48</v>
      </c>
      <c r="D41" s="46">
        <v>43615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43615</v>
      </c>
      <c r="O41" s="47">
        <f t="shared" si="1"/>
        <v>36.315570358034968</v>
      </c>
      <c r="P41" s="9"/>
    </row>
    <row r="42" spans="1:119" ht="15.75">
      <c r="A42" s="29" t="s">
        <v>34</v>
      </c>
      <c r="B42" s="30"/>
      <c r="C42" s="31"/>
      <c r="D42" s="32">
        <f t="shared" ref="D42:M42" si="11">SUM(D43:D44)</f>
        <v>17470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17470</v>
      </c>
      <c r="O42" s="45">
        <f t="shared" si="1"/>
        <v>14.546211490424646</v>
      </c>
      <c r="P42" s="9"/>
    </row>
    <row r="43" spans="1:119">
      <c r="A43" s="12"/>
      <c r="B43" s="25">
        <v>389.9</v>
      </c>
      <c r="C43" s="20" t="s">
        <v>125</v>
      </c>
      <c r="D43" s="46">
        <v>13459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13459</v>
      </c>
      <c r="O43" s="47">
        <f t="shared" si="1"/>
        <v>11.206494587843464</v>
      </c>
      <c r="P43" s="9"/>
    </row>
    <row r="44" spans="1:119" ht="15.75" thickBot="1">
      <c r="A44" s="48"/>
      <c r="B44" s="49">
        <v>393</v>
      </c>
      <c r="C44" s="50" t="s">
        <v>126</v>
      </c>
      <c r="D44" s="46">
        <v>4011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4011</v>
      </c>
      <c r="O44" s="47">
        <f t="shared" si="1"/>
        <v>3.3397169025811824</v>
      </c>
      <c r="P44" s="9"/>
    </row>
    <row r="45" spans="1:119" ht="16.5" thickBot="1">
      <c r="A45" s="14" t="s">
        <v>40</v>
      </c>
      <c r="B45" s="23"/>
      <c r="C45" s="22"/>
      <c r="D45" s="15">
        <f t="shared" ref="D45:M45" si="12">SUM(D5,D13,D18,D27,D37,D39,D42)</f>
        <v>881688</v>
      </c>
      <c r="E45" s="15">
        <f t="shared" si="12"/>
        <v>0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493744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9"/>
        <v>1375432</v>
      </c>
      <c r="O45" s="38">
        <f t="shared" si="1"/>
        <v>1145.2389675270608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21" t="s">
        <v>127</v>
      </c>
      <c r="M47" s="121"/>
      <c r="N47" s="121"/>
      <c r="O47" s="43">
        <v>1201</v>
      </c>
    </row>
    <row r="48" spans="1:119">
      <c r="A48" s="122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  <row r="49" spans="1:15" ht="15.75" customHeight="1" thickBot="1">
      <c r="A49" s="123" t="s">
        <v>62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3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3"/>
      <c r="M3" s="36"/>
      <c r="N3" s="37"/>
      <c r="O3" s="134" t="s">
        <v>55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532322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532322</v>
      </c>
      <c r="O5" s="33">
        <f t="shared" ref="O5:O39" si="1">(N5/O$41)</f>
        <v>455.75513698630135</v>
      </c>
      <c r="P5" s="6"/>
    </row>
    <row r="6" spans="1:133">
      <c r="A6" s="12"/>
      <c r="B6" s="25">
        <v>311</v>
      </c>
      <c r="C6" s="20" t="s">
        <v>2</v>
      </c>
      <c r="D6" s="46">
        <v>197945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197945</v>
      </c>
      <c r="O6" s="47">
        <f t="shared" si="1"/>
        <v>169.47345890410958</v>
      </c>
      <c r="P6" s="9"/>
    </row>
    <row r="7" spans="1:133">
      <c r="A7" s="12"/>
      <c r="B7" s="25">
        <v>312.10000000000002</v>
      </c>
      <c r="C7" s="20" t="s">
        <v>10</v>
      </c>
      <c r="D7" s="46">
        <v>114478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114478</v>
      </c>
      <c r="O7" s="47">
        <f t="shared" si="1"/>
        <v>98.011986301369859</v>
      </c>
      <c r="P7" s="9"/>
    </row>
    <row r="8" spans="1:133">
      <c r="A8" s="12"/>
      <c r="B8" s="25">
        <v>312.60000000000002</v>
      </c>
      <c r="C8" s="20" t="s">
        <v>11</v>
      </c>
      <c r="D8" s="46">
        <v>70894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70894</v>
      </c>
      <c r="O8" s="47">
        <f t="shared" si="1"/>
        <v>60.696917808219176</v>
      </c>
      <c r="P8" s="9"/>
    </row>
    <row r="9" spans="1:133">
      <c r="A9" s="12"/>
      <c r="B9" s="25">
        <v>314.10000000000002</v>
      </c>
      <c r="C9" s="20" t="s">
        <v>12</v>
      </c>
      <c r="D9" s="46">
        <v>90174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90174</v>
      </c>
      <c r="O9" s="47">
        <f t="shared" si="1"/>
        <v>77.203767123287676</v>
      </c>
      <c r="P9" s="9"/>
    </row>
    <row r="10" spans="1:133">
      <c r="A10" s="12"/>
      <c r="B10" s="25">
        <v>314.3</v>
      </c>
      <c r="C10" s="20" t="s">
        <v>64</v>
      </c>
      <c r="D10" s="46">
        <v>20238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20238</v>
      </c>
      <c r="O10" s="47">
        <f t="shared" si="1"/>
        <v>17.327054794520549</v>
      </c>
      <c r="P10" s="9"/>
    </row>
    <row r="11" spans="1:133">
      <c r="A11" s="12"/>
      <c r="B11" s="25">
        <v>314.8</v>
      </c>
      <c r="C11" s="20" t="s">
        <v>59</v>
      </c>
      <c r="D11" s="46">
        <v>3628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3628</v>
      </c>
      <c r="O11" s="47">
        <f t="shared" si="1"/>
        <v>3.1061643835616439</v>
      </c>
      <c r="P11" s="9"/>
    </row>
    <row r="12" spans="1:133">
      <c r="A12" s="12"/>
      <c r="B12" s="25">
        <v>315</v>
      </c>
      <c r="C12" s="20" t="s">
        <v>82</v>
      </c>
      <c r="D12" s="46">
        <v>27944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27944</v>
      </c>
      <c r="O12" s="47">
        <f t="shared" si="1"/>
        <v>23.924657534246574</v>
      </c>
      <c r="P12" s="9"/>
    </row>
    <row r="13" spans="1:133">
      <c r="A13" s="12"/>
      <c r="B13" s="25">
        <v>316</v>
      </c>
      <c r="C13" s="20" t="s">
        <v>83</v>
      </c>
      <c r="D13" s="46">
        <v>7021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7021</v>
      </c>
      <c r="O13" s="47">
        <f t="shared" si="1"/>
        <v>6.0111301369863011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53506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53506</v>
      </c>
      <c r="O14" s="45">
        <f t="shared" si="1"/>
        <v>45.809931506849317</v>
      </c>
      <c r="P14" s="10"/>
    </row>
    <row r="15" spans="1:133">
      <c r="A15" s="12"/>
      <c r="B15" s="25">
        <v>322</v>
      </c>
      <c r="C15" s="20" t="s">
        <v>0</v>
      </c>
      <c r="D15" s="46">
        <v>6308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6308</v>
      </c>
      <c r="O15" s="47">
        <f t="shared" si="1"/>
        <v>5.4006849315068495</v>
      </c>
      <c r="P15" s="9"/>
    </row>
    <row r="16" spans="1:133">
      <c r="A16" s="12"/>
      <c r="B16" s="25">
        <v>323.10000000000002</v>
      </c>
      <c r="C16" s="20" t="s">
        <v>17</v>
      </c>
      <c r="D16" s="46">
        <v>47198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47198</v>
      </c>
      <c r="O16" s="47">
        <f t="shared" si="1"/>
        <v>40.409246575342465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SUM(D18:D24)</f>
        <v>188671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152815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341486</v>
      </c>
      <c r="O17" s="45">
        <f t="shared" si="1"/>
        <v>292.36815068493149</v>
      </c>
      <c r="P17" s="10"/>
    </row>
    <row r="18" spans="1:16">
      <c r="A18" s="12"/>
      <c r="B18" s="25">
        <v>331.62</v>
      </c>
      <c r="C18" s="20" t="s">
        <v>111</v>
      </c>
      <c r="D18" s="46">
        <v>7458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7458</v>
      </c>
      <c r="O18" s="47">
        <f t="shared" si="1"/>
        <v>6.3852739726027394</v>
      </c>
      <c r="P18" s="9"/>
    </row>
    <row r="19" spans="1:16">
      <c r="A19" s="12"/>
      <c r="B19" s="25">
        <v>334.35</v>
      </c>
      <c r="C19" s="20" t="s">
        <v>104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152815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152815</v>
      </c>
      <c r="O19" s="47">
        <f t="shared" si="1"/>
        <v>130.83476027397259</v>
      </c>
      <c r="P19" s="9"/>
    </row>
    <row r="20" spans="1:16">
      <c r="A20" s="12"/>
      <c r="B20" s="25">
        <v>334.7</v>
      </c>
      <c r="C20" s="20" t="s">
        <v>22</v>
      </c>
      <c r="D20" s="46">
        <v>50000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50000</v>
      </c>
      <c r="O20" s="47">
        <f t="shared" si="1"/>
        <v>42.80821917808219</v>
      </c>
      <c r="P20" s="9"/>
    </row>
    <row r="21" spans="1:16">
      <c r="A21" s="12"/>
      <c r="B21" s="25">
        <v>335.12</v>
      </c>
      <c r="C21" s="20" t="s">
        <v>84</v>
      </c>
      <c r="D21" s="46">
        <v>57818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57818</v>
      </c>
      <c r="O21" s="47">
        <f t="shared" si="1"/>
        <v>49.501712328767127</v>
      </c>
      <c r="P21" s="9"/>
    </row>
    <row r="22" spans="1:16">
      <c r="A22" s="12"/>
      <c r="B22" s="25">
        <v>335.14</v>
      </c>
      <c r="C22" s="20" t="s">
        <v>85</v>
      </c>
      <c r="D22" s="46">
        <v>1332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1332</v>
      </c>
      <c r="O22" s="47">
        <f t="shared" si="1"/>
        <v>1.1404109589041096</v>
      </c>
      <c r="P22" s="9"/>
    </row>
    <row r="23" spans="1:16">
      <c r="A23" s="12"/>
      <c r="B23" s="25">
        <v>335.15</v>
      </c>
      <c r="C23" s="20" t="s">
        <v>86</v>
      </c>
      <c r="D23" s="46">
        <v>867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867</v>
      </c>
      <c r="O23" s="47">
        <f t="shared" si="1"/>
        <v>0.7422945205479452</v>
      </c>
      <c r="P23" s="9"/>
    </row>
    <row r="24" spans="1:16">
      <c r="A24" s="12"/>
      <c r="B24" s="25">
        <v>335.18</v>
      </c>
      <c r="C24" s="20" t="s">
        <v>87</v>
      </c>
      <c r="D24" s="46">
        <v>71196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71196</v>
      </c>
      <c r="O24" s="47">
        <f t="shared" si="1"/>
        <v>60.955479452054796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SUM(D26:D31)</f>
        <v>49164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429769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478933</v>
      </c>
      <c r="O25" s="45">
        <f t="shared" si="1"/>
        <v>410.04537671232879</v>
      </c>
      <c r="P25" s="10"/>
    </row>
    <row r="26" spans="1:16">
      <c r="A26" s="12"/>
      <c r="B26" s="25">
        <v>341.9</v>
      </c>
      <c r="C26" s="20" t="s">
        <v>89</v>
      </c>
      <c r="D26" s="46">
        <v>470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470</v>
      </c>
      <c r="O26" s="47">
        <f t="shared" si="1"/>
        <v>0.4023972602739726</v>
      </c>
      <c r="P26" s="9"/>
    </row>
    <row r="27" spans="1:16">
      <c r="A27" s="12"/>
      <c r="B27" s="25">
        <v>342.2</v>
      </c>
      <c r="C27" s="20" t="s">
        <v>96</v>
      </c>
      <c r="D27" s="46">
        <v>34255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34255</v>
      </c>
      <c r="O27" s="47">
        <f t="shared" si="1"/>
        <v>29.327910958904109</v>
      </c>
      <c r="P27" s="9"/>
    </row>
    <row r="28" spans="1:16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252315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252315</v>
      </c>
      <c r="O28" s="47">
        <f t="shared" si="1"/>
        <v>216.02311643835617</v>
      </c>
      <c r="P28" s="9"/>
    </row>
    <row r="29" spans="1:16">
      <c r="A29" s="12"/>
      <c r="B29" s="25">
        <v>343.4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177454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177454</v>
      </c>
      <c r="O29" s="47">
        <f t="shared" si="1"/>
        <v>151.92979452054794</v>
      </c>
      <c r="P29" s="9"/>
    </row>
    <row r="30" spans="1:16">
      <c r="A30" s="12"/>
      <c r="B30" s="25">
        <v>343.8</v>
      </c>
      <c r="C30" s="20" t="s">
        <v>60</v>
      </c>
      <c r="D30" s="46">
        <v>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200</v>
      </c>
      <c r="O30" s="47">
        <f t="shared" si="1"/>
        <v>0.17123287671232876</v>
      </c>
      <c r="P30" s="9"/>
    </row>
    <row r="31" spans="1:16">
      <c r="A31" s="12"/>
      <c r="B31" s="25">
        <v>344.9</v>
      </c>
      <c r="C31" s="20" t="s">
        <v>97</v>
      </c>
      <c r="D31" s="46">
        <v>14239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14239</v>
      </c>
      <c r="O31" s="47">
        <f t="shared" si="1"/>
        <v>12.190924657534246</v>
      </c>
      <c r="P31" s="9"/>
    </row>
    <row r="32" spans="1:16" ht="15.75">
      <c r="A32" s="29" t="s">
        <v>33</v>
      </c>
      <c r="B32" s="30"/>
      <c r="C32" s="31"/>
      <c r="D32" s="32">
        <f t="shared" ref="D32:M32" si="8">SUM(D33:D33)</f>
        <v>2581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39" si="9">SUM(D32:M32)</f>
        <v>2581</v>
      </c>
      <c r="O32" s="45">
        <f t="shared" si="1"/>
        <v>2.2097602739726026</v>
      </c>
      <c r="P32" s="10"/>
    </row>
    <row r="33" spans="1:119">
      <c r="A33" s="13"/>
      <c r="B33" s="39">
        <v>359</v>
      </c>
      <c r="C33" s="21" t="s">
        <v>42</v>
      </c>
      <c r="D33" s="46">
        <v>2581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2581</v>
      </c>
      <c r="O33" s="47">
        <f t="shared" si="1"/>
        <v>2.2097602739726026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SUM(D35:D38)</f>
        <v>42043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2335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9"/>
        <v>44378</v>
      </c>
      <c r="O34" s="45">
        <f t="shared" si="1"/>
        <v>37.994863013698627</v>
      </c>
      <c r="P34" s="10"/>
    </row>
    <row r="35" spans="1:119">
      <c r="A35" s="12"/>
      <c r="B35" s="25">
        <v>361.1</v>
      </c>
      <c r="C35" s="20" t="s">
        <v>43</v>
      </c>
      <c r="D35" s="46">
        <v>342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342</v>
      </c>
      <c r="O35" s="47">
        <f t="shared" si="1"/>
        <v>0.2928082191780822</v>
      </c>
      <c r="P35" s="9"/>
    </row>
    <row r="36" spans="1:119">
      <c r="A36" s="12"/>
      <c r="B36" s="25">
        <v>362</v>
      </c>
      <c r="C36" s="20" t="s">
        <v>44</v>
      </c>
      <c r="D36" s="46">
        <v>23460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23460</v>
      </c>
      <c r="O36" s="47">
        <f t="shared" si="1"/>
        <v>20.085616438356166</v>
      </c>
      <c r="P36" s="9"/>
    </row>
    <row r="37" spans="1:119">
      <c r="A37" s="12"/>
      <c r="B37" s="25">
        <v>366</v>
      </c>
      <c r="C37" s="20" t="s">
        <v>46</v>
      </c>
      <c r="D37" s="46">
        <v>1475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1475</v>
      </c>
      <c r="O37" s="47">
        <f t="shared" si="1"/>
        <v>1.2628424657534247</v>
      </c>
      <c r="P37" s="9"/>
    </row>
    <row r="38" spans="1:119" ht="15.75" thickBot="1">
      <c r="A38" s="12"/>
      <c r="B38" s="25">
        <v>369.9</v>
      </c>
      <c r="C38" s="20" t="s">
        <v>48</v>
      </c>
      <c r="D38" s="46">
        <v>16766</v>
      </c>
      <c r="E38" s="46">
        <v>0</v>
      </c>
      <c r="F38" s="46">
        <v>0</v>
      </c>
      <c r="G38" s="46">
        <v>0</v>
      </c>
      <c r="H38" s="46">
        <v>0</v>
      </c>
      <c r="I38" s="46">
        <v>2335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19101</v>
      </c>
      <c r="O38" s="47">
        <f t="shared" si="1"/>
        <v>16.353595890410958</v>
      </c>
      <c r="P38" s="9"/>
    </row>
    <row r="39" spans="1:119" ht="16.5" thickBot="1">
      <c r="A39" s="14" t="s">
        <v>40</v>
      </c>
      <c r="B39" s="23"/>
      <c r="C39" s="22"/>
      <c r="D39" s="15">
        <f>SUM(D5,D14,D17,D25,D32,D34)</f>
        <v>868287</v>
      </c>
      <c r="E39" s="15">
        <f t="shared" ref="E39:M39" si="11">SUM(E5,E14,E17,E25,E32,E34)</f>
        <v>0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584919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9"/>
        <v>1453206</v>
      </c>
      <c r="O39" s="38">
        <f t="shared" si="1"/>
        <v>1244.1832191780823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21" t="s">
        <v>112</v>
      </c>
      <c r="M41" s="121"/>
      <c r="N41" s="121"/>
      <c r="O41" s="43">
        <v>1168</v>
      </c>
    </row>
    <row r="42" spans="1:119">
      <c r="A42" s="122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  <row r="43" spans="1:119" ht="15.75" customHeight="1" thickBot="1">
      <c r="A43" s="123" t="s">
        <v>62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3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3"/>
      <c r="M3" s="36"/>
      <c r="N3" s="37"/>
      <c r="O3" s="134" t="s">
        <v>55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484025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484025</v>
      </c>
      <c r="O5" s="33">
        <f t="shared" ref="O5:O40" si="1">(N5/O$42)</f>
        <v>415.47210300429185</v>
      </c>
      <c r="P5" s="6"/>
    </row>
    <row r="6" spans="1:133">
      <c r="A6" s="12"/>
      <c r="B6" s="25">
        <v>311</v>
      </c>
      <c r="C6" s="20" t="s">
        <v>2</v>
      </c>
      <c r="D6" s="46">
        <v>196632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196632</v>
      </c>
      <c r="O6" s="47">
        <f t="shared" si="1"/>
        <v>168.78283261802576</v>
      </c>
      <c r="P6" s="9"/>
    </row>
    <row r="7" spans="1:133">
      <c r="A7" s="12"/>
      <c r="B7" s="25">
        <v>312.10000000000002</v>
      </c>
      <c r="C7" s="20" t="s">
        <v>10</v>
      </c>
      <c r="D7" s="46">
        <v>114414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114414</v>
      </c>
      <c r="O7" s="47">
        <f t="shared" si="1"/>
        <v>98.209442060085834</v>
      </c>
      <c r="P7" s="9"/>
    </row>
    <row r="8" spans="1:133">
      <c r="A8" s="12"/>
      <c r="B8" s="25">
        <v>312.60000000000002</v>
      </c>
      <c r="C8" s="20" t="s">
        <v>11</v>
      </c>
      <c r="D8" s="46">
        <v>42963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42963</v>
      </c>
      <c r="O8" s="47">
        <f t="shared" si="1"/>
        <v>36.878111587982829</v>
      </c>
      <c r="P8" s="9"/>
    </row>
    <row r="9" spans="1:133">
      <c r="A9" s="12"/>
      <c r="B9" s="25">
        <v>314.10000000000002</v>
      </c>
      <c r="C9" s="20" t="s">
        <v>12</v>
      </c>
      <c r="D9" s="46">
        <v>74184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74184</v>
      </c>
      <c r="O9" s="47">
        <f t="shared" si="1"/>
        <v>63.677253218884118</v>
      </c>
      <c r="P9" s="9"/>
    </row>
    <row r="10" spans="1:133">
      <c r="A10" s="12"/>
      <c r="B10" s="25">
        <v>314.3</v>
      </c>
      <c r="C10" s="20" t="s">
        <v>64</v>
      </c>
      <c r="D10" s="46">
        <v>19560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19560</v>
      </c>
      <c r="O10" s="47">
        <f t="shared" si="1"/>
        <v>16.789699570815451</v>
      </c>
      <c r="P10" s="9"/>
    </row>
    <row r="11" spans="1:133">
      <c r="A11" s="12"/>
      <c r="B11" s="25">
        <v>314.8</v>
      </c>
      <c r="C11" s="20" t="s">
        <v>59</v>
      </c>
      <c r="D11" s="46">
        <v>3596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3596</v>
      </c>
      <c r="O11" s="47">
        <f t="shared" si="1"/>
        <v>3.0866952789699571</v>
      </c>
      <c r="P11" s="9"/>
    </row>
    <row r="12" spans="1:133">
      <c r="A12" s="12"/>
      <c r="B12" s="25">
        <v>315</v>
      </c>
      <c r="C12" s="20" t="s">
        <v>82</v>
      </c>
      <c r="D12" s="46">
        <v>30424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30424</v>
      </c>
      <c r="O12" s="47">
        <f t="shared" si="1"/>
        <v>26.115021459227467</v>
      </c>
      <c r="P12" s="9"/>
    </row>
    <row r="13" spans="1:133">
      <c r="A13" s="12"/>
      <c r="B13" s="25">
        <v>316</v>
      </c>
      <c r="C13" s="20" t="s">
        <v>83</v>
      </c>
      <c r="D13" s="46">
        <v>2252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2252</v>
      </c>
      <c r="O13" s="47">
        <f t="shared" si="1"/>
        <v>1.9330472103004293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46566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0" si="4">SUM(D14:M14)</f>
        <v>46566</v>
      </c>
      <c r="O14" s="45">
        <f t="shared" si="1"/>
        <v>39.970815450643777</v>
      </c>
      <c r="P14" s="10"/>
    </row>
    <row r="15" spans="1:133">
      <c r="A15" s="12"/>
      <c r="B15" s="25">
        <v>322</v>
      </c>
      <c r="C15" s="20" t="s">
        <v>0</v>
      </c>
      <c r="D15" s="46">
        <v>5215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5215</v>
      </c>
      <c r="O15" s="47">
        <f t="shared" si="1"/>
        <v>4.4763948497854074</v>
      </c>
      <c r="P15" s="9"/>
    </row>
    <row r="16" spans="1:133">
      <c r="A16" s="12"/>
      <c r="B16" s="25">
        <v>323.10000000000002</v>
      </c>
      <c r="C16" s="20" t="s">
        <v>17</v>
      </c>
      <c r="D16" s="46">
        <v>41351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41351</v>
      </c>
      <c r="O16" s="47">
        <f t="shared" si="1"/>
        <v>35.494420600858369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SUM(D18:D24)</f>
        <v>187985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791158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979143</v>
      </c>
      <c r="O17" s="45">
        <f t="shared" si="1"/>
        <v>840.46609442060083</v>
      </c>
      <c r="P17" s="10"/>
    </row>
    <row r="18" spans="1:16">
      <c r="A18" s="12"/>
      <c r="B18" s="25">
        <v>334.1</v>
      </c>
      <c r="C18" s="20" t="s">
        <v>107</v>
      </c>
      <c r="D18" s="46">
        <v>50000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50000</v>
      </c>
      <c r="O18" s="47">
        <f t="shared" si="1"/>
        <v>42.918454935622314</v>
      </c>
      <c r="P18" s="9"/>
    </row>
    <row r="19" spans="1:16">
      <c r="A19" s="12"/>
      <c r="B19" s="25">
        <v>334.35</v>
      </c>
      <c r="C19" s="20" t="s">
        <v>104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791158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791158</v>
      </c>
      <c r="O19" s="47">
        <f t="shared" si="1"/>
        <v>679.10557939914167</v>
      </c>
      <c r="P19" s="9"/>
    </row>
    <row r="20" spans="1:16">
      <c r="A20" s="12"/>
      <c r="B20" s="25">
        <v>334.5</v>
      </c>
      <c r="C20" s="20" t="s">
        <v>108</v>
      </c>
      <c r="D20" s="46">
        <v>8000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8000</v>
      </c>
      <c r="O20" s="47">
        <f t="shared" si="1"/>
        <v>6.866952789699571</v>
      </c>
      <c r="P20" s="9"/>
    </row>
    <row r="21" spans="1:16">
      <c r="A21" s="12"/>
      <c r="B21" s="25">
        <v>335.12</v>
      </c>
      <c r="C21" s="20" t="s">
        <v>84</v>
      </c>
      <c r="D21" s="46">
        <v>57481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57481</v>
      </c>
      <c r="O21" s="47">
        <f t="shared" si="1"/>
        <v>49.339914163090128</v>
      </c>
      <c r="P21" s="9"/>
    </row>
    <row r="22" spans="1:16">
      <c r="A22" s="12"/>
      <c r="B22" s="25">
        <v>335.14</v>
      </c>
      <c r="C22" s="20" t="s">
        <v>85</v>
      </c>
      <c r="D22" s="46">
        <v>2018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2018</v>
      </c>
      <c r="O22" s="47">
        <f t="shared" si="1"/>
        <v>1.7321888412017168</v>
      </c>
      <c r="P22" s="9"/>
    </row>
    <row r="23" spans="1:16">
      <c r="A23" s="12"/>
      <c r="B23" s="25">
        <v>335.15</v>
      </c>
      <c r="C23" s="20" t="s">
        <v>86</v>
      </c>
      <c r="D23" s="46">
        <v>867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867</v>
      </c>
      <c r="O23" s="47">
        <f t="shared" si="1"/>
        <v>0.74420600858369101</v>
      </c>
      <c r="P23" s="9"/>
    </row>
    <row r="24" spans="1:16">
      <c r="A24" s="12"/>
      <c r="B24" s="25">
        <v>335.18</v>
      </c>
      <c r="C24" s="20" t="s">
        <v>87</v>
      </c>
      <c r="D24" s="46">
        <v>69619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69619</v>
      </c>
      <c r="O24" s="47">
        <f t="shared" si="1"/>
        <v>59.758798283261804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SUM(D26:D30)</f>
        <v>50281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386295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436576</v>
      </c>
      <c r="O25" s="45">
        <f t="shared" si="1"/>
        <v>374.74334763948497</v>
      </c>
      <c r="P25" s="10"/>
    </row>
    <row r="26" spans="1:16">
      <c r="A26" s="12"/>
      <c r="B26" s="25">
        <v>342.2</v>
      </c>
      <c r="C26" s="20" t="s">
        <v>96</v>
      </c>
      <c r="D26" s="46">
        <v>34255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34255</v>
      </c>
      <c r="O26" s="47">
        <f t="shared" si="1"/>
        <v>29.403433476394849</v>
      </c>
      <c r="P26" s="9"/>
    </row>
    <row r="27" spans="1:16">
      <c r="A27" s="12"/>
      <c r="B27" s="25">
        <v>343.3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213284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213284</v>
      </c>
      <c r="O27" s="47">
        <f t="shared" si="1"/>
        <v>183.0763948497854</v>
      </c>
      <c r="P27" s="9"/>
    </row>
    <row r="28" spans="1:16">
      <c r="A28" s="12"/>
      <c r="B28" s="25">
        <v>343.4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173011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173011</v>
      </c>
      <c r="O28" s="47">
        <f t="shared" si="1"/>
        <v>148.50729613733907</v>
      </c>
      <c r="P28" s="9"/>
    </row>
    <row r="29" spans="1:16">
      <c r="A29" s="12"/>
      <c r="B29" s="25">
        <v>343.8</v>
      </c>
      <c r="C29" s="20" t="s">
        <v>60</v>
      </c>
      <c r="D29" s="46">
        <v>2190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2190</v>
      </c>
      <c r="O29" s="47">
        <f t="shared" si="1"/>
        <v>1.8798283261802575</v>
      </c>
      <c r="P29" s="9"/>
    </row>
    <row r="30" spans="1:16">
      <c r="A30" s="12"/>
      <c r="B30" s="25">
        <v>344.9</v>
      </c>
      <c r="C30" s="20" t="s">
        <v>97</v>
      </c>
      <c r="D30" s="46">
        <v>13836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13836</v>
      </c>
      <c r="O30" s="47">
        <f t="shared" si="1"/>
        <v>11.876394849785408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SUM(D32:D32)</f>
        <v>5154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5154</v>
      </c>
      <c r="O31" s="45">
        <f t="shared" si="1"/>
        <v>4.4240343347639488</v>
      </c>
      <c r="P31" s="10"/>
    </row>
    <row r="32" spans="1:16">
      <c r="A32" s="13"/>
      <c r="B32" s="39">
        <v>359</v>
      </c>
      <c r="C32" s="21" t="s">
        <v>42</v>
      </c>
      <c r="D32" s="46">
        <v>5154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5154</v>
      </c>
      <c r="O32" s="47">
        <f t="shared" si="1"/>
        <v>4.4240343347639488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SUM(D34:D37)</f>
        <v>32272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196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32468</v>
      </c>
      <c r="O33" s="45">
        <f t="shared" si="1"/>
        <v>27.869527896995709</v>
      </c>
      <c r="P33" s="10"/>
    </row>
    <row r="34" spans="1:119">
      <c r="A34" s="12"/>
      <c r="B34" s="25">
        <v>361.1</v>
      </c>
      <c r="C34" s="20" t="s">
        <v>43</v>
      </c>
      <c r="D34" s="46">
        <v>540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540</v>
      </c>
      <c r="O34" s="47">
        <f t="shared" si="1"/>
        <v>0.46351931330472101</v>
      </c>
      <c r="P34" s="9"/>
    </row>
    <row r="35" spans="1:119">
      <c r="A35" s="12"/>
      <c r="B35" s="25">
        <v>362</v>
      </c>
      <c r="C35" s="20" t="s">
        <v>44</v>
      </c>
      <c r="D35" s="46">
        <v>28646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28646</v>
      </c>
      <c r="O35" s="47">
        <f t="shared" si="1"/>
        <v>24.58884120171674</v>
      </c>
      <c r="P35" s="9"/>
    </row>
    <row r="36" spans="1:119">
      <c r="A36" s="12"/>
      <c r="B36" s="25">
        <v>366</v>
      </c>
      <c r="C36" s="20" t="s">
        <v>46</v>
      </c>
      <c r="D36" s="46">
        <v>3086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3086</v>
      </c>
      <c r="O36" s="47">
        <f t="shared" si="1"/>
        <v>2.6489270386266095</v>
      </c>
      <c r="P36" s="9"/>
    </row>
    <row r="37" spans="1:119">
      <c r="A37" s="12"/>
      <c r="B37" s="25">
        <v>369.9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196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196</v>
      </c>
      <c r="O37" s="47">
        <f t="shared" si="1"/>
        <v>0.16824034334763949</v>
      </c>
      <c r="P37" s="9"/>
    </row>
    <row r="38" spans="1:119" ht="15.75">
      <c r="A38" s="29" t="s">
        <v>34</v>
      </c>
      <c r="B38" s="30"/>
      <c r="C38" s="31"/>
      <c r="D38" s="32">
        <f t="shared" ref="D38:M38" si="9">SUM(D39:D39)</f>
        <v>44642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44642</v>
      </c>
      <c r="O38" s="45">
        <f t="shared" si="1"/>
        <v>38.319313304721028</v>
      </c>
      <c r="P38" s="9"/>
    </row>
    <row r="39" spans="1:119" ht="15.75" thickBot="1">
      <c r="A39" s="12"/>
      <c r="B39" s="25">
        <v>384</v>
      </c>
      <c r="C39" s="20" t="s">
        <v>73</v>
      </c>
      <c r="D39" s="46">
        <v>44642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44642</v>
      </c>
      <c r="O39" s="47">
        <f t="shared" si="1"/>
        <v>38.319313304721028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0">SUM(D5,D14,D17,D25,D31,D33,D38)</f>
        <v>850925</v>
      </c>
      <c r="E40" s="15">
        <f t="shared" si="10"/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1177649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2028574</v>
      </c>
      <c r="O40" s="38">
        <f t="shared" si="1"/>
        <v>1741.2652360515021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21" t="s">
        <v>109</v>
      </c>
      <c r="M42" s="121"/>
      <c r="N42" s="121"/>
      <c r="O42" s="43">
        <v>1165</v>
      </c>
    </row>
    <row r="43" spans="1:119">
      <c r="A43" s="122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  <row r="44" spans="1:119" ht="15.75" customHeight="1" thickBot="1">
      <c r="A44" s="123" t="s">
        <v>62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3"/>
      <c r="M3" s="36"/>
      <c r="N3" s="37"/>
      <c r="O3" s="134" t="s">
        <v>55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417128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417128</v>
      </c>
      <c r="O5" s="33">
        <f t="shared" ref="O5:O35" si="1">(N5/O$37)</f>
        <v>360.21416234887738</v>
      </c>
      <c r="P5" s="6"/>
    </row>
    <row r="6" spans="1:133">
      <c r="A6" s="12"/>
      <c r="B6" s="25">
        <v>311</v>
      </c>
      <c r="C6" s="20" t="s">
        <v>2</v>
      </c>
      <c r="D6" s="46">
        <v>176023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176023</v>
      </c>
      <c r="O6" s="47">
        <f t="shared" si="1"/>
        <v>152.00604490500862</v>
      </c>
      <c r="P6" s="9"/>
    </row>
    <row r="7" spans="1:133">
      <c r="A7" s="12"/>
      <c r="B7" s="25">
        <v>312.10000000000002</v>
      </c>
      <c r="C7" s="20" t="s">
        <v>10</v>
      </c>
      <c r="D7" s="46">
        <v>112932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112932</v>
      </c>
      <c r="O7" s="47">
        <f t="shared" si="1"/>
        <v>97.523316062176164</v>
      </c>
      <c r="P7" s="9"/>
    </row>
    <row r="8" spans="1:133">
      <c r="A8" s="12"/>
      <c r="B8" s="25">
        <v>314.10000000000002</v>
      </c>
      <c r="C8" s="20" t="s">
        <v>12</v>
      </c>
      <c r="D8" s="46">
        <v>78395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78395</v>
      </c>
      <c r="O8" s="47">
        <f t="shared" si="1"/>
        <v>67.698618307426599</v>
      </c>
      <c r="P8" s="9"/>
    </row>
    <row r="9" spans="1:133">
      <c r="A9" s="12"/>
      <c r="B9" s="25">
        <v>314.3</v>
      </c>
      <c r="C9" s="20" t="s">
        <v>64</v>
      </c>
      <c r="D9" s="46">
        <v>18652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18652</v>
      </c>
      <c r="O9" s="47">
        <f t="shared" si="1"/>
        <v>16.107081174438687</v>
      </c>
      <c r="P9" s="9"/>
    </row>
    <row r="10" spans="1:133">
      <c r="A10" s="12"/>
      <c r="B10" s="25">
        <v>314.8</v>
      </c>
      <c r="C10" s="20" t="s">
        <v>59</v>
      </c>
      <c r="D10" s="46">
        <v>3454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3454</v>
      </c>
      <c r="O10" s="47">
        <f t="shared" si="1"/>
        <v>2.9827288428324699</v>
      </c>
      <c r="P10" s="9"/>
    </row>
    <row r="11" spans="1:133">
      <c r="A11" s="12"/>
      <c r="B11" s="25">
        <v>315</v>
      </c>
      <c r="C11" s="20" t="s">
        <v>82</v>
      </c>
      <c r="D11" s="46">
        <v>24412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24412</v>
      </c>
      <c r="O11" s="47">
        <f t="shared" si="1"/>
        <v>21.081174438687391</v>
      </c>
      <c r="P11" s="9"/>
    </row>
    <row r="12" spans="1:133">
      <c r="A12" s="12"/>
      <c r="B12" s="25">
        <v>316</v>
      </c>
      <c r="C12" s="20" t="s">
        <v>83</v>
      </c>
      <c r="D12" s="46">
        <v>3260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3260</v>
      </c>
      <c r="O12" s="47">
        <f t="shared" si="1"/>
        <v>2.8151986183074267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SUM(D14:D15)</f>
        <v>46620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5" si="4">SUM(D13:M13)</f>
        <v>46620</v>
      </c>
      <c r="O13" s="45">
        <f t="shared" si="1"/>
        <v>40.259067357512954</v>
      </c>
      <c r="P13" s="10"/>
    </row>
    <row r="14" spans="1:133">
      <c r="A14" s="12"/>
      <c r="B14" s="25">
        <v>322</v>
      </c>
      <c r="C14" s="20" t="s">
        <v>0</v>
      </c>
      <c r="D14" s="46">
        <v>730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730</v>
      </c>
      <c r="O14" s="47">
        <f t="shared" si="1"/>
        <v>0.63039723661485314</v>
      </c>
      <c r="P14" s="9"/>
    </row>
    <row r="15" spans="1:133">
      <c r="A15" s="12"/>
      <c r="B15" s="25">
        <v>323.10000000000002</v>
      </c>
      <c r="C15" s="20" t="s">
        <v>17</v>
      </c>
      <c r="D15" s="46">
        <v>45890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45890</v>
      </c>
      <c r="O15" s="47">
        <f t="shared" si="1"/>
        <v>39.6286701208981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SUM(D17:D21)</f>
        <v>126363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62775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189138</v>
      </c>
      <c r="O16" s="45">
        <f t="shared" si="1"/>
        <v>163.33160621761658</v>
      </c>
      <c r="P16" s="10"/>
    </row>
    <row r="17" spans="1:16">
      <c r="A17" s="12"/>
      <c r="B17" s="25">
        <v>334.35</v>
      </c>
      <c r="C17" s="20" t="s">
        <v>104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62775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62775</v>
      </c>
      <c r="O17" s="47">
        <f t="shared" si="1"/>
        <v>54.209844559585491</v>
      </c>
      <c r="P17" s="9"/>
    </row>
    <row r="18" spans="1:16">
      <c r="A18" s="12"/>
      <c r="B18" s="25">
        <v>335.12</v>
      </c>
      <c r="C18" s="20" t="s">
        <v>84</v>
      </c>
      <c r="D18" s="46">
        <v>57183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57183</v>
      </c>
      <c r="O18" s="47">
        <f t="shared" si="1"/>
        <v>49.380829015544045</v>
      </c>
      <c r="P18" s="9"/>
    </row>
    <row r="19" spans="1:16">
      <c r="A19" s="12"/>
      <c r="B19" s="25">
        <v>335.14</v>
      </c>
      <c r="C19" s="20" t="s">
        <v>85</v>
      </c>
      <c r="D19" s="46">
        <v>1609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1609</v>
      </c>
      <c r="O19" s="47">
        <f t="shared" si="1"/>
        <v>1.3894645941278065</v>
      </c>
      <c r="P19" s="9"/>
    </row>
    <row r="20" spans="1:16">
      <c r="A20" s="12"/>
      <c r="B20" s="25">
        <v>335.15</v>
      </c>
      <c r="C20" s="20" t="s">
        <v>86</v>
      </c>
      <c r="D20" s="46">
        <v>867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867</v>
      </c>
      <c r="O20" s="47">
        <f t="shared" si="1"/>
        <v>0.74870466321243523</v>
      </c>
      <c r="P20" s="9"/>
    </row>
    <row r="21" spans="1:16">
      <c r="A21" s="12"/>
      <c r="B21" s="25">
        <v>335.18</v>
      </c>
      <c r="C21" s="20" t="s">
        <v>87</v>
      </c>
      <c r="D21" s="46">
        <v>66704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66704</v>
      </c>
      <c r="O21" s="47">
        <f t="shared" si="1"/>
        <v>57.602763385146808</v>
      </c>
      <c r="P21" s="9"/>
    </row>
    <row r="22" spans="1:16" ht="15.75">
      <c r="A22" s="29" t="s">
        <v>32</v>
      </c>
      <c r="B22" s="30"/>
      <c r="C22" s="31"/>
      <c r="D22" s="32">
        <f t="shared" ref="D22:M22" si="6">SUM(D23:D27)</f>
        <v>48868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352179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401047</v>
      </c>
      <c r="O22" s="45">
        <f t="shared" si="1"/>
        <v>346.32728842832472</v>
      </c>
      <c r="P22" s="10"/>
    </row>
    <row r="23" spans="1:16">
      <c r="A23" s="12"/>
      <c r="B23" s="25">
        <v>342.2</v>
      </c>
      <c r="C23" s="20" t="s">
        <v>96</v>
      </c>
      <c r="D23" s="46">
        <v>34255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34255</v>
      </c>
      <c r="O23" s="47">
        <f t="shared" si="1"/>
        <v>29.581174438687391</v>
      </c>
      <c r="P23" s="9"/>
    </row>
    <row r="24" spans="1:16">
      <c r="A24" s="12"/>
      <c r="B24" s="25">
        <v>343.3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201872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201872</v>
      </c>
      <c r="O24" s="47">
        <f t="shared" si="1"/>
        <v>174.32815198618309</v>
      </c>
      <c r="P24" s="9"/>
    </row>
    <row r="25" spans="1:16">
      <c r="A25" s="12"/>
      <c r="B25" s="25">
        <v>343.4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150307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150307</v>
      </c>
      <c r="O25" s="47">
        <f t="shared" si="1"/>
        <v>129.79879101899829</v>
      </c>
      <c r="P25" s="9"/>
    </row>
    <row r="26" spans="1:16">
      <c r="A26" s="12"/>
      <c r="B26" s="25">
        <v>343.8</v>
      </c>
      <c r="C26" s="20" t="s">
        <v>60</v>
      </c>
      <c r="D26" s="46">
        <v>1180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1180</v>
      </c>
      <c r="O26" s="47">
        <f t="shared" si="1"/>
        <v>1.0189982728842832</v>
      </c>
      <c r="P26" s="9"/>
    </row>
    <row r="27" spans="1:16">
      <c r="A27" s="12"/>
      <c r="B27" s="25">
        <v>344.9</v>
      </c>
      <c r="C27" s="20" t="s">
        <v>97</v>
      </c>
      <c r="D27" s="46">
        <v>13433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13433</v>
      </c>
      <c r="O27" s="47">
        <f t="shared" si="1"/>
        <v>11.600172711571675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SUM(D29:D29)</f>
        <v>7055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7055</v>
      </c>
      <c r="O28" s="45">
        <f t="shared" si="1"/>
        <v>6.0924006908462864</v>
      </c>
      <c r="P28" s="10"/>
    </row>
    <row r="29" spans="1:16">
      <c r="A29" s="13"/>
      <c r="B29" s="39">
        <v>359</v>
      </c>
      <c r="C29" s="21" t="s">
        <v>42</v>
      </c>
      <c r="D29" s="46">
        <v>7055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7055</v>
      </c>
      <c r="O29" s="47">
        <f t="shared" si="1"/>
        <v>6.0924006908462864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SUM(D31:D34)</f>
        <v>26421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9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26430</v>
      </c>
      <c r="O30" s="45">
        <f t="shared" si="1"/>
        <v>22.823834196891191</v>
      </c>
      <c r="P30" s="10"/>
    </row>
    <row r="31" spans="1:16">
      <c r="A31" s="12"/>
      <c r="B31" s="25">
        <v>361.1</v>
      </c>
      <c r="C31" s="20" t="s">
        <v>43</v>
      </c>
      <c r="D31" s="46">
        <v>900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900</v>
      </c>
      <c r="O31" s="47">
        <f t="shared" si="1"/>
        <v>0.77720207253886009</v>
      </c>
      <c r="P31" s="9"/>
    </row>
    <row r="32" spans="1:16">
      <c r="A32" s="12"/>
      <c r="B32" s="25">
        <v>362</v>
      </c>
      <c r="C32" s="20" t="s">
        <v>44</v>
      </c>
      <c r="D32" s="46">
        <v>14856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14856</v>
      </c>
      <c r="O32" s="47">
        <f t="shared" si="1"/>
        <v>12.82901554404145</v>
      </c>
      <c r="P32" s="9"/>
    </row>
    <row r="33" spans="1:119">
      <c r="A33" s="12"/>
      <c r="B33" s="25">
        <v>366</v>
      </c>
      <c r="C33" s="20" t="s">
        <v>46</v>
      </c>
      <c r="D33" s="46">
        <v>910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910</v>
      </c>
      <c r="O33" s="47">
        <f t="shared" si="1"/>
        <v>0.78583765112262527</v>
      </c>
      <c r="P33" s="9"/>
    </row>
    <row r="34" spans="1:119" ht="15.75" thickBot="1">
      <c r="A34" s="12"/>
      <c r="B34" s="25">
        <v>369.9</v>
      </c>
      <c r="C34" s="20" t="s">
        <v>48</v>
      </c>
      <c r="D34" s="46">
        <v>9755</v>
      </c>
      <c r="E34" s="46">
        <v>0</v>
      </c>
      <c r="F34" s="46">
        <v>0</v>
      </c>
      <c r="G34" s="46">
        <v>0</v>
      </c>
      <c r="H34" s="46">
        <v>0</v>
      </c>
      <c r="I34" s="46">
        <v>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9764</v>
      </c>
      <c r="O34" s="47">
        <f t="shared" si="1"/>
        <v>8.4317789291882548</v>
      </c>
      <c r="P34" s="9"/>
    </row>
    <row r="35" spans="1:119" ht="16.5" thickBot="1">
      <c r="A35" s="14" t="s">
        <v>40</v>
      </c>
      <c r="B35" s="23"/>
      <c r="C35" s="22"/>
      <c r="D35" s="15">
        <f>SUM(D5,D13,D16,D22,D28,D30)</f>
        <v>672455</v>
      </c>
      <c r="E35" s="15">
        <f t="shared" ref="E35:M35" si="9">SUM(E5,E13,E16,E22,E28,E30)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414963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4"/>
        <v>1087418</v>
      </c>
      <c r="O35" s="38">
        <f t="shared" si="1"/>
        <v>939.04835924006909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21" t="s">
        <v>105</v>
      </c>
      <c r="M37" s="121"/>
      <c r="N37" s="121"/>
      <c r="O37" s="43">
        <v>1158</v>
      </c>
    </row>
    <row r="38" spans="1:119">
      <c r="A38" s="122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  <row r="39" spans="1:119" ht="15.75" customHeight="1" thickBot="1">
      <c r="A39" s="123" t="s">
        <v>62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50</v>
      </c>
      <c r="B3" s="111"/>
      <c r="C3" s="112"/>
      <c r="D3" s="131" t="s">
        <v>28</v>
      </c>
      <c r="E3" s="132"/>
      <c r="F3" s="132"/>
      <c r="G3" s="132"/>
      <c r="H3" s="133"/>
      <c r="I3" s="131" t="s">
        <v>29</v>
      </c>
      <c r="J3" s="133"/>
      <c r="K3" s="131" t="s">
        <v>31</v>
      </c>
      <c r="L3" s="133"/>
      <c r="M3" s="36"/>
      <c r="N3" s="37"/>
      <c r="O3" s="134" t="s">
        <v>55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405449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405449</v>
      </c>
      <c r="O5" s="33">
        <f t="shared" ref="O5:O35" si="1">(N5/O$37)</f>
        <v>355.65701754385964</v>
      </c>
      <c r="P5" s="6"/>
    </row>
    <row r="6" spans="1:133">
      <c r="A6" s="12"/>
      <c r="B6" s="25">
        <v>311</v>
      </c>
      <c r="C6" s="20" t="s">
        <v>2</v>
      </c>
      <c r="D6" s="46">
        <v>173587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173587</v>
      </c>
      <c r="O6" s="47">
        <f t="shared" si="1"/>
        <v>152.26929824561404</v>
      </c>
      <c r="P6" s="9"/>
    </row>
    <row r="7" spans="1:133">
      <c r="A7" s="12"/>
      <c r="B7" s="25">
        <v>312.10000000000002</v>
      </c>
      <c r="C7" s="20" t="s">
        <v>10</v>
      </c>
      <c r="D7" s="46">
        <v>104938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104938</v>
      </c>
      <c r="O7" s="47">
        <f t="shared" si="1"/>
        <v>92.050877192982455</v>
      </c>
      <c r="P7" s="9"/>
    </row>
    <row r="8" spans="1:133">
      <c r="A8" s="12"/>
      <c r="B8" s="25">
        <v>314.10000000000002</v>
      </c>
      <c r="C8" s="20" t="s">
        <v>12</v>
      </c>
      <c r="D8" s="46">
        <v>80878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80878</v>
      </c>
      <c r="O8" s="47">
        <f t="shared" si="1"/>
        <v>70.945614035087715</v>
      </c>
      <c r="P8" s="9"/>
    </row>
    <row r="9" spans="1:133">
      <c r="A9" s="12"/>
      <c r="B9" s="25">
        <v>314.3</v>
      </c>
      <c r="C9" s="20" t="s">
        <v>64</v>
      </c>
      <c r="D9" s="46">
        <v>16848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16848</v>
      </c>
      <c r="O9" s="47">
        <f t="shared" si="1"/>
        <v>14.778947368421052</v>
      </c>
      <c r="P9" s="9"/>
    </row>
    <row r="10" spans="1:133">
      <c r="A10" s="12"/>
      <c r="B10" s="25">
        <v>314.8</v>
      </c>
      <c r="C10" s="20" t="s">
        <v>59</v>
      </c>
      <c r="D10" s="46">
        <v>4178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4178</v>
      </c>
      <c r="O10" s="47">
        <f t="shared" si="1"/>
        <v>3.6649122807017545</v>
      </c>
      <c r="P10" s="9"/>
    </row>
    <row r="11" spans="1:133">
      <c r="A11" s="12"/>
      <c r="B11" s="25">
        <v>315</v>
      </c>
      <c r="C11" s="20" t="s">
        <v>82</v>
      </c>
      <c r="D11" s="46">
        <v>21627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21627</v>
      </c>
      <c r="O11" s="47">
        <f t="shared" si="1"/>
        <v>18.971052631578946</v>
      </c>
      <c r="P11" s="9"/>
    </row>
    <row r="12" spans="1:133">
      <c r="A12" s="12"/>
      <c r="B12" s="25">
        <v>316</v>
      </c>
      <c r="C12" s="20" t="s">
        <v>83</v>
      </c>
      <c r="D12" s="46">
        <v>3393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3393</v>
      </c>
      <c r="O12" s="47">
        <f t="shared" si="1"/>
        <v>2.9763157894736842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SUM(D14:D15)</f>
        <v>53330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53330</v>
      </c>
      <c r="O13" s="45">
        <f t="shared" si="1"/>
        <v>46.780701754385966</v>
      </c>
      <c r="P13" s="10"/>
    </row>
    <row r="14" spans="1:133">
      <c r="A14" s="12"/>
      <c r="B14" s="25">
        <v>322</v>
      </c>
      <c r="C14" s="20" t="s">
        <v>0</v>
      </c>
      <c r="D14" s="46">
        <v>2600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2600</v>
      </c>
      <c r="O14" s="47">
        <f t="shared" si="1"/>
        <v>2.2807017543859649</v>
      </c>
      <c r="P14" s="9"/>
    </row>
    <row r="15" spans="1:133">
      <c r="A15" s="12"/>
      <c r="B15" s="25">
        <v>323.10000000000002</v>
      </c>
      <c r="C15" s="20" t="s">
        <v>17</v>
      </c>
      <c r="D15" s="46">
        <v>50730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50730</v>
      </c>
      <c r="O15" s="47">
        <f t="shared" si="1"/>
        <v>44.5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SUM(D17:D21)</f>
        <v>122775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588500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711275</v>
      </c>
      <c r="O16" s="45">
        <f t="shared" si="1"/>
        <v>623.92543859649118</v>
      </c>
      <c r="P16" s="10"/>
    </row>
    <row r="17" spans="1:16">
      <c r="A17" s="12"/>
      <c r="B17" s="25">
        <v>334.31</v>
      </c>
      <c r="C17" s="20" t="s">
        <v>101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588500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588500</v>
      </c>
      <c r="O17" s="47">
        <f t="shared" si="1"/>
        <v>516.22807017543857</v>
      </c>
      <c r="P17" s="9"/>
    </row>
    <row r="18" spans="1:16">
      <c r="A18" s="12"/>
      <c r="B18" s="25">
        <v>335.12</v>
      </c>
      <c r="C18" s="20" t="s">
        <v>84</v>
      </c>
      <c r="D18" s="46">
        <v>57271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57271</v>
      </c>
      <c r="O18" s="47">
        <f t="shared" si="1"/>
        <v>50.237719298245615</v>
      </c>
      <c r="P18" s="9"/>
    </row>
    <row r="19" spans="1:16">
      <c r="A19" s="12"/>
      <c r="B19" s="25">
        <v>335.14</v>
      </c>
      <c r="C19" s="20" t="s">
        <v>85</v>
      </c>
      <c r="D19" s="46">
        <v>1017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1017</v>
      </c>
      <c r="O19" s="47">
        <f t="shared" si="1"/>
        <v>0.89210526315789473</v>
      </c>
      <c r="P19" s="9"/>
    </row>
    <row r="20" spans="1:16">
      <c r="A20" s="12"/>
      <c r="B20" s="25">
        <v>335.15</v>
      </c>
      <c r="C20" s="20" t="s">
        <v>86</v>
      </c>
      <c r="D20" s="46">
        <v>867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867</v>
      </c>
      <c r="O20" s="47">
        <f t="shared" si="1"/>
        <v>0.76052631578947372</v>
      </c>
      <c r="P20" s="9"/>
    </row>
    <row r="21" spans="1:16">
      <c r="A21" s="12"/>
      <c r="B21" s="25">
        <v>335.18</v>
      </c>
      <c r="C21" s="20" t="s">
        <v>87</v>
      </c>
      <c r="D21" s="46">
        <v>63620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63620</v>
      </c>
      <c r="O21" s="47">
        <f t="shared" si="1"/>
        <v>55.807017543859651</v>
      </c>
      <c r="P21" s="9"/>
    </row>
    <row r="22" spans="1:16" ht="15.75">
      <c r="A22" s="29" t="s">
        <v>32</v>
      </c>
      <c r="B22" s="30"/>
      <c r="C22" s="31"/>
      <c r="D22" s="32">
        <f t="shared" ref="D22:M22" si="6">SUM(D23:D28)</f>
        <v>53660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331849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385509</v>
      </c>
      <c r="O22" s="45">
        <f t="shared" si="1"/>
        <v>338.16578947368419</v>
      </c>
      <c r="P22" s="10"/>
    </row>
    <row r="23" spans="1:16">
      <c r="A23" s="12"/>
      <c r="B23" s="25">
        <v>342.2</v>
      </c>
      <c r="C23" s="20" t="s">
        <v>96</v>
      </c>
      <c r="D23" s="46">
        <v>34255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7">SUM(D23:M23)</f>
        <v>34255</v>
      </c>
      <c r="O23" s="47">
        <f t="shared" si="1"/>
        <v>30.048245614035089</v>
      </c>
      <c r="P23" s="9"/>
    </row>
    <row r="24" spans="1:16">
      <c r="A24" s="12"/>
      <c r="B24" s="25">
        <v>343.3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184610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184610</v>
      </c>
      <c r="O24" s="47">
        <f t="shared" si="1"/>
        <v>161.93859649122808</v>
      </c>
      <c r="P24" s="9"/>
    </row>
    <row r="25" spans="1:16">
      <c r="A25" s="12"/>
      <c r="B25" s="25">
        <v>343.4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147239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147239</v>
      </c>
      <c r="O25" s="47">
        <f t="shared" si="1"/>
        <v>129.15701754385964</v>
      </c>
      <c r="P25" s="9"/>
    </row>
    <row r="26" spans="1:16">
      <c r="A26" s="12"/>
      <c r="B26" s="25">
        <v>343.8</v>
      </c>
      <c r="C26" s="20" t="s">
        <v>60</v>
      </c>
      <c r="D26" s="46">
        <v>5841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5841</v>
      </c>
      <c r="O26" s="47">
        <f t="shared" si="1"/>
        <v>5.1236842105263154</v>
      </c>
      <c r="P26" s="9"/>
    </row>
    <row r="27" spans="1:16">
      <c r="A27" s="12"/>
      <c r="B27" s="25">
        <v>344.9</v>
      </c>
      <c r="C27" s="20" t="s">
        <v>97</v>
      </c>
      <c r="D27" s="46">
        <v>12743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12743</v>
      </c>
      <c r="O27" s="47">
        <f t="shared" si="1"/>
        <v>11.178070175438597</v>
      </c>
      <c r="P27" s="9"/>
    </row>
    <row r="28" spans="1:16">
      <c r="A28" s="12"/>
      <c r="B28" s="25">
        <v>347.2</v>
      </c>
      <c r="C28" s="20" t="s">
        <v>38</v>
      </c>
      <c r="D28" s="46">
        <v>821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821</v>
      </c>
      <c r="O28" s="47">
        <f t="shared" si="1"/>
        <v>0.72017543859649125</v>
      </c>
      <c r="P28" s="9"/>
    </row>
    <row r="29" spans="1:16" ht="15.75">
      <c r="A29" s="29" t="s">
        <v>33</v>
      </c>
      <c r="B29" s="30"/>
      <c r="C29" s="31"/>
      <c r="D29" s="32">
        <f t="shared" ref="D29:M29" si="8">SUM(D30:D30)</f>
        <v>9609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ref="N29:N35" si="9">SUM(D29:M29)</f>
        <v>9609</v>
      </c>
      <c r="O29" s="45">
        <f t="shared" si="1"/>
        <v>8.4289473684210527</v>
      </c>
      <c r="P29" s="10"/>
    </row>
    <row r="30" spans="1:16">
      <c r="A30" s="13"/>
      <c r="B30" s="39">
        <v>359</v>
      </c>
      <c r="C30" s="21" t="s">
        <v>42</v>
      </c>
      <c r="D30" s="46">
        <v>9609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9609</v>
      </c>
      <c r="O30" s="47">
        <f t="shared" si="1"/>
        <v>8.4289473684210527</v>
      </c>
      <c r="P30" s="9"/>
    </row>
    <row r="31" spans="1:16" ht="15.75">
      <c r="A31" s="29" t="s">
        <v>3</v>
      </c>
      <c r="B31" s="30"/>
      <c r="C31" s="31"/>
      <c r="D31" s="32">
        <f t="shared" ref="D31:M31" si="10">SUM(D32:D34)</f>
        <v>17396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192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9"/>
        <v>17588</v>
      </c>
      <c r="O31" s="45">
        <f t="shared" si="1"/>
        <v>15.428070175438597</v>
      </c>
      <c r="P31" s="10"/>
    </row>
    <row r="32" spans="1:16">
      <c r="A32" s="12"/>
      <c r="B32" s="25">
        <v>361.1</v>
      </c>
      <c r="C32" s="20" t="s">
        <v>43</v>
      </c>
      <c r="D32" s="46">
        <v>908</v>
      </c>
      <c r="E32" s="46">
        <v>0</v>
      </c>
      <c r="F32" s="46">
        <v>0</v>
      </c>
      <c r="G32" s="46">
        <v>0</v>
      </c>
      <c r="H32" s="46">
        <v>0</v>
      </c>
      <c r="I32" s="46">
        <v>192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1100</v>
      </c>
      <c r="O32" s="47">
        <f t="shared" si="1"/>
        <v>0.96491228070175439</v>
      </c>
      <c r="P32" s="9"/>
    </row>
    <row r="33" spans="1:119">
      <c r="A33" s="12"/>
      <c r="B33" s="25">
        <v>362</v>
      </c>
      <c r="C33" s="20" t="s">
        <v>44</v>
      </c>
      <c r="D33" s="46">
        <v>8405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8405</v>
      </c>
      <c r="O33" s="47">
        <f t="shared" si="1"/>
        <v>7.3728070175438596</v>
      </c>
      <c r="P33" s="9"/>
    </row>
    <row r="34" spans="1:119" ht="15.75" thickBot="1">
      <c r="A34" s="12"/>
      <c r="B34" s="25">
        <v>366</v>
      </c>
      <c r="C34" s="20" t="s">
        <v>46</v>
      </c>
      <c r="D34" s="46">
        <v>8083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8083</v>
      </c>
      <c r="O34" s="47">
        <f t="shared" si="1"/>
        <v>7.0903508771929822</v>
      </c>
      <c r="P34" s="9"/>
    </row>
    <row r="35" spans="1:119" ht="16.5" thickBot="1">
      <c r="A35" s="14" t="s">
        <v>40</v>
      </c>
      <c r="B35" s="23"/>
      <c r="C35" s="22"/>
      <c r="D35" s="15">
        <f>SUM(D5,D13,D16,D22,D29,D31)</f>
        <v>662219</v>
      </c>
      <c r="E35" s="15">
        <f t="shared" ref="E35:M35" si="11">SUM(E5,E13,E16,E22,E29,E31)</f>
        <v>0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920541</v>
      </c>
      <c r="J35" s="15">
        <f t="shared" si="11"/>
        <v>0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 t="shared" si="9"/>
        <v>1582760</v>
      </c>
      <c r="O35" s="38">
        <f t="shared" si="1"/>
        <v>1388.3859649122808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21" t="s">
        <v>102</v>
      </c>
      <c r="M37" s="121"/>
      <c r="N37" s="121"/>
      <c r="O37" s="43">
        <v>1140</v>
      </c>
    </row>
    <row r="38" spans="1:119">
      <c r="A38" s="122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  <row r="39" spans="1:119" ht="15.75" customHeight="1" thickBot="1">
      <c r="A39" s="123" t="s">
        <v>62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2025-02-03T13:56:40Z</cp:lastPrinted>
  <dcterms:created xsi:type="dcterms:W3CDTF">2000-08-31T21:26:31Z</dcterms:created>
  <dcterms:modified xsi:type="dcterms:W3CDTF">2025-02-03T13:56:45Z</dcterms:modified>
</cp:coreProperties>
</file>