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32" documentId="11_05F004FDD5C1D190ED8DAAB36BA9314ACE0D9D19" xr6:coauthVersionLast="47" xr6:coauthVersionMax="47" xr10:uidLastSave="{6FA27CE2-2F94-434B-96AF-30DBBBB6CD49}"/>
  <bookViews>
    <workbookView xWindow="-108" yWindow="-108" windowWidth="23256" windowHeight="13896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'2007'!$A$1:$O$28</definedName>
    <definedName name="_xlnm.Print_Area" localSheetId="15">'2008'!$A$1:$O$29</definedName>
    <definedName name="_xlnm.Print_Area" localSheetId="14">'2009'!$A$1:$O$28</definedName>
    <definedName name="_xlnm.Print_Area" localSheetId="13">'2010'!$A$1:$O$28</definedName>
    <definedName name="_xlnm.Print_Area" localSheetId="12">'2011'!$A$1:$O$30</definedName>
    <definedName name="_xlnm.Print_Area" localSheetId="11">'2012'!$A$1:$O$27</definedName>
    <definedName name="_xlnm.Print_Area" localSheetId="10">'2013'!$A$1:$O$29</definedName>
    <definedName name="_xlnm.Print_Area" localSheetId="9">'2014'!$A$1:$O$27</definedName>
    <definedName name="_xlnm.Print_Area" localSheetId="8">'2015'!$A$1:$O$28</definedName>
    <definedName name="_xlnm.Print_Area" localSheetId="7">'2016'!$A$1:$O$28</definedName>
    <definedName name="_xlnm.Print_Area" localSheetId="6">'2017'!$A$1:$O$31</definedName>
    <definedName name="_xlnm.Print_Area" localSheetId="5">'2018'!$A$1:$O$27</definedName>
    <definedName name="_xlnm.Print_Area" localSheetId="4">'2019'!$A$1:$O$28</definedName>
    <definedName name="_xlnm.Print_Area" localSheetId="3">'2020'!$A$1:$O$28</definedName>
    <definedName name="_xlnm.Print_Area" localSheetId="2">'2021'!$A$1:$P$32</definedName>
    <definedName name="_xlnm.Print_Area" localSheetId="1">'2022'!$A$1:$P$26</definedName>
    <definedName name="_xlnm.Print_Area" localSheetId="0">'2023'!$A$1:$P$23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49" l="1"/>
  <c r="F19" i="49"/>
  <c r="G19" i="49"/>
  <c r="H19" i="49"/>
  <c r="I19" i="49"/>
  <c r="J19" i="49"/>
  <c r="K19" i="49"/>
  <c r="L19" i="49"/>
  <c r="M19" i="49"/>
  <c r="N19" i="49"/>
  <c r="D19" i="49"/>
  <c r="O18" i="49"/>
  <c r="P18" i="49" s="1"/>
  <c r="O17" i="49"/>
  <c r="P17" i="49" s="1"/>
  <c r="N16" i="49"/>
  <c r="M16" i="49"/>
  <c r="L16" i="49"/>
  <c r="K16" i="49"/>
  <c r="J16" i="49"/>
  <c r="I16" i="49"/>
  <c r="H16" i="49"/>
  <c r="G16" i="49"/>
  <c r="F16" i="49"/>
  <c r="E16" i="49"/>
  <c r="D16" i="49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O10" i="49"/>
  <c r="P10" i="49" s="1"/>
  <c r="O9" i="49"/>
  <c r="P9" i="49" s="1"/>
  <c r="N8" i="49"/>
  <c r="M8" i="49"/>
  <c r="L8" i="49"/>
  <c r="K8" i="49"/>
  <c r="J8" i="49"/>
  <c r="I8" i="49"/>
  <c r="H8" i="49"/>
  <c r="G8" i="49"/>
  <c r="F8" i="49"/>
  <c r="E8" i="49"/>
  <c r="D8" i="49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14" i="49" l="1"/>
  <c r="P14" i="49" s="1"/>
  <c r="O5" i="49"/>
  <c r="P5" i="49" s="1"/>
  <c r="O16" i="49"/>
  <c r="P16" i="49" s="1"/>
  <c r="O12" i="49"/>
  <c r="P12" i="49" s="1"/>
  <c r="O8" i="49"/>
  <c r="P8" i="49" s="1"/>
  <c r="O21" i="48"/>
  <c r="P21" i="48" s="1"/>
  <c r="N20" i="48"/>
  <c r="M20" i="48"/>
  <c r="L20" i="48"/>
  <c r="K20" i="48"/>
  <c r="J20" i="48"/>
  <c r="I20" i="48"/>
  <c r="H20" i="48"/>
  <c r="G20" i="48"/>
  <c r="F20" i="48"/>
  <c r="E20" i="48"/>
  <c r="D20" i="48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N22" i="48" s="1"/>
  <c r="M5" i="48"/>
  <c r="M22" i="48" s="1"/>
  <c r="L5" i="48"/>
  <c r="L22" i="48" s="1"/>
  <c r="K5" i="48"/>
  <c r="K22" i="48" s="1"/>
  <c r="J5" i="48"/>
  <c r="I5" i="48"/>
  <c r="H5" i="48"/>
  <c r="G5" i="48"/>
  <c r="F5" i="48"/>
  <c r="E5" i="48"/>
  <c r="D5" i="48"/>
  <c r="O19" i="49" l="1"/>
  <c r="P19" i="49" s="1"/>
  <c r="D22" i="48"/>
  <c r="E22" i="48"/>
  <c r="F22" i="48"/>
  <c r="G22" i="48"/>
  <c r="H22" i="48"/>
  <c r="I22" i="48"/>
  <c r="J22" i="48"/>
  <c r="O20" i="48"/>
  <c r="P20" i="48" s="1"/>
  <c r="O18" i="48"/>
  <c r="P18" i="48" s="1"/>
  <c r="O14" i="48"/>
  <c r="P14" i="48" s="1"/>
  <c r="O12" i="48"/>
  <c r="P12" i="48" s="1"/>
  <c r="O5" i="48"/>
  <c r="P5" i="48" s="1"/>
  <c r="O27" i="47"/>
  <c r="P27" i="47"/>
  <c r="O26" i="47"/>
  <c r="P26" i="47" s="1"/>
  <c r="N25" i="47"/>
  <c r="M25" i="47"/>
  <c r="L25" i="47"/>
  <c r="K25" i="47"/>
  <c r="J25" i="47"/>
  <c r="I25" i="47"/>
  <c r="H25" i="47"/>
  <c r="G25" i="47"/>
  <c r="F25" i="47"/>
  <c r="E25" i="47"/>
  <c r="D25" i="47"/>
  <c r="O24" i="47"/>
  <c r="P24" i="47"/>
  <c r="N23" i="47"/>
  <c r="M23" i="47"/>
  <c r="L23" i="47"/>
  <c r="K23" i="47"/>
  <c r="J23" i="47"/>
  <c r="I23" i="47"/>
  <c r="H23" i="47"/>
  <c r="G23" i="47"/>
  <c r="F23" i="47"/>
  <c r="E23" i="47"/>
  <c r="D23" i="47"/>
  <c r="O22" i="47"/>
  <c r="P22" i="47" s="1"/>
  <c r="N21" i="47"/>
  <c r="M21" i="47"/>
  <c r="L21" i="47"/>
  <c r="K21" i="47"/>
  <c r="J21" i="47"/>
  <c r="I21" i="47"/>
  <c r="H21" i="47"/>
  <c r="G21" i="47"/>
  <c r="F21" i="47"/>
  <c r="E21" i="47"/>
  <c r="D21" i="47"/>
  <c r="O20" i="47"/>
  <c r="P20" i="47" s="1"/>
  <c r="N19" i="47"/>
  <c r="M19" i="47"/>
  <c r="L19" i="47"/>
  <c r="K19" i="47"/>
  <c r="J19" i="47"/>
  <c r="I19" i="47"/>
  <c r="H19" i="47"/>
  <c r="G19" i="47"/>
  <c r="F19" i="47"/>
  <c r="E19" i="47"/>
  <c r="D19" i="47"/>
  <c r="O18" i="47"/>
  <c r="P18" i="47" s="1"/>
  <c r="O17" i="47"/>
  <c r="P17" i="47" s="1"/>
  <c r="N16" i="47"/>
  <c r="M16" i="47"/>
  <c r="L16" i="47"/>
  <c r="K16" i="47"/>
  <c r="J16" i="47"/>
  <c r="I16" i="47"/>
  <c r="H16" i="47"/>
  <c r="H28" i="47" s="1"/>
  <c r="G16" i="47"/>
  <c r="F16" i="47"/>
  <c r="E16" i="47"/>
  <c r="D16" i="47"/>
  <c r="O15" i="47"/>
  <c r="P15" i="47" s="1"/>
  <c r="O14" i="47"/>
  <c r="P14" i="47" s="1"/>
  <c r="O13" i="47"/>
  <c r="P13" i="47"/>
  <c r="N12" i="47"/>
  <c r="M12" i="47"/>
  <c r="L12" i="47"/>
  <c r="K12" i="47"/>
  <c r="J12" i="47"/>
  <c r="I12" i="47"/>
  <c r="H12" i="47"/>
  <c r="G12" i="47"/>
  <c r="F12" i="47"/>
  <c r="E12" i="47"/>
  <c r="D12" i="47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I28" i="47" s="1"/>
  <c r="H5" i="47"/>
  <c r="G5" i="47"/>
  <c r="F5" i="47"/>
  <c r="E5" i="47"/>
  <c r="D5" i="47"/>
  <c r="N23" i="46"/>
  <c r="O23" i="46" s="1"/>
  <c r="M22" i="46"/>
  <c r="L22" i="46"/>
  <c r="K22" i="46"/>
  <c r="J22" i="46"/>
  <c r="I22" i="46"/>
  <c r="H22" i="46"/>
  <c r="G22" i="46"/>
  <c r="F22" i="46"/>
  <c r="E22" i="46"/>
  <c r="D22" i="46"/>
  <c r="N21" i="46"/>
  <c r="O21" i="46" s="1"/>
  <c r="M20" i="46"/>
  <c r="L20" i="46"/>
  <c r="K20" i="46"/>
  <c r="J20" i="46"/>
  <c r="J24" i="46" s="1"/>
  <c r="I20" i="46"/>
  <c r="H20" i="46"/>
  <c r="G20" i="46"/>
  <c r="F20" i="46"/>
  <c r="E20" i="46"/>
  <c r="D20" i="46"/>
  <c r="N19" i="46"/>
  <c r="O19" i="46" s="1"/>
  <c r="N18" i="46"/>
  <c r="O18" i="46" s="1"/>
  <c r="N17" i="46"/>
  <c r="O17" i="46" s="1"/>
  <c r="M16" i="46"/>
  <c r="L16" i="46"/>
  <c r="K16" i="46"/>
  <c r="J16" i="46"/>
  <c r="I16" i="46"/>
  <c r="H16" i="46"/>
  <c r="H24" i="46" s="1"/>
  <c r="G16" i="46"/>
  <c r="F16" i="46"/>
  <c r="E16" i="46"/>
  <c r="D16" i="46"/>
  <c r="N15" i="46"/>
  <c r="O15" i="46" s="1"/>
  <c r="N14" i="46"/>
  <c r="O14" i="46" s="1"/>
  <c r="N13" i="46"/>
  <c r="O13" i="46" s="1"/>
  <c r="M12" i="46"/>
  <c r="L12" i="46"/>
  <c r="K12" i="46"/>
  <c r="J12" i="46"/>
  <c r="I12" i="46"/>
  <c r="H12" i="46"/>
  <c r="G12" i="46"/>
  <c r="F12" i="46"/>
  <c r="E12" i="46"/>
  <c r="D12" i="46"/>
  <c r="N11" i="46"/>
  <c r="O11" i="46" s="1"/>
  <c r="N10" i="46"/>
  <c r="O10" i="46" s="1"/>
  <c r="N9" i="46"/>
  <c r="O9" i="46" s="1"/>
  <c r="N8" i="46"/>
  <c r="O8" i="46"/>
  <c r="N7" i="46"/>
  <c r="O7" i="46"/>
  <c r="N6" i="46"/>
  <c r="O6" i="46" s="1"/>
  <c r="M5" i="46"/>
  <c r="L5" i="46"/>
  <c r="L24" i="46" s="1"/>
  <c r="K5" i="46"/>
  <c r="J5" i="46"/>
  <c r="I5" i="46"/>
  <c r="H5" i="46"/>
  <c r="G5" i="46"/>
  <c r="F5" i="46"/>
  <c r="E5" i="46"/>
  <c r="D5" i="46"/>
  <c r="N23" i="45"/>
  <c r="O23" i="45" s="1"/>
  <c r="M22" i="45"/>
  <c r="L22" i="45"/>
  <c r="K22" i="45"/>
  <c r="J22" i="45"/>
  <c r="I22" i="45"/>
  <c r="H22" i="45"/>
  <c r="G22" i="45"/>
  <c r="F22" i="45"/>
  <c r="E22" i="45"/>
  <c r="D22" i="45"/>
  <c r="N21" i="45"/>
  <c r="O21" i="45"/>
  <c r="N20" i="45"/>
  <c r="O20" i="45" s="1"/>
  <c r="M19" i="45"/>
  <c r="L19" i="45"/>
  <c r="K19" i="45"/>
  <c r="J19" i="45"/>
  <c r="I19" i="45"/>
  <c r="H19" i="45"/>
  <c r="G19" i="45"/>
  <c r="F19" i="45"/>
  <c r="E19" i="45"/>
  <c r="D19" i="45"/>
  <c r="N18" i="45"/>
  <c r="O18" i="45" s="1"/>
  <c r="N17" i="45"/>
  <c r="O17" i="45" s="1"/>
  <c r="N16" i="45"/>
  <c r="O16" i="45" s="1"/>
  <c r="M15" i="45"/>
  <c r="L15" i="45"/>
  <c r="K15" i="45"/>
  <c r="J15" i="45"/>
  <c r="I15" i="45"/>
  <c r="H15" i="45"/>
  <c r="G15" i="45"/>
  <c r="F15" i="45"/>
  <c r="E15" i="45"/>
  <c r="D15" i="45"/>
  <c r="N14" i="45"/>
  <c r="O14" i="45" s="1"/>
  <c r="N13" i="45"/>
  <c r="O13" i="45" s="1"/>
  <c r="M12" i="45"/>
  <c r="L12" i="45"/>
  <c r="K12" i="45"/>
  <c r="J12" i="45"/>
  <c r="I12" i="45"/>
  <c r="H12" i="45"/>
  <c r="G12" i="45"/>
  <c r="F12" i="45"/>
  <c r="E12" i="45"/>
  <c r="D12" i="45"/>
  <c r="N11" i="45"/>
  <c r="O11" i="45" s="1"/>
  <c r="N10" i="45"/>
  <c r="O10" i="45" s="1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I5" i="45"/>
  <c r="I24" i="45" s="1"/>
  <c r="H5" i="45"/>
  <c r="G5" i="45"/>
  <c r="F5" i="45"/>
  <c r="E5" i="45"/>
  <c r="E24" i="45" s="1"/>
  <c r="D5" i="45"/>
  <c r="N22" i="44"/>
  <c r="O22" i="44" s="1"/>
  <c r="M21" i="44"/>
  <c r="L21" i="44"/>
  <c r="K21" i="44"/>
  <c r="J21" i="44"/>
  <c r="I21" i="44"/>
  <c r="H21" i="44"/>
  <c r="G21" i="44"/>
  <c r="F21" i="44"/>
  <c r="E21" i="44"/>
  <c r="D21" i="44"/>
  <c r="N20" i="44"/>
  <c r="O20" i="44" s="1"/>
  <c r="M19" i="44"/>
  <c r="L19" i="44"/>
  <c r="K19" i="44"/>
  <c r="J19" i="44"/>
  <c r="I19" i="44"/>
  <c r="H19" i="44"/>
  <c r="G19" i="44"/>
  <c r="F19" i="44"/>
  <c r="E19" i="44"/>
  <c r="D19" i="44"/>
  <c r="N18" i="44"/>
  <c r="O18" i="44" s="1"/>
  <c r="N17" i="44"/>
  <c r="O17" i="44" s="1"/>
  <c r="N16" i="44"/>
  <c r="O16" i="44" s="1"/>
  <c r="N15" i="44"/>
  <c r="O15" i="44" s="1"/>
  <c r="M14" i="44"/>
  <c r="L14" i="44"/>
  <c r="K14" i="44"/>
  <c r="J14" i="44"/>
  <c r="I14" i="44"/>
  <c r="H14" i="44"/>
  <c r="G14" i="44"/>
  <c r="F14" i="44"/>
  <c r="E14" i="44"/>
  <c r="D14" i="44"/>
  <c r="N13" i="44"/>
  <c r="O13" i="44" s="1"/>
  <c r="N12" i="44"/>
  <c r="O12" i="44" s="1"/>
  <c r="M11" i="44"/>
  <c r="N11" i="44" s="1"/>
  <c r="O11" i="44" s="1"/>
  <c r="L11" i="44"/>
  <c r="K11" i="44"/>
  <c r="J11" i="44"/>
  <c r="I11" i="44"/>
  <c r="H11" i="44"/>
  <c r="G11" i="44"/>
  <c r="F11" i="44"/>
  <c r="E11" i="44"/>
  <c r="D11" i="44"/>
  <c r="N10" i="44"/>
  <c r="O10" i="44"/>
  <c r="N9" i="44"/>
  <c r="O9" i="44" s="1"/>
  <c r="N8" i="44"/>
  <c r="O8" i="44" s="1"/>
  <c r="N7" i="44"/>
  <c r="O7" i="44" s="1"/>
  <c r="N6" i="44"/>
  <c r="O6" i="44" s="1"/>
  <c r="M5" i="44"/>
  <c r="M23" i="44" s="1"/>
  <c r="L5" i="44"/>
  <c r="L23" i="44" s="1"/>
  <c r="K5" i="44"/>
  <c r="K23" i="44" s="1"/>
  <c r="J5" i="44"/>
  <c r="I5" i="44"/>
  <c r="I23" i="44" s="1"/>
  <c r="H5" i="44"/>
  <c r="G5" i="44"/>
  <c r="G23" i="44" s="1"/>
  <c r="F5" i="44"/>
  <c r="E5" i="44"/>
  <c r="D5" i="44"/>
  <c r="N26" i="43"/>
  <c r="O26" i="43" s="1"/>
  <c r="N25" i="43"/>
  <c r="O25" i="43" s="1"/>
  <c r="M24" i="43"/>
  <c r="L24" i="43"/>
  <c r="K24" i="43"/>
  <c r="J24" i="43"/>
  <c r="I24" i="43"/>
  <c r="H24" i="43"/>
  <c r="G24" i="43"/>
  <c r="F24" i="43"/>
  <c r="E24" i="43"/>
  <c r="D24" i="43"/>
  <c r="N23" i="43"/>
  <c r="O23" i="43"/>
  <c r="M22" i="43"/>
  <c r="L22" i="43"/>
  <c r="K22" i="43"/>
  <c r="J22" i="43"/>
  <c r="I22" i="43"/>
  <c r="H22" i="43"/>
  <c r="G22" i="43"/>
  <c r="F22" i="43"/>
  <c r="E22" i="43"/>
  <c r="D22" i="43"/>
  <c r="N21" i="43"/>
  <c r="O21" i="43" s="1"/>
  <c r="M20" i="43"/>
  <c r="L20" i="43"/>
  <c r="K20" i="43"/>
  <c r="J20" i="43"/>
  <c r="I20" i="43"/>
  <c r="I27" i="43" s="1"/>
  <c r="H20" i="43"/>
  <c r="G20" i="43"/>
  <c r="F20" i="43"/>
  <c r="N20" i="43" s="1"/>
  <c r="O20" i="43" s="1"/>
  <c r="E20" i="43"/>
  <c r="D20" i="43"/>
  <c r="N19" i="43"/>
  <c r="O19" i="43" s="1"/>
  <c r="N18" i="43"/>
  <c r="O18" i="43" s="1"/>
  <c r="N17" i="43"/>
  <c r="O17" i="43"/>
  <c r="M16" i="43"/>
  <c r="L16" i="43"/>
  <c r="L27" i="43" s="1"/>
  <c r="K16" i="43"/>
  <c r="J16" i="43"/>
  <c r="I16" i="43"/>
  <c r="H16" i="43"/>
  <c r="G16" i="43"/>
  <c r="F16" i="43"/>
  <c r="E16" i="43"/>
  <c r="D16" i="43"/>
  <c r="N15" i="43"/>
  <c r="O15" i="43" s="1"/>
  <c r="N14" i="43"/>
  <c r="O14" i="43" s="1"/>
  <c r="M13" i="43"/>
  <c r="L13" i="43"/>
  <c r="K13" i="43"/>
  <c r="J13" i="43"/>
  <c r="I13" i="43"/>
  <c r="H13" i="43"/>
  <c r="G13" i="43"/>
  <c r="F13" i="43"/>
  <c r="E13" i="43"/>
  <c r="D13" i="43"/>
  <c r="N12" i="43"/>
  <c r="O12" i="43" s="1"/>
  <c r="N11" i="43"/>
  <c r="O11" i="43" s="1"/>
  <c r="N10" i="43"/>
  <c r="O10" i="43" s="1"/>
  <c r="N9" i="43"/>
  <c r="O9" i="43" s="1"/>
  <c r="N8" i="43"/>
  <c r="O8" i="43" s="1"/>
  <c r="N7" i="43"/>
  <c r="O7" i="43"/>
  <c r="N6" i="43"/>
  <c r="O6" i="43" s="1"/>
  <c r="M5" i="43"/>
  <c r="M27" i="43" s="1"/>
  <c r="L5" i="43"/>
  <c r="K5" i="43"/>
  <c r="K27" i="43" s="1"/>
  <c r="J5" i="43"/>
  <c r="I5" i="43"/>
  <c r="H5" i="43"/>
  <c r="H27" i="43" s="1"/>
  <c r="G5" i="43"/>
  <c r="F5" i="43"/>
  <c r="E5" i="43"/>
  <c r="D5" i="43"/>
  <c r="N23" i="42"/>
  <c r="O23" i="42"/>
  <c r="M22" i="42"/>
  <c r="L22" i="42"/>
  <c r="K22" i="42"/>
  <c r="J22" i="42"/>
  <c r="I22" i="42"/>
  <c r="H22" i="42"/>
  <c r="G22" i="42"/>
  <c r="F22" i="42"/>
  <c r="E22" i="42"/>
  <c r="D22" i="42"/>
  <c r="N21" i="42"/>
  <c r="O21" i="42" s="1"/>
  <c r="M20" i="42"/>
  <c r="L20" i="42"/>
  <c r="K20" i="42"/>
  <c r="J20" i="42"/>
  <c r="I20" i="42"/>
  <c r="H20" i="42"/>
  <c r="G20" i="42"/>
  <c r="F20" i="42"/>
  <c r="E20" i="42"/>
  <c r="D20" i="42"/>
  <c r="N19" i="42"/>
  <c r="O19" i="42"/>
  <c r="N18" i="42"/>
  <c r="O18" i="42" s="1"/>
  <c r="N17" i="42"/>
  <c r="O17" i="42" s="1"/>
  <c r="N16" i="42"/>
  <c r="O16" i="42" s="1"/>
  <c r="M15" i="42"/>
  <c r="L15" i="42"/>
  <c r="K15" i="42"/>
  <c r="J15" i="42"/>
  <c r="I15" i="42"/>
  <c r="H15" i="42"/>
  <c r="G15" i="42"/>
  <c r="F15" i="42"/>
  <c r="E15" i="42"/>
  <c r="E24" i="42" s="1"/>
  <c r="D15" i="42"/>
  <c r="N14" i="42"/>
  <c r="O14" i="42" s="1"/>
  <c r="N13" i="42"/>
  <c r="O13" i="42" s="1"/>
  <c r="M12" i="42"/>
  <c r="M24" i="42" s="1"/>
  <c r="L12" i="42"/>
  <c r="K12" i="42"/>
  <c r="J12" i="42"/>
  <c r="I12" i="42"/>
  <c r="H12" i="42"/>
  <c r="G12" i="42"/>
  <c r="F12" i="42"/>
  <c r="E12" i="42"/>
  <c r="D12" i="42"/>
  <c r="N11" i="42"/>
  <c r="O11" i="42" s="1"/>
  <c r="N10" i="42"/>
  <c r="O10" i="42" s="1"/>
  <c r="N9" i="42"/>
  <c r="O9" i="42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F24" i="42" s="1"/>
  <c r="E5" i="42"/>
  <c r="D5" i="42"/>
  <c r="D24" i="42" s="1"/>
  <c r="N23" i="41"/>
  <c r="O23" i="41" s="1"/>
  <c r="M22" i="41"/>
  <c r="L22" i="41"/>
  <c r="K22" i="41"/>
  <c r="J22" i="41"/>
  <c r="I22" i="41"/>
  <c r="H22" i="41"/>
  <c r="G22" i="41"/>
  <c r="F22" i="41"/>
  <c r="E22" i="41"/>
  <c r="D22" i="41"/>
  <c r="N22" i="41" s="1"/>
  <c r="O22" i="41" s="1"/>
  <c r="N21" i="41"/>
  <c r="O21" i="41" s="1"/>
  <c r="M20" i="41"/>
  <c r="L20" i="41"/>
  <c r="K20" i="41"/>
  <c r="J20" i="41"/>
  <c r="I20" i="41"/>
  <c r="H20" i="41"/>
  <c r="G20" i="41"/>
  <c r="F20" i="41"/>
  <c r="E20" i="41"/>
  <c r="D20" i="41"/>
  <c r="N19" i="41"/>
  <c r="O19" i="41" s="1"/>
  <c r="N18" i="41"/>
  <c r="O18" i="41" s="1"/>
  <c r="N17" i="41"/>
  <c r="O17" i="41" s="1"/>
  <c r="N16" i="41"/>
  <c r="O16" i="41" s="1"/>
  <c r="M15" i="41"/>
  <c r="L15" i="41"/>
  <c r="K15" i="41"/>
  <c r="J15" i="41"/>
  <c r="J24" i="41" s="1"/>
  <c r="I15" i="41"/>
  <c r="H15" i="41"/>
  <c r="G15" i="41"/>
  <c r="F15" i="41"/>
  <c r="E15" i="41"/>
  <c r="D15" i="41"/>
  <c r="N14" i="41"/>
  <c r="O14" i="41" s="1"/>
  <c r="N13" i="41"/>
  <c r="O13" i="41"/>
  <c r="M12" i="41"/>
  <c r="L12" i="41"/>
  <c r="K12" i="41"/>
  <c r="J12" i="41"/>
  <c r="I12" i="41"/>
  <c r="H12" i="41"/>
  <c r="G12" i="41"/>
  <c r="F12" i="41"/>
  <c r="E12" i="41"/>
  <c r="D12" i="41"/>
  <c r="N11" i="41"/>
  <c r="O11" i="41"/>
  <c r="N10" i="41"/>
  <c r="O10" i="41" s="1"/>
  <c r="N9" i="41"/>
  <c r="O9" i="41" s="1"/>
  <c r="N8" i="41"/>
  <c r="O8" i="41" s="1"/>
  <c r="N7" i="41"/>
  <c r="O7" i="41" s="1"/>
  <c r="N6" i="41"/>
  <c r="O6" i="41" s="1"/>
  <c r="M5" i="41"/>
  <c r="L5" i="41"/>
  <c r="L24" i="41" s="1"/>
  <c r="K5" i="41"/>
  <c r="J5" i="41"/>
  <c r="I5" i="41"/>
  <c r="H5" i="41"/>
  <c r="G5" i="41"/>
  <c r="F5" i="41"/>
  <c r="E5" i="41"/>
  <c r="D5" i="41"/>
  <c r="N23" i="40"/>
  <c r="O23" i="40"/>
  <c r="M22" i="40"/>
  <c r="L22" i="40"/>
  <c r="K22" i="40"/>
  <c r="J22" i="40"/>
  <c r="I22" i="40"/>
  <c r="H22" i="40"/>
  <c r="G22" i="40"/>
  <c r="F22" i="40"/>
  <c r="E22" i="40"/>
  <c r="D22" i="40"/>
  <c r="N21" i="40"/>
  <c r="O21" i="40" s="1"/>
  <c r="M20" i="40"/>
  <c r="L20" i="40"/>
  <c r="K20" i="40"/>
  <c r="J20" i="40"/>
  <c r="I20" i="40"/>
  <c r="H20" i="40"/>
  <c r="G20" i="40"/>
  <c r="F20" i="40"/>
  <c r="E20" i="40"/>
  <c r="D20" i="40"/>
  <c r="N20" i="40" s="1"/>
  <c r="O20" i="40" s="1"/>
  <c r="N19" i="40"/>
  <c r="O19" i="40"/>
  <c r="N18" i="40"/>
  <c r="O18" i="40" s="1"/>
  <c r="M17" i="40"/>
  <c r="L17" i="40"/>
  <c r="K17" i="40"/>
  <c r="J17" i="40"/>
  <c r="I17" i="40"/>
  <c r="H17" i="40"/>
  <c r="G17" i="40"/>
  <c r="F17" i="40"/>
  <c r="E17" i="40"/>
  <c r="D17" i="40"/>
  <c r="N16" i="40"/>
  <c r="O16" i="40" s="1"/>
  <c r="N15" i="40"/>
  <c r="O15" i="40" s="1"/>
  <c r="M14" i="40"/>
  <c r="L14" i="40"/>
  <c r="K14" i="40"/>
  <c r="J14" i="40"/>
  <c r="I14" i="40"/>
  <c r="H14" i="40"/>
  <c r="G14" i="40"/>
  <c r="G24" i="40" s="1"/>
  <c r="F14" i="40"/>
  <c r="N14" i="40" s="1"/>
  <c r="O14" i="40" s="1"/>
  <c r="E14" i="40"/>
  <c r="D14" i="40"/>
  <c r="N13" i="40"/>
  <c r="O13" i="40" s="1"/>
  <c r="N12" i="40"/>
  <c r="O12" i="40" s="1"/>
  <c r="M11" i="40"/>
  <c r="L11" i="40"/>
  <c r="K11" i="40"/>
  <c r="J11" i="40"/>
  <c r="I11" i="40"/>
  <c r="H11" i="40"/>
  <c r="H24" i="40" s="1"/>
  <c r="G11" i="40"/>
  <c r="F11" i="40"/>
  <c r="E11" i="40"/>
  <c r="D11" i="40"/>
  <c r="N10" i="40"/>
  <c r="O10" i="40" s="1"/>
  <c r="N9" i="40"/>
  <c r="O9" i="40" s="1"/>
  <c r="N8" i="40"/>
  <c r="O8" i="40"/>
  <c r="N7" i="40"/>
  <c r="O7" i="40" s="1"/>
  <c r="N6" i="40"/>
  <c r="O6" i="40" s="1"/>
  <c r="M5" i="40"/>
  <c r="L5" i="40"/>
  <c r="K5" i="40"/>
  <c r="J5" i="40"/>
  <c r="I5" i="40"/>
  <c r="H5" i="40"/>
  <c r="G5" i="40"/>
  <c r="F5" i="40"/>
  <c r="E5" i="40"/>
  <c r="D5" i="40"/>
  <c r="N22" i="39"/>
  <c r="O22" i="39"/>
  <c r="M21" i="39"/>
  <c r="L21" i="39"/>
  <c r="K21" i="39"/>
  <c r="J21" i="39"/>
  <c r="I21" i="39"/>
  <c r="I23" i="39" s="1"/>
  <c r="H21" i="39"/>
  <c r="G21" i="39"/>
  <c r="F21" i="39"/>
  <c r="E21" i="39"/>
  <c r="D21" i="39"/>
  <c r="N20" i="39"/>
  <c r="O20" i="39" s="1"/>
  <c r="M19" i="39"/>
  <c r="L19" i="39"/>
  <c r="K19" i="39"/>
  <c r="J19" i="39"/>
  <c r="I19" i="39"/>
  <c r="H19" i="39"/>
  <c r="G19" i="39"/>
  <c r="F19" i="39"/>
  <c r="E19" i="39"/>
  <c r="D19" i="39"/>
  <c r="N19" i="39" s="1"/>
  <c r="O19" i="39" s="1"/>
  <c r="N18" i="39"/>
  <c r="O18" i="39"/>
  <c r="N17" i="39"/>
  <c r="O17" i="39" s="1"/>
  <c r="N16" i="39"/>
  <c r="O16" i="39" s="1"/>
  <c r="M15" i="39"/>
  <c r="L15" i="39"/>
  <c r="K15" i="39"/>
  <c r="J15" i="39"/>
  <c r="I15" i="39"/>
  <c r="H15" i="39"/>
  <c r="G15" i="39"/>
  <c r="F15" i="39"/>
  <c r="E15" i="39"/>
  <c r="D15" i="39"/>
  <c r="N14" i="39"/>
  <c r="O14" i="39" s="1"/>
  <c r="N13" i="39"/>
  <c r="O13" i="39" s="1"/>
  <c r="M12" i="39"/>
  <c r="L12" i="39"/>
  <c r="K12" i="39"/>
  <c r="J12" i="39"/>
  <c r="I12" i="39"/>
  <c r="H12" i="39"/>
  <c r="G12" i="39"/>
  <c r="F12" i="39"/>
  <c r="E12" i="39"/>
  <c r="D12" i="39"/>
  <c r="N11" i="39"/>
  <c r="O11" i="39" s="1"/>
  <c r="N10" i="39"/>
  <c r="O10" i="39" s="1"/>
  <c r="N9" i="39"/>
  <c r="O9" i="39"/>
  <c r="N8" i="39"/>
  <c r="O8" i="39" s="1"/>
  <c r="N7" i="39"/>
  <c r="O7" i="39" s="1"/>
  <c r="N6" i="39"/>
  <c r="O6" i="39" s="1"/>
  <c r="M5" i="39"/>
  <c r="L5" i="39"/>
  <c r="K5" i="39"/>
  <c r="J5" i="39"/>
  <c r="I5" i="39"/>
  <c r="H5" i="39"/>
  <c r="H23" i="39" s="1"/>
  <c r="G5" i="39"/>
  <c r="F5" i="39"/>
  <c r="F23" i="39" s="1"/>
  <c r="E5" i="39"/>
  <c r="D5" i="39"/>
  <c r="N24" i="38"/>
  <c r="O24" i="38"/>
  <c r="M23" i="38"/>
  <c r="L23" i="38"/>
  <c r="K23" i="38"/>
  <c r="J23" i="38"/>
  <c r="I23" i="38"/>
  <c r="H23" i="38"/>
  <c r="G23" i="38"/>
  <c r="F23" i="38"/>
  <c r="E23" i="38"/>
  <c r="D23" i="38"/>
  <c r="N22" i="38"/>
  <c r="O22" i="38" s="1"/>
  <c r="M21" i="38"/>
  <c r="L21" i="38"/>
  <c r="K21" i="38"/>
  <c r="J21" i="38"/>
  <c r="I21" i="38"/>
  <c r="H21" i="38"/>
  <c r="G21" i="38"/>
  <c r="F21" i="38"/>
  <c r="E21" i="38"/>
  <c r="D21" i="38"/>
  <c r="N20" i="38"/>
  <c r="O20" i="38" s="1"/>
  <c r="M19" i="38"/>
  <c r="L19" i="38"/>
  <c r="K19" i="38"/>
  <c r="J19" i="38"/>
  <c r="I19" i="38"/>
  <c r="H19" i="38"/>
  <c r="G19" i="38"/>
  <c r="G25" i="38"/>
  <c r="F19" i="38"/>
  <c r="E19" i="38"/>
  <c r="E25" i="38" s="1"/>
  <c r="D19" i="38"/>
  <c r="N19" i="38" s="1"/>
  <c r="O19" i="38" s="1"/>
  <c r="N18" i="38"/>
  <c r="O18" i="38" s="1"/>
  <c r="N17" i="38"/>
  <c r="O17" i="38" s="1"/>
  <c r="N16" i="38"/>
  <c r="O16" i="38" s="1"/>
  <c r="M15" i="38"/>
  <c r="L15" i="38"/>
  <c r="K15" i="38"/>
  <c r="J15" i="38"/>
  <c r="I15" i="38"/>
  <c r="H15" i="38"/>
  <c r="G15" i="38"/>
  <c r="F15" i="38"/>
  <c r="E15" i="38"/>
  <c r="D15" i="38"/>
  <c r="N14" i="38"/>
  <c r="O14" i="38" s="1"/>
  <c r="N13" i="38"/>
  <c r="O13" i="38"/>
  <c r="M12" i="38"/>
  <c r="L12" i="38"/>
  <c r="L25" i="38"/>
  <c r="K12" i="38"/>
  <c r="J12" i="38"/>
  <c r="I12" i="38"/>
  <c r="H12" i="38"/>
  <c r="G12" i="38"/>
  <c r="F12" i="38"/>
  <c r="E12" i="38"/>
  <c r="D12" i="38"/>
  <c r="N11" i="38"/>
  <c r="O11" i="38"/>
  <c r="N10" i="38"/>
  <c r="O10" i="38" s="1"/>
  <c r="N9" i="38"/>
  <c r="O9" i="38" s="1"/>
  <c r="N8" i="38"/>
  <c r="O8" i="38" s="1"/>
  <c r="N7" i="38"/>
  <c r="O7" i="38" s="1"/>
  <c r="N6" i="38"/>
  <c r="O6" i="38"/>
  <c r="M5" i="38"/>
  <c r="L5" i="38"/>
  <c r="K5" i="38"/>
  <c r="K25" i="38" s="1"/>
  <c r="J5" i="38"/>
  <c r="J25" i="38" s="1"/>
  <c r="I5" i="38"/>
  <c r="H5" i="38"/>
  <c r="G5" i="38"/>
  <c r="F5" i="38"/>
  <c r="E5" i="38"/>
  <c r="D5" i="38"/>
  <c r="N24" i="37"/>
  <c r="O24" i="37" s="1"/>
  <c r="M23" i="37"/>
  <c r="L23" i="37"/>
  <c r="K23" i="37"/>
  <c r="J23" i="37"/>
  <c r="I23" i="37"/>
  <c r="H23" i="37"/>
  <c r="G23" i="37"/>
  <c r="F23" i="37"/>
  <c r="E23" i="37"/>
  <c r="N23" i="37" s="1"/>
  <c r="O23" i="37" s="1"/>
  <c r="D23" i="37"/>
  <c r="N22" i="37"/>
  <c r="O22" i="37" s="1"/>
  <c r="M21" i="37"/>
  <c r="L21" i="37"/>
  <c r="K21" i="37"/>
  <c r="J21" i="37"/>
  <c r="I21" i="37"/>
  <c r="H21" i="37"/>
  <c r="G21" i="37"/>
  <c r="F21" i="37"/>
  <c r="E21" i="37"/>
  <c r="D21" i="37"/>
  <c r="N20" i="37"/>
  <c r="O20" i="37" s="1"/>
  <c r="N19" i="37"/>
  <c r="O19" i="37" s="1"/>
  <c r="M18" i="37"/>
  <c r="L18" i="37"/>
  <c r="K18" i="37"/>
  <c r="J18" i="37"/>
  <c r="I18" i="37"/>
  <c r="H18" i="37"/>
  <c r="G18" i="37"/>
  <c r="F18" i="37"/>
  <c r="F25" i="37" s="1"/>
  <c r="E18" i="37"/>
  <c r="N18" i="37" s="1"/>
  <c r="O18" i="37" s="1"/>
  <c r="D18" i="37"/>
  <c r="N17" i="37"/>
  <c r="O17" i="37" s="1"/>
  <c r="N16" i="37"/>
  <c r="O16" i="37" s="1"/>
  <c r="N15" i="37"/>
  <c r="O15" i="37"/>
  <c r="M14" i="37"/>
  <c r="L14" i="37"/>
  <c r="K14" i="37"/>
  <c r="J14" i="37"/>
  <c r="I14" i="37"/>
  <c r="H14" i="37"/>
  <c r="G14" i="37"/>
  <c r="F14" i="37"/>
  <c r="E14" i="37"/>
  <c r="D14" i="37"/>
  <c r="N13" i="37"/>
  <c r="O13" i="37"/>
  <c r="N12" i="37"/>
  <c r="O12" i="37"/>
  <c r="M11" i="37"/>
  <c r="L11" i="37"/>
  <c r="K11" i="37"/>
  <c r="J11" i="37"/>
  <c r="I11" i="37"/>
  <c r="H11" i="37"/>
  <c r="G11" i="37"/>
  <c r="F11" i="37"/>
  <c r="E11" i="37"/>
  <c r="D11" i="37"/>
  <c r="N10" i="37"/>
  <c r="O10" i="37" s="1"/>
  <c r="N9" i="37"/>
  <c r="O9" i="37" s="1"/>
  <c r="N8" i="37"/>
  <c r="O8" i="37" s="1"/>
  <c r="N7" i="37"/>
  <c r="O7" i="37" s="1"/>
  <c r="N6" i="37"/>
  <c r="O6" i="37" s="1"/>
  <c r="M5" i="37"/>
  <c r="M25" i="37" s="1"/>
  <c r="L5" i="37"/>
  <c r="L25" i="37" s="1"/>
  <c r="K5" i="37"/>
  <c r="K25" i="37" s="1"/>
  <c r="J5" i="37"/>
  <c r="I5" i="37"/>
  <c r="I25" i="37" s="1"/>
  <c r="H5" i="37"/>
  <c r="H25" i="37" s="1"/>
  <c r="G5" i="37"/>
  <c r="F5" i="37"/>
  <c r="E5" i="37"/>
  <c r="D5" i="37"/>
  <c r="N22" i="36"/>
  <c r="O22" i="36" s="1"/>
  <c r="M21" i="36"/>
  <c r="L21" i="36"/>
  <c r="K21" i="36"/>
  <c r="J21" i="36"/>
  <c r="I21" i="36"/>
  <c r="H21" i="36"/>
  <c r="G21" i="36"/>
  <c r="F21" i="36"/>
  <c r="E21" i="36"/>
  <c r="D21" i="36"/>
  <c r="D23" i="36" s="1"/>
  <c r="N20" i="36"/>
  <c r="O20" i="36" s="1"/>
  <c r="M19" i="36"/>
  <c r="L19" i="36"/>
  <c r="K19" i="36"/>
  <c r="J19" i="36"/>
  <c r="I19" i="36"/>
  <c r="H19" i="36"/>
  <c r="G19" i="36"/>
  <c r="F19" i="36"/>
  <c r="E19" i="36"/>
  <c r="D19" i="36"/>
  <c r="N18" i="36"/>
  <c r="O18" i="36" s="1"/>
  <c r="N17" i="36"/>
  <c r="O17" i="36"/>
  <c r="N16" i="36"/>
  <c r="O16" i="36"/>
  <c r="M15" i="36"/>
  <c r="L15" i="36"/>
  <c r="L23" i="36" s="1"/>
  <c r="K15" i="36"/>
  <c r="J15" i="36"/>
  <c r="I15" i="36"/>
  <c r="H15" i="36"/>
  <c r="G15" i="36"/>
  <c r="F15" i="36"/>
  <c r="E15" i="36"/>
  <c r="D15" i="36"/>
  <c r="N14" i="36"/>
  <c r="O14" i="36" s="1"/>
  <c r="N13" i="36"/>
  <c r="O13" i="36" s="1"/>
  <c r="M12" i="36"/>
  <c r="L12" i="36"/>
  <c r="K12" i="36"/>
  <c r="J12" i="36"/>
  <c r="I12" i="36"/>
  <c r="I23" i="36" s="1"/>
  <c r="H12" i="36"/>
  <c r="G12" i="36"/>
  <c r="F12" i="36"/>
  <c r="E12" i="36"/>
  <c r="D12" i="36"/>
  <c r="N11" i="36"/>
  <c r="O11" i="36" s="1"/>
  <c r="N10" i="36"/>
  <c r="O10" i="36" s="1"/>
  <c r="N9" i="36"/>
  <c r="O9" i="36"/>
  <c r="N8" i="36"/>
  <c r="O8" i="36" s="1"/>
  <c r="N7" i="36"/>
  <c r="O7" i="36" s="1"/>
  <c r="N6" i="36"/>
  <c r="O6" i="36" s="1"/>
  <c r="M5" i="36"/>
  <c r="L5" i="36"/>
  <c r="K5" i="36"/>
  <c r="J5" i="36"/>
  <c r="I5" i="36"/>
  <c r="H5" i="36"/>
  <c r="G5" i="36"/>
  <c r="F5" i="36"/>
  <c r="E5" i="36"/>
  <c r="D5" i="36"/>
  <c r="N5" i="36" s="1"/>
  <c r="O5" i="36" s="1"/>
  <c r="N25" i="35"/>
  <c r="O25" i="35"/>
  <c r="M24" i="35"/>
  <c r="L24" i="35"/>
  <c r="K24" i="35"/>
  <c r="J24" i="35"/>
  <c r="I24" i="35"/>
  <c r="H24" i="35"/>
  <c r="G24" i="35"/>
  <c r="F24" i="35"/>
  <c r="E24" i="35"/>
  <c r="D24" i="35"/>
  <c r="N23" i="35"/>
  <c r="O23" i="35"/>
  <c r="N22" i="35"/>
  <c r="O22" i="35" s="1"/>
  <c r="M21" i="35"/>
  <c r="L21" i="35"/>
  <c r="K21" i="35"/>
  <c r="J21" i="35"/>
  <c r="I21" i="35"/>
  <c r="H21" i="35"/>
  <c r="H26" i="35" s="1"/>
  <c r="G21" i="35"/>
  <c r="F21" i="35"/>
  <c r="E21" i="35"/>
  <c r="D21" i="35"/>
  <c r="N20" i="35"/>
  <c r="O20" i="35" s="1"/>
  <c r="M19" i="35"/>
  <c r="L19" i="35"/>
  <c r="K19" i="35"/>
  <c r="J19" i="35"/>
  <c r="I19" i="35"/>
  <c r="H19" i="35"/>
  <c r="G19" i="35"/>
  <c r="F19" i="35"/>
  <c r="E19" i="35"/>
  <c r="D19" i="35"/>
  <c r="N18" i="35"/>
  <c r="O18" i="35" s="1"/>
  <c r="N17" i="35"/>
  <c r="O17" i="35" s="1"/>
  <c r="N16" i="35"/>
  <c r="O16" i="35"/>
  <c r="M15" i="35"/>
  <c r="L15" i="35"/>
  <c r="L26" i="35" s="1"/>
  <c r="K15" i="35"/>
  <c r="J15" i="35"/>
  <c r="I15" i="35"/>
  <c r="H15" i="35"/>
  <c r="G15" i="35"/>
  <c r="F15" i="35"/>
  <c r="E15" i="35"/>
  <c r="D15" i="35"/>
  <c r="N14" i="35"/>
  <c r="O14" i="35"/>
  <c r="N13" i="35"/>
  <c r="O13" i="35"/>
  <c r="M12" i="35"/>
  <c r="L12" i="35"/>
  <c r="K12" i="35"/>
  <c r="J12" i="35"/>
  <c r="I12" i="35"/>
  <c r="I26" i="35" s="1"/>
  <c r="H12" i="35"/>
  <c r="G12" i="35"/>
  <c r="F12" i="35"/>
  <c r="E12" i="35"/>
  <c r="D12" i="35"/>
  <c r="N11" i="35"/>
  <c r="O11" i="35" s="1"/>
  <c r="N10" i="35"/>
  <c r="O10" i="35" s="1"/>
  <c r="N9" i="35"/>
  <c r="O9" i="35" s="1"/>
  <c r="N8" i="35"/>
  <c r="O8" i="35" s="1"/>
  <c r="N7" i="35"/>
  <c r="O7" i="35"/>
  <c r="N6" i="35"/>
  <c r="O6" i="35" s="1"/>
  <c r="M5" i="35"/>
  <c r="L5" i="35"/>
  <c r="K5" i="35"/>
  <c r="J5" i="35"/>
  <c r="I5" i="35"/>
  <c r="H5" i="35"/>
  <c r="G5" i="35"/>
  <c r="N5" i="35" s="1"/>
  <c r="O5" i="35" s="1"/>
  <c r="F5" i="35"/>
  <c r="E5" i="35"/>
  <c r="D5" i="35"/>
  <c r="N23" i="34"/>
  <c r="O23" i="34" s="1"/>
  <c r="M22" i="34"/>
  <c r="L22" i="34"/>
  <c r="K22" i="34"/>
  <c r="J22" i="34"/>
  <c r="I22" i="34"/>
  <c r="H22" i="34"/>
  <c r="G22" i="34"/>
  <c r="F22" i="34"/>
  <c r="E22" i="34"/>
  <c r="D22" i="34"/>
  <c r="N22" i="34" s="1"/>
  <c r="O22" i="34" s="1"/>
  <c r="N21" i="34"/>
  <c r="O21" i="34"/>
  <c r="M20" i="34"/>
  <c r="L20" i="34"/>
  <c r="K20" i="34"/>
  <c r="J20" i="34"/>
  <c r="I20" i="34"/>
  <c r="H20" i="34"/>
  <c r="G20" i="34"/>
  <c r="F20" i="34"/>
  <c r="E20" i="34"/>
  <c r="D20" i="34"/>
  <c r="N19" i="34"/>
  <c r="O19" i="34"/>
  <c r="M18" i="34"/>
  <c r="L18" i="34"/>
  <c r="K18" i="34"/>
  <c r="J18" i="34"/>
  <c r="I18" i="34"/>
  <c r="H18" i="34"/>
  <c r="G18" i="34"/>
  <c r="F18" i="34"/>
  <c r="E18" i="34"/>
  <c r="E24" i="34" s="1"/>
  <c r="D18" i="34"/>
  <c r="N17" i="34"/>
  <c r="O17" i="34" s="1"/>
  <c r="N16" i="34"/>
  <c r="O16" i="34" s="1"/>
  <c r="N15" i="34"/>
  <c r="O15" i="34" s="1"/>
  <c r="M14" i="34"/>
  <c r="L14" i="34"/>
  <c r="K14" i="34"/>
  <c r="J14" i="34"/>
  <c r="I14" i="34"/>
  <c r="H14" i="34"/>
  <c r="H24" i="34" s="1"/>
  <c r="G14" i="34"/>
  <c r="F14" i="34"/>
  <c r="E14" i="34"/>
  <c r="D14" i="34"/>
  <c r="N13" i="34"/>
  <c r="O13" i="34"/>
  <c r="M12" i="34"/>
  <c r="L12" i="34"/>
  <c r="K12" i="34"/>
  <c r="K24" i="34" s="1"/>
  <c r="J12" i="34"/>
  <c r="I12" i="34"/>
  <c r="H12" i="34"/>
  <c r="G12" i="34"/>
  <c r="F12" i="34"/>
  <c r="E12" i="34"/>
  <c r="D12" i="34"/>
  <c r="N11" i="34"/>
  <c r="O11" i="34"/>
  <c r="N10" i="34"/>
  <c r="O10" i="34" s="1"/>
  <c r="N9" i="34"/>
  <c r="O9" i="34" s="1"/>
  <c r="N8" i="34"/>
  <c r="O8" i="34" s="1"/>
  <c r="N7" i="34"/>
  <c r="O7" i="34"/>
  <c r="N6" i="34"/>
  <c r="O6" i="34" s="1"/>
  <c r="M5" i="34"/>
  <c r="L5" i="34"/>
  <c r="K5" i="34"/>
  <c r="J5" i="34"/>
  <c r="I5" i="34"/>
  <c r="H5" i="34"/>
  <c r="G5" i="34"/>
  <c r="F5" i="34"/>
  <c r="E5" i="34"/>
  <c r="D5" i="34"/>
  <c r="E22" i="33"/>
  <c r="F22" i="33"/>
  <c r="G22" i="33"/>
  <c r="H22" i="33"/>
  <c r="I22" i="33"/>
  <c r="J22" i="33"/>
  <c r="K22" i="33"/>
  <c r="L22" i="33"/>
  <c r="L24" i="33"/>
  <c r="M22" i="33"/>
  <c r="D22" i="33"/>
  <c r="E20" i="33"/>
  <c r="N20" i="33" s="1"/>
  <c r="O20" i="33" s="1"/>
  <c r="F20" i="33"/>
  <c r="G20" i="33"/>
  <c r="H20" i="33"/>
  <c r="I20" i="33"/>
  <c r="J20" i="33"/>
  <c r="K20" i="33"/>
  <c r="L20" i="33"/>
  <c r="M20" i="33"/>
  <c r="E18" i="33"/>
  <c r="F18" i="33"/>
  <c r="G18" i="33"/>
  <c r="H18" i="33"/>
  <c r="I18" i="33"/>
  <c r="J18" i="33"/>
  <c r="K18" i="33"/>
  <c r="L18" i="33"/>
  <c r="M18" i="33"/>
  <c r="E14" i="33"/>
  <c r="F14" i="33"/>
  <c r="G14" i="33"/>
  <c r="H14" i="33"/>
  <c r="I14" i="33"/>
  <c r="J14" i="33"/>
  <c r="K14" i="33"/>
  <c r="L14" i="33"/>
  <c r="M14" i="33"/>
  <c r="E11" i="33"/>
  <c r="F11" i="33"/>
  <c r="G11" i="33"/>
  <c r="H11" i="33"/>
  <c r="I11" i="33"/>
  <c r="J11" i="33"/>
  <c r="K11" i="33"/>
  <c r="K24" i="33" s="1"/>
  <c r="L11" i="33"/>
  <c r="M11" i="33"/>
  <c r="E5" i="33"/>
  <c r="F5" i="33"/>
  <c r="F24" i="33" s="1"/>
  <c r="G5" i="33"/>
  <c r="G24" i="33" s="1"/>
  <c r="H5" i="33"/>
  <c r="I5" i="33"/>
  <c r="I24" i="33" s="1"/>
  <c r="J5" i="33"/>
  <c r="K5" i="33"/>
  <c r="L5" i="33"/>
  <c r="M5" i="33"/>
  <c r="D20" i="33"/>
  <c r="D18" i="33"/>
  <c r="D14" i="33"/>
  <c r="D11" i="33"/>
  <c r="D5" i="33"/>
  <c r="N23" i="33"/>
  <c r="O23" i="33" s="1"/>
  <c r="N21" i="33"/>
  <c r="O21" i="33" s="1"/>
  <c r="N19" i="33"/>
  <c r="O19" i="33"/>
  <c r="N13" i="33"/>
  <c r="O13" i="33" s="1"/>
  <c r="N7" i="33"/>
  <c r="O7" i="33" s="1"/>
  <c r="N8" i="33"/>
  <c r="O8" i="33" s="1"/>
  <c r="N9" i="33"/>
  <c r="O9" i="33" s="1"/>
  <c r="N10" i="33"/>
  <c r="O10" i="33" s="1"/>
  <c r="N6" i="33"/>
  <c r="O6" i="33"/>
  <c r="N15" i="33"/>
  <c r="O15" i="33"/>
  <c r="N16" i="33"/>
  <c r="O16" i="33" s="1"/>
  <c r="N17" i="33"/>
  <c r="O17" i="33" s="1"/>
  <c r="N12" i="33"/>
  <c r="O12" i="33" s="1"/>
  <c r="N20" i="42"/>
  <c r="O20" i="42" s="1"/>
  <c r="N21" i="44"/>
  <c r="O21" i="44" s="1"/>
  <c r="N19" i="45"/>
  <c r="O19" i="45" s="1"/>
  <c r="N20" i="46"/>
  <c r="O20" i="46" s="1"/>
  <c r="O21" i="47"/>
  <c r="P21" i="47" s="1"/>
  <c r="L24" i="40" l="1"/>
  <c r="K24" i="41"/>
  <c r="M24" i="41"/>
  <c r="F24" i="46"/>
  <c r="M24" i="33"/>
  <c r="G24" i="34"/>
  <c r="N15" i="36"/>
  <c r="O15" i="36" s="1"/>
  <c r="G25" i="37"/>
  <c r="F25" i="38"/>
  <c r="K24" i="40"/>
  <c r="N22" i="40"/>
  <c r="O22" i="40" s="1"/>
  <c r="N20" i="41"/>
  <c r="O20" i="41" s="1"/>
  <c r="N22" i="42"/>
  <c r="O22" i="42" s="1"/>
  <c r="E23" i="44"/>
  <c r="N23" i="44" s="1"/>
  <c r="O23" i="44" s="1"/>
  <c r="N22" i="46"/>
  <c r="O22" i="46" s="1"/>
  <c r="N5" i="39"/>
  <c r="O5" i="39" s="1"/>
  <c r="E23" i="39"/>
  <c r="F23" i="44"/>
  <c r="N15" i="45"/>
  <c r="O15" i="45" s="1"/>
  <c r="N24" i="35"/>
  <c r="O24" i="35" s="1"/>
  <c r="H25" i="38"/>
  <c r="I24" i="34"/>
  <c r="J24" i="33"/>
  <c r="H24" i="33"/>
  <c r="J24" i="34"/>
  <c r="N21" i="35"/>
  <c r="O21" i="35" s="1"/>
  <c r="K23" i="36"/>
  <c r="N20" i="34"/>
  <c r="O20" i="34" s="1"/>
  <c r="F26" i="35"/>
  <c r="N12" i="35"/>
  <c r="O12" i="35" s="1"/>
  <c r="J26" i="35"/>
  <c r="N12" i="39"/>
  <c r="O12" i="39" s="1"/>
  <c r="D24" i="40"/>
  <c r="H23" i="44"/>
  <c r="N14" i="33"/>
  <c r="O14" i="33" s="1"/>
  <c r="N22" i="33"/>
  <c r="O22" i="33" s="1"/>
  <c r="G26" i="35"/>
  <c r="E26" i="35"/>
  <c r="J25" i="37"/>
  <c r="G23" i="39"/>
  <c r="I24" i="41"/>
  <c r="G28" i="47"/>
  <c r="J23" i="44"/>
  <c r="N19" i="44"/>
  <c r="O19" i="44" s="1"/>
  <c r="N21" i="38"/>
  <c r="O21" i="38" s="1"/>
  <c r="N21" i="39"/>
  <c r="O21" i="39" s="1"/>
  <c r="G24" i="42"/>
  <c r="N12" i="42"/>
  <c r="O12" i="42" s="1"/>
  <c r="N16" i="43"/>
  <c r="O16" i="43" s="1"/>
  <c r="M24" i="46"/>
  <c r="D28" i="47"/>
  <c r="L24" i="34"/>
  <c r="N21" i="36"/>
  <c r="O21" i="36" s="1"/>
  <c r="M25" i="38"/>
  <c r="H24" i="42"/>
  <c r="N24" i="42" s="1"/>
  <c r="O24" i="42" s="1"/>
  <c r="J27" i="43"/>
  <c r="E24" i="33"/>
  <c r="E23" i="36"/>
  <c r="N23" i="36" s="1"/>
  <c r="O23" i="36" s="1"/>
  <c r="I24" i="42"/>
  <c r="F23" i="36"/>
  <c r="N23" i="38"/>
  <c r="O23" i="38" s="1"/>
  <c r="J24" i="42"/>
  <c r="N16" i="46"/>
  <c r="O16" i="46" s="1"/>
  <c r="I24" i="46"/>
  <c r="O23" i="47"/>
  <c r="P23" i="47" s="1"/>
  <c r="F24" i="45"/>
  <c r="D24" i="41"/>
  <c r="K24" i="42"/>
  <c r="N24" i="43"/>
  <c r="O24" i="43" s="1"/>
  <c r="K26" i="35"/>
  <c r="N19" i="35"/>
  <c r="O19" i="35" s="1"/>
  <c r="G23" i="36"/>
  <c r="M23" i="39"/>
  <c r="E24" i="41"/>
  <c r="N15" i="41"/>
  <c r="O15" i="41" s="1"/>
  <c r="L24" i="42"/>
  <c r="G24" i="45"/>
  <c r="N12" i="45"/>
  <c r="O12" i="45" s="1"/>
  <c r="D24" i="45"/>
  <c r="N24" i="45" s="1"/>
  <c r="O24" i="45" s="1"/>
  <c r="H23" i="36"/>
  <c r="H24" i="45"/>
  <c r="O25" i="47"/>
  <c r="P25" i="47" s="1"/>
  <c r="N18" i="34"/>
  <c r="O18" i="34" s="1"/>
  <c r="N14" i="34"/>
  <c r="O14" i="34" s="1"/>
  <c r="M26" i="35"/>
  <c r="N15" i="39"/>
  <c r="O15" i="39" s="1"/>
  <c r="N13" i="43"/>
  <c r="O13" i="43" s="1"/>
  <c r="N22" i="45"/>
  <c r="O22" i="45" s="1"/>
  <c r="J28" i="47"/>
  <c r="F24" i="34"/>
  <c r="N18" i="33"/>
  <c r="O18" i="33" s="1"/>
  <c r="J23" i="39"/>
  <c r="N11" i="40"/>
  <c r="O11" i="40" s="1"/>
  <c r="F24" i="41"/>
  <c r="D27" i="43"/>
  <c r="N27" i="43" s="1"/>
  <c r="O27" i="43" s="1"/>
  <c r="J24" i="45"/>
  <c r="K28" i="47"/>
  <c r="O12" i="47"/>
  <c r="P12" i="47" s="1"/>
  <c r="O19" i="47"/>
  <c r="P19" i="47" s="1"/>
  <c r="M24" i="34"/>
  <c r="E27" i="43"/>
  <c r="D23" i="44"/>
  <c r="K24" i="45"/>
  <c r="M24" i="45"/>
  <c r="L28" i="47"/>
  <c r="E28" i="47"/>
  <c r="L23" i="39"/>
  <c r="N5" i="34"/>
  <c r="O5" i="34" s="1"/>
  <c r="D25" i="37"/>
  <c r="N14" i="37"/>
  <c r="O14" i="37" s="1"/>
  <c r="N21" i="37"/>
  <c r="O21" i="37" s="1"/>
  <c r="N15" i="38"/>
  <c r="O15" i="38" s="1"/>
  <c r="E24" i="40"/>
  <c r="H24" i="41"/>
  <c r="N15" i="42"/>
  <c r="O15" i="42" s="1"/>
  <c r="F27" i="43"/>
  <c r="N14" i="44"/>
  <c r="O14" i="44" s="1"/>
  <c r="L24" i="45"/>
  <c r="N12" i="46"/>
  <c r="O12" i="46" s="1"/>
  <c r="K24" i="46"/>
  <c r="M28" i="47"/>
  <c r="F28" i="47"/>
  <c r="J23" i="36"/>
  <c r="K23" i="39"/>
  <c r="N17" i="40"/>
  <c r="O17" i="40" s="1"/>
  <c r="G24" i="41"/>
  <c r="N12" i="34"/>
  <c r="O12" i="34" s="1"/>
  <c r="N15" i="35"/>
  <c r="O15" i="35" s="1"/>
  <c r="N12" i="38"/>
  <c r="O12" i="38" s="1"/>
  <c r="N5" i="40"/>
  <c r="O5" i="40" s="1"/>
  <c r="J24" i="40"/>
  <c r="M24" i="40"/>
  <c r="G27" i="43"/>
  <c r="D24" i="46"/>
  <c r="N24" i="46" s="1"/>
  <c r="O24" i="46" s="1"/>
  <c r="N28" i="47"/>
  <c r="N11" i="33"/>
  <c r="O11" i="33" s="1"/>
  <c r="M23" i="36"/>
  <c r="N19" i="36"/>
  <c r="O19" i="36" s="1"/>
  <c r="E25" i="37"/>
  <c r="N25" i="37" s="1"/>
  <c r="O25" i="37" s="1"/>
  <c r="D25" i="38"/>
  <c r="N25" i="38" s="1"/>
  <c r="O25" i="38" s="1"/>
  <c r="I24" i="40"/>
  <c r="N22" i="43"/>
  <c r="O22" i="43" s="1"/>
  <c r="E24" i="46"/>
  <c r="G24" i="46"/>
  <c r="O22" i="48"/>
  <c r="P22" i="48" s="1"/>
  <c r="O28" i="47"/>
  <c r="P28" i="47" s="1"/>
  <c r="N24" i="41"/>
  <c r="O24" i="41" s="1"/>
  <c r="N5" i="33"/>
  <c r="O5" i="33" s="1"/>
  <c r="N12" i="41"/>
  <c r="O12" i="41" s="1"/>
  <c r="D24" i="33"/>
  <c r="N24" i="33" s="1"/>
  <c r="O24" i="33" s="1"/>
  <c r="N12" i="36"/>
  <c r="O12" i="36" s="1"/>
  <c r="N11" i="37"/>
  <c r="O11" i="37" s="1"/>
  <c r="O16" i="47"/>
  <c r="P16" i="47" s="1"/>
  <c r="N5" i="45"/>
  <c r="O5" i="45" s="1"/>
  <c r="N5" i="43"/>
  <c r="O5" i="43" s="1"/>
  <c r="N5" i="38"/>
  <c r="O5" i="38" s="1"/>
  <c r="N5" i="46"/>
  <c r="O5" i="46" s="1"/>
  <c r="N5" i="44"/>
  <c r="O5" i="44" s="1"/>
  <c r="D26" i="35"/>
  <c r="N5" i="42"/>
  <c r="O5" i="42" s="1"/>
  <c r="D24" i="34"/>
  <c r="I25" i="38"/>
  <c r="D23" i="39"/>
  <c r="O5" i="47"/>
  <c r="P5" i="47" s="1"/>
  <c r="N5" i="41"/>
  <c r="O5" i="41" s="1"/>
  <c r="F24" i="40"/>
  <c r="N5" i="37"/>
  <c r="O5" i="37" s="1"/>
  <c r="N24" i="40" l="1"/>
  <c r="O24" i="40" s="1"/>
  <c r="N23" i="39"/>
  <c r="O23" i="39" s="1"/>
  <c r="N26" i="35"/>
  <c r="O26" i="35" s="1"/>
  <c r="N24" i="34"/>
  <c r="O24" i="34" s="1"/>
</calcChain>
</file>

<file path=xl/sharedStrings.xml><?xml version="1.0" encoding="utf-8"?>
<sst xmlns="http://schemas.openxmlformats.org/spreadsheetml/2006/main" count="684" uniqueCount="96">
  <si>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</si>
  <si>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</si>
  <si>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</si>
  <si>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</si>
  <si>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</si>
  <si>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</si>
  <si>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</si>
  <si>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</si>
  <si>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</si>
  <si>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</si>
  <si>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</si>
  <si>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</si>
  <si>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</si>
  <si>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</si>
  <si>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</si>
  <si>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</si>
  <si>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</si>
  <si>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</si>
  <si>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</si>
  <si>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</si>
  <si>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</si>
  <si>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</si>
  <si>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</si>
  <si>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Other General Government Services</t>
  </si>
  <si>
    <t>Public Safety</t>
  </si>
  <si>
    <t>Law Enforcement</t>
  </si>
  <si>
    <t>Fire Control</t>
  </si>
  <si>
    <t>Physical Environment</t>
  </si>
  <si>
    <t>Water Utility Services</t>
  </si>
  <si>
    <t>Garbage / Solid Waste Control Services</t>
  </si>
  <si>
    <t>Other Physical Environment</t>
  </si>
  <si>
    <t>Transportation</t>
  </si>
  <si>
    <t>Road and Street Facilities</t>
  </si>
  <si>
    <t>Culture / Recreation</t>
  </si>
  <si>
    <t>Parks and Recreation</t>
  </si>
  <si>
    <t>Inter-Fund Group Transfers Out</t>
  </si>
  <si>
    <t>Other Uses and Non-Operating</t>
  </si>
  <si>
    <t>2009 Municipal Population:</t>
  </si>
  <si>
    <t>Archer Expenditures Reported by Account Code and Fund Type</t>
  </si>
  <si>
    <t>Local Fiscal Year Ended September 30, 2010</t>
  </si>
  <si>
    <t>Comprehensive Planning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</si>
  <si>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</si>
  <si>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</si>
  <si>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</si>
  <si>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Other Culture / Recreation</t>
  </si>
  <si>
    <t>2011 Municipal Population:</t>
  </si>
  <si>
    <t>Local Fiscal Year Ended September 30, 2012</t>
  </si>
  <si>
    <t>2012 Municipal Population:</t>
  </si>
  <si>
    <t>Local Fiscal Year Ended September 30, 2008</t>
  </si>
  <si>
    <t>Other Transportation Systems / Services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</si>
  <si>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</si>
  <si>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</si>
  <si>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</si>
  <si>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</si>
  <si>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</si>
  <si>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Garbage / Solid Waste</t>
  </si>
  <si>
    <t>Road / Street Facilities</t>
  </si>
  <si>
    <t>Parks / Recreation</t>
  </si>
  <si>
    <t>2014 Municipal Population:</t>
  </si>
  <si>
    <t>Local Fiscal Year Ended September 30, 2007</t>
  </si>
  <si>
    <t>Water-Sewer Combination Services</t>
  </si>
  <si>
    <t>2007 Municipal Population:</t>
  </si>
  <si>
    <t>Local Fiscal Year Ended September 30, 2015</t>
  </si>
  <si>
    <t>Sewer / Wastewater Services</t>
  </si>
  <si>
    <t>2015 Municipal Population:</t>
  </si>
  <si>
    <t>Local Fiscal Year Ended September 30, 2016</t>
  </si>
  <si>
    <t>2016 Municipal Population:</t>
  </si>
  <si>
    <t>Local Fiscal Year Ended September 30, 2017</t>
  </si>
  <si>
    <t>Pension Benefits</t>
  </si>
  <si>
    <t>Human Services</t>
  </si>
  <si>
    <t>Hospitals</t>
  </si>
  <si>
    <t>Special Facilities</t>
  </si>
  <si>
    <t>2017 Municipal Population:</t>
  </si>
  <si>
    <t>Local Fiscal Year Ended September 30, 2018</t>
  </si>
  <si>
    <t>2018 Municipal Population:</t>
  </si>
  <si>
    <t>Local Fiscal Year Ended September 30, 2019</t>
  </si>
  <si>
    <t>Water / Sewer Services</t>
  </si>
  <si>
    <t>Water</t>
  </si>
  <si>
    <t>2019 Municipal Population:</t>
  </si>
  <si>
    <t>Local Fiscal Year Ended September 30, 2020</t>
  </si>
  <si>
    <t>Other Public Safety</t>
  </si>
  <si>
    <t>2020 Municipal Population:</t>
  </si>
  <si>
    <t>Local Fiscal Year Ended September 30, 2021</t>
  </si>
  <si>
    <t>Per Capita Account</t>
  </si>
  <si>
    <t>Custodial</t>
  </si>
  <si>
    <t>Total Account</t>
  </si>
  <si>
    <t>Other Human Services</t>
  </si>
  <si>
    <t>Inter-fund Group Transfers Out</t>
  </si>
  <si>
    <t>Proprietary - Other Non-Operating Disbursements</t>
  </si>
  <si>
    <t>2021 Municipal Population:</t>
  </si>
  <si>
    <t>Local Fiscal Year Ended September 30, 2022</t>
  </si>
  <si>
    <t>2022 Municipal Population:</t>
  </si>
  <si>
    <t>Local Fiscal Year Ended September 30, 2023</t>
  </si>
  <si>
    <t>Debt Service Payments</t>
  </si>
  <si>
    <t>Proprietary - Non-Operating Interest Expense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</si>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</sst>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37" fontId="4" fillId="0" borderId="18" xfId="0" applyNumberFormat="1" applyFont="1" applyBorder="1" applyAlignment="1">
      <alignment horizontal="right" vertical="center"/>
    </xf>
    <xf numFmtId="41" fontId="4" fillId="0" borderId="19" xfId="0" applyNumberFormat="1" applyFont="1" applyBorder="1" applyAlignment="1">
      <alignment vertical="center"/>
    </xf>
    <xf numFmtId="0" fontId="4" fillId="0" borderId="22" xfId="0" applyFont="1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37" fontId="4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86577-BB49-419F-88F3-0A077DB3A4BA}">
  <sheetPr>
    <pageSetUpPr fitToPage="1"/>
  </sheetPr>
  <dimension ref="A1:ED23"/>
  <sheetViews>
    <sheetView tabSelected="1" workbookViewId="0">
      <selection sqref="A1:P1"/>
    </sheetView>
  </sheetViews>
  <sheetFormatPr defaultColWidth="9.81640625" defaultRowHeight="15"/>
  <cols>
    <col min="1" max="1" width="1.81640625" style="163" customWidth="1"/>
    <col min="2" max="2" width="6.81640625" style="163" customWidth="1"/>
    <col min="3" max="3" width="55.81640625" style="163" customWidth="1"/>
    <col min="4" max="5" width="16.81640625" style="194" customWidth="1"/>
    <col min="6" max="7" width="15.81640625" style="194" customWidth="1"/>
    <col min="8" max="8" width="13.81640625" style="194" customWidth="1"/>
    <col min="9" max="10" width="15.81640625" style="194" customWidth="1"/>
    <col min="11" max="14" width="13.81640625" style="194" customWidth="1"/>
    <col min="15" max="15" width="16.81640625" style="194" customWidth="1"/>
    <col min="16" max="16" width="13.81640625" style="163" customWidth="1"/>
    <col min="17" max="18" width="9.81640625" style="163"/>
  </cols>
  <sheetData>
    <row r="1" spans="1:134" ht="28.2">
      <c r="A1" s="138" t="s">
        <v>38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40"/>
      <c r="Q1" s="141"/>
      <c r="R1"/>
    </row>
    <row r="2" spans="1:134" ht="23.4" thickBot="1">
      <c r="A2" s="142" t="s">
        <v>92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4"/>
      <c r="Q2" s="141"/>
      <c r="R2"/>
    </row>
    <row r="3" spans="1:134" ht="18" customHeight="1">
      <c r="A3" s="145" t="s">
        <v>12</v>
      </c>
      <c r="B3" s="104"/>
      <c r="C3" s="105"/>
      <c r="D3" s="146" t="s">
        <v>6</v>
      </c>
      <c r="E3" s="147"/>
      <c r="F3" s="147"/>
      <c r="G3" s="147"/>
      <c r="H3" s="148"/>
      <c r="I3" s="146" t="s">
        <v>7</v>
      </c>
      <c r="J3" s="148"/>
      <c r="K3" s="146" t="s">
        <v>9</v>
      </c>
      <c r="L3" s="147"/>
      <c r="M3" s="148"/>
      <c r="N3" s="149"/>
      <c r="O3" s="150"/>
      <c r="P3" s="151" t="s">
        <v>83</v>
      </c>
      <c r="Q3" s="152"/>
      <c r="R3"/>
    </row>
    <row r="4" spans="1:134" ht="32.25" customHeight="1" thickBot="1">
      <c r="A4" s="106"/>
      <c r="B4" s="107"/>
      <c r="C4" s="108"/>
      <c r="D4" s="153" t="s">
        <v>0</v>
      </c>
      <c r="E4" s="153" t="s">
        <v>13</v>
      </c>
      <c r="F4" s="153" t="s">
        <v>14</v>
      </c>
      <c r="G4" s="153" t="s">
        <v>15</v>
      </c>
      <c r="H4" s="153" t="s">
        <v>1</v>
      </c>
      <c r="I4" s="153" t="s">
        <v>2</v>
      </c>
      <c r="J4" s="154" t="s">
        <v>16</v>
      </c>
      <c r="K4" s="154" t="s">
        <v>3</v>
      </c>
      <c r="L4" s="154" t="s">
        <v>4</v>
      </c>
      <c r="M4" s="154" t="s">
        <v>84</v>
      </c>
      <c r="N4" s="154" t="s">
        <v>5</v>
      </c>
      <c r="O4" s="154" t="s">
        <v>85</v>
      </c>
      <c r="P4" s="113"/>
      <c r="Q4" s="155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56"/>
      <c r="AR4" s="156"/>
      <c r="AS4" s="156"/>
      <c r="AT4" s="156"/>
      <c r="AU4" s="156"/>
      <c r="AV4" s="156"/>
      <c r="AW4" s="156"/>
      <c r="AX4" s="156"/>
      <c r="AY4" s="156"/>
      <c r="AZ4" s="156"/>
      <c r="BA4" s="156"/>
      <c r="BB4" s="156"/>
      <c r="BC4" s="156"/>
      <c r="BD4" s="156"/>
      <c r="BE4" s="156"/>
      <c r="BF4" s="156"/>
      <c r="BG4" s="156"/>
      <c r="BH4" s="156"/>
      <c r="BI4" s="156"/>
      <c r="BJ4" s="156"/>
      <c r="BK4" s="156"/>
      <c r="BL4" s="156"/>
      <c r="BM4" s="156"/>
      <c r="BN4" s="156"/>
      <c r="BO4" s="156"/>
      <c r="BP4" s="156"/>
      <c r="BQ4" s="156"/>
      <c r="BR4" s="156"/>
      <c r="BS4" s="156"/>
      <c r="BT4" s="156"/>
      <c r="BU4" s="156"/>
      <c r="BV4" s="156"/>
      <c r="BW4" s="156"/>
      <c r="BX4" s="156"/>
      <c r="BY4" s="156"/>
      <c r="BZ4" s="156"/>
      <c r="CA4" s="156"/>
      <c r="CB4" s="156"/>
      <c r="CC4" s="156"/>
      <c r="CD4" s="156"/>
      <c r="CE4" s="156"/>
      <c r="CF4" s="156"/>
      <c r="CG4" s="156"/>
      <c r="CH4" s="156"/>
      <c r="CI4" s="156"/>
      <c r="CJ4" s="156"/>
      <c r="CK4" s="156"/>
      <c r="CL4" s="156"/>
      <c r="CM4" s="156"/>
      <c r="CN4" s="156"/>
      <c r="CO4" s="156"/>
      <c r="CP4" s="156"/>
      <c r="CQ4" s="156"/>
      <c r="CR4" s="156"/>
      <c r="CS4" s="156"/>
      <c r="CT4" s="156"/>
      <c r="CU4" s="156"/>
      <c r="CV4" s="156"/>
      <c r="CW4" s="156"/>
      <c r="CX4" s="156"/>
      <c r="CY4" s="156"/>
      <c r="CZ4" s="156"/>
      <c r="DA4" s="156"/>
      <c r="DB4" s="156"/>
      <c r="DC4" s="156"/>
      <c r="DD4" s="156"/>
      <c r="DE4" s="156"/>
      <c r="DF4" s="156"/>
      <c r="DG4" s="156"/>
      <c r="DH4" s="156"/>
      <c r="DI4" s="156"/>
      <c r="DJ4" s="156"/>
      <c r="DK4" s="156"/>
      <c r="DL4" s="156"/>
      <c r="DM4" s="156"/>
      <c r="DN4" s="156"/>
      <c r="DO4" s="156"/>
      <c r="DP4" s="156"/>
      <c r="DQ4" s="156"/>
      <c r="DR4" s="156"/>
      <c r="DS4" s="156"/>
      <c r="DT4" s="156"/>
      <c r="DU4" s="156"/>
      <c r="DV4" s="156"/>
      <c r="DW4" s="156"/>
      <c r="DX4" s="156"/>
      <c r="DY4" s="156"/>
      <c r="DZ4" s="156"/>
      <c r="EA4" s="156"/>
      <c r="EB4" s="156"/>
      <c r="EC4" s="156"/>
      <c r="ED4" s="156"/>
    </row>
    <row r="5" spans="1:134" ht="15.6">
      <c r="A5" s="157" t="s">
        <v>18</v>
      </c>
      <c r="B5" s="158"/>
      <c r="C5" s="158"/>
      <c r="D5" s="159">
        <f>SUM(D6:D7)</f>
        <v>842397</v>
      </c>
      <c r="E5" s="159">
        <f>SUM(E6:E7)</f>
        <v>0</v>
      </c>
      <c r="F5" s="159">
        <f>SUM(F6:F7)</f>
        <v>0</v>
      </c>
      <c r="G5" s="159">
        <f>SUM(G6:G7)</f>
        <v>0</v>
      </c>
      <c r="H5" s="159">
        <f>SUM(H6:H7)</f>
        <v>0</v>
      </c>
      <c r="I5" s="159">
        <f>SUM(I6:I7)</f>
        <v>0</v>
      </c>
      <c r="J5" s="159">
        <f>SUM(J6:J7)</f>
        <v>0</v>
      </c>
      <c r="K5" s="159">
        <f>SUM(K6:K7)</f>
        <v>0</v>
      </c>
      <c r="L5" s="159">
        <f>SUM(L6:L7)</f>
        <v>0</v>
      </c>
      <c r="M5" s="159">
        <f>SUM(M6:M7)</f>
        <v>0</v>
      </c>
      <c r="N5" s="159">
        <f>SUM(N6:N7)</f>
        <v>0</v>
      </c>
      <c r="O5" s="160">
        <f>SUM(D5:N5)</f>
        <v>842397</v>
      </c>
      <c r="P5" s="161">
        <f>(O5/P$21)</f>
        <v>726.2043103448276</v>
      </c>
      <c r="Q5" s="162"/>
    </row>
    <row r="6" spans="1:134">
      <c r="A6" s="164"/>
      <c r="B6" s="165">
        <v>517</v>
      </c>
      <c r="C6" s="166" t="s">
        <v>93</v>
      </c>
      <c r="D6" s="167">
        <v>22761</v>
      </c>
      <c r="E6" s="167">
        <v>0</v>
      </c>
      <c r="F6" s="167">
        <v>0</v>
      </c>
      <c r="G6" s="167">
        <v>0</v>
      </c>
      <c r="H6" s="167">
        <v>0</v>
      </c>
      <c r="I6" s="167">
        <v>0</v>
      </c>
      <c r="J6" s="167">
        <v>0</v>
      </c>
      <c r="K6" s="167">
        <v>0</v>
      </c>
      <c r="L6" s="167">
        <v>0</v>
      </c>
      <c r="M6" s="167">
        <v>0</v>
      </c>
      <c r="N6" s="167">
        <v>0</v>
      </c>
      <c r="O6" s="167">
        <f t="shared" ref="O6:O7" si="0">SUM(D6:N6)</f>
        <v>22761</v>
      </c>
      <c r="P6" s="168">
        <f>(O6/P$21)</f>
        <v>19.62155172413793</v>
      </c>
      <c r="Q6" s="169"/>
    </row>
    <row r="7" spans="1:134">
      <c r="A7" s="164"/>
      <c r="B7" s="165">
        <v>519</v>
      </c>
      <c r="C7" s="166" t="s">
        <v>23</v>
      </c>
      <c r="D7" s="167">
        <v>819636</v>
      </c>
      <c r="E7" s="167">
        <v>0</v>
      </c>
      <c r="F7" s="167">
        <v>0</v>
      </c>
      <c r="G7" s="167">
        <v>0</v>
      </c>
      <c r="H7" s="167">
        <v>0</v>
      </c>
      <c r="I7" s="167">
        <v>0</v>
      </c>
      <c r="J7" s="167">
        <v>0</v>
      </c>
      <c r="K7" s="167">
        <v>0</v>
      </c>
      <c r="L7" s="167">
        <v>0</v>
      </c>
      <c r="M7" s="167">
        <v>0</v>
      </c>
      <c r="N7" s="167">
        <v>0</v>
      </c>
      <c r="O7" s="167">
        <f t="shared" si="0"/>
        <v>819636</v>
      </c>
      <c r="P7" s="168">
        <f>(O7/P$21)</f>
        <v>706.58275862068967</v>
      </c>
      <c r="Q7" s="169"/>
    </row>
    <row r="8" spans="1:134" ht="15.6">
      <c r="A8" s="170" t="s">
        <v>27</v>
      </c>
      <c r="B8" s="171"/>
      <c r="C8" s="172"/>
      <c r="D8" s="173">
        <f>SUM(D9:D11)</f>
        <v>15526</v>
      </c>
      <c r="E8" s="173">
        <f>SUM(E9:E11)</f>
        <v>0</v>
      </c>
      <c r="F8" s="173">
        <f>SUM(F9:F11)</f>
        <v>0</v>
      </c>
      <c r="G8" s="173">
        <f>SUM(G9:G11)</f>
        <v>0</v>
      </c>
      <c r="H8" s="173">
        <f>SUM(H9:H11)</f>
        <v>0</v>
      </c>
      <c r="I8" s="173">
        <f>SUM(I9:I11)</f>
        <v>633528</v>
      </c>
      <c r="J8" s="173">
        <f>SUM(J9:J11)</f>
        <v>0</v>
      </c>
      <c r="K8" s="173">
        <f>SUM(K9:K11)</f>
        <v>0</v>
      </c>
      <c r="L8" s="173">
        <f>SUM(L9:L11)</f>
        <v>0</v>
      </c>
      <c r="M8" s="173">
        <f>SUM(M9:M11)</f>
        <v>0</v>
      </c>
      <c r="N8" s="173">
        <f>SUM(N9:N11)</f>
        <v>0</v>
      </c>
      <c r="O8" s="174">
        <f>SUM(D8:N8)</f>
        <v>649054</v>
      </c>
      <c r="P8" s="175">
        <f>(O8/P$21)</f>
        <v>559.52931034482754</v>
      </c>
      <c r="Q8" s="176"/>
    </row>
    <row r="9" spans="1:134">
      <c r="A9" s="164"/>
      <c r="B9" s="165">
        <v>533</v>
      </c>
      <c r="C9" s="166" t="s">
        <v>28</v>
      </c>
      <c r="D9" s="167">
        <v>0</v>
      </c>
      <c r="E9" s="167">
        <v>0</v>
      </c>
      <c r="F9" s="167">
        <v>0</v>
      </c>
      <c r="G9" s="167">
        <v>0</v>
      </c>
      <c r="H9" s="167">
        <v>0</v>
      </c>
      <c r="I9" s="167">
        <v>528277</v>
      </c>
      <c r="J9" s="167">
        <v>0</v>
      </c>
      <c r="K9" s="167">
        <v>0</v>
      </c>
      <c r="L9" s="167">
        <v>0</v>
      </c>
      <c r="M9" s="167">
        <v>0</v>
      </c>
      <c r="N9" s="167">
        <v>0</v>
      </c>
      <c r="O9" s="167">
        <f t="shared" ref="O9:O15" si="1">SUM(D9:N9)</f>
        <v>528277</v>
      </c>
      <c r="P9" s="168">
        <f>(O9/P$21)</f>
        <v>455.41120689655173</v>
      </c>
      <c r="Q9" s="169"/>
    </row>
    <row r="10" spans="1:134">
      <c r="A10" s="164"/>
      <c r="B10" s="165">
        <v>534</v>
      </c>
      <c r="C10" s="166" t="s">
        <v>29</v>
      </c>
      <c r="D10" s="167">
        <v>0</v>
      </c>
      <c r="E10" s="167">
        <v>0</v>
      </c>
      <c r="F10" s="167">
        <v>0</v>
      </c>
      <c r="G10" s="167">
        <v>0</v>
      </c>
      <c r="H10" s="167">
        <v>0</v>
      </c>
      <c r="I10" s="167">
        <v>105251</v>
      </c>
      <c r="J10" s="167">
        <v>0</v>
      </c>
      <c r="K10" s="167">
        <v>0</v>
      </c>
      <c r="L10" s="167">
        <v>0</v>
      </c>
      <c r="M10" s="167">
        <v>0</v>
      </c>
      <c r="N10" s="167">
        <v>0</v>
      </c>
      <c r="O10" s="167">
        <f t="shared" si="1"/>
        <v>105251</v>
      </c>
      <c r="P10" s="168">
        <f>(O10/P$21)</f>
        <v>90.733620689655169</v>
      </c>
      <c r="Q10" s="169"/>
    </row>
    <row r="11" spans="1:134">
      <c r="A11" s="164"/>
      <c r="B11" s="165">
        <v>539</v>
      </c>
      <c r="C11" s="166" t="s">
        <v>30</v>
      </c>
      <c r="D11" s="167">
        <v>15526</v>
      </c>
      <c r="E11" s="167">
        <v>0</v>
      </c>
      <c r="F11" s="167">
        <v>0</v>
      </c>
      <c r="G11" s="167">
        <v>0</v>
      </c>
      <c r="H11" s="167">
        <v>0</v>
      </c>
      <c r="I11" s="167">
        <v>0</v>
      </c>
      <c r="J11" s="167">
        <v>0</v>
      </c>
      <c r="K11" s="167">
        <v>0</v>
      </c>
      <c r="L11" s="167">
        <v>0</v>
      </c>
      <c r="M11" s="167">
        <v>0</v>
      </c>
      <c r="N11" s="167">
        <v>0</v>
      </c>
      <c r="O11" s="167">
        <f t="shared" si="1"/>
        <v>15526</v>
      </c>
      <c r="P11" s="168">
        <f>(O11/P$21)</f>
        <v>13.38448275862069</v>
      </c>
      <c r="Q11" s="169"/>
    </row>
    <row r="12" spans="1:134" ht="15.6">
      <c r="A12" s="170" t="s">
        <v>31</v>
      </c>
      <c r="B12" s="171"/>
      <c r="C12" s="172"/>
      <c r="D12" s="173">
        <f>SUM(D13:D13)</f>
        <v>345611</v>
      </c>
      <c r="E12" s="173">
        <f>SUM(E13:E13)</f>
        <v>0</v>
      </c>
      <c r="F12" s="173">
        <f>SUM(F13:F13)</f>
        <v>0</v>
      </c>
      <c r="G12" s="173">
        <f>SUM(G13:G13)</f>
        <v>0</v>
      </c>
      <c r="H12" s="173">
        <f>SUM(H13:H13)</f>
        <v>0</v>
      </c>
      <c r="I12" s="173">
        <f>SUM(I13:I13)</f>
        <v>0</v>
      </c>
      <c r="J12" s="173">
        <f>SUM(J13:J13)</f>
        <v>0</v>
      </c>
      <c r="K12" s="173">
        <f>SUM(K13:K13)</f>
        <v>0</v>
      </c>
      <c r="L12" s="173">
        <f>SUM(L13:L13)</f>
        <v>0</v>
      </c>
      <c r="M12" s="173">
        <f>SUM(M13:M13)</f>
        <v>0</v>
      </c>
      <c r="N12" s="173">
        <f>SUM(N13:N13)</f>
        <v>0</v>
      </c>
      <c r="O12" s="173">
        <f t="shared" si="1"/>
        <v>345611</v>
      </c>
      <c r="P12" s="175">
        <f>(O12/P$21)</f>
        <v>297.94051724137933</v>
      </c>
      <c r="Q12" s="176"/>
    </row>
    <row r="13" spans="1:134">
      <c r="A13" s="164"/>
      <c r="B13" s="165">
        <v>549</v>
      </c>
      <c r="C13" s="166" t="s">
        <v>49</v>
      </c>
      <c r="D13" s="167">
        <v>345611</v>
      </c>
      <c r="E13" s="167">
        <v>0</v>
      </c>
      <c r="F13" s="167">
        <v>0</v>
      </c>
      <c r="G13" s="167">
        <v>0</v>
      </c>
      <c r="H13" s="167">
        <v>0</v>
      </c>
      <c r="I13" s="167">
        <v>0</v>
      </c>
      <c r="J13" s="167">
        <v>0</v>
      </c>
      <c r="K13" s="167">
        <v>0</v>
      </c>
      <c r="L13" s="167">
        <v>0</v>
      </c>
      <c r="M13" s="167">
        <v>0</v>
      </c>
      <c r="N13" s="167">
        <v>0</v>
      </c>
      <c r="O13" s="167">
        <f t="shared" si="1"/>
        <v>345611</v>
      </c>
      <c r="P13" s="168">
        <f>(O13/P$21)</f>
        <v>297.94051724137933</v>
      </c>
      <c r="Q13" s="169"/>
    </row>
    <row r="14" spans="1:134" ht="15.6">
      <c r="A14" s="170" t="s">
        <v>33</v>
      </c>
      <c r="B14" s="171"/>
      <c r="C14" s="172"/>
      <c r="D14" s="173">
        <f>SUM(D15:D15)</f>
        <v>133090</v>
      </c>
      <c r="E14" s="173">
        <f>SUM(E15:E15)</f>
        <v>0</v>
      </c>
      <c r="F14" s="173">
        <f>SUM(F15:F15)</f>
        <v>0</v>
      </c>
      <c r="G14" s="173">
        <f>SUM(G15:G15)</f>
        <v>0</v>
      </c>
      <c r="H14" s="173">
        <f>SUM(H15:H15)</f>
        <v>0</v>
      </c>
      <c r="I14" s="173">
        <f>SUM(I15:I15)</f>
        <v>0</v>
      </c>
      <c r="J14" s="173">
        <f>SUM(J15:J15)</f>
        <v>0</v>
      </c>
      <c r="K14" s="173">
        <f>SUM(K15:K15)</f>
        <v>0</v>
      </c>
      <c r="L14" s="173">
        <f>SUM(L15:L15)</f>
        <v>0</v>
      </c>
      <c r="M14" s="173">
        <f>SUM(M15:M15)</f>
        <v>0</v>
      </c>
      <c r="N14" s="173">
        <f>SUM(N15:N15)</f>
        <v>0</v>
      </c>
      <c r="O14" s="173">
        <f>SUM(D14:N14)</f>
        <v>133090</v>
      </c>
      <c r="P14" s="175">
        <f>(O14/P$21)</f>
        <v>114.73275862068965</v>
      </c>
      <c r="Q14" s="169"/>
    </row>
    <row r="15" spans="1:134">
      <c r="A15" s="164"/>
      <c r="B15" s="165">
        <v>579</v>
      </c>
      <c r="C15" s="166" t="s">
        <v>44</v>
      </c>
      <c r="D15" s="167">
        <v>133090</v>
      </c>
      <c r="E15" s="167">
        <v>0</v>
      </c>
      <c r="F15" s="167">
        <v>0</v>
      </c>
      <c r="G15" s="167">
        <v>0</v>
      </c>
      <c r="H15" s="167">
        <v>0</v>
      </c>
      <c r="I15" s="167">
        <v>0</v>
      </c>
      <c r="J15" s="167">
        <v>0</v>
      </c>
      <c r="K15" s="167">
        <v>0</v>
      </c>
      <c r="L15" s="167">
        <v>0</v>
      </c>
      <c r="M15" s="167">
        <v>0</v>
      </c>
      <c r="N15" s="167">
        <v>0</v>
      </c>
      <c r="O15" s="167">
        <f t="shared" si="1"/>
        <v>133090</v>
      </c>
      <c r="P15" s="168">
        <f>(O15/P$21)</f>
        <v>114.73275862068965</v>
      </c>
      <c r="Q15" s="169"/>
    </row>
    <row r="16" spans="1:134" ht="15.6">
      <c r="A16" s="170" t="s">
        <v>36</v>
      </c>
      <c r="B16" s="171"/>
      <c r="C16" s="172"/>
      <c r="D16" s="173">
        <f>SUM(D17:D18)</f>
        <v>0</v>
      </c>
      <c r="E16" s="173">
        <f>SUM(E17:E18)</f>
        <v>0</v>
      </c>
      <c r="F16" s="173">
        <f>SUM(F17:F18)</f>
        <v>0</v>
      </c>
      <c r="G16" s="173">
        <f>SUM(G17:G18)</f>
        <v>0</v>
      </c>
      <c r="H16" s="173">
        <f>SUM(H17:H18)</f>
        <v>0</v>
      </c>
      <c r="I16" s="173">
        <f>SUM(I17:I18)</f>
        <v>123607</v>
      </c>
      <c r="J16" s="173">
        <f>SUM(J17:J18)</f>
        <v>0</v>
      </c>
      <c r="K16" s="173">
        <f>SUM(K17:K18)</f>
        <v>0</v>
      </c>
      <c r="L16" s="173">
        <f>SUM(L17:L18)</f>
        <v>0</v>
      </c>
      <c r="M16" s="173">
        <f>SUM(M17:M18)</f>
        <v>0</v>
      </c>
      <c r="N16" s="173">
        <f>SUM(N17:N18)</f>
        <v>0</v>
      </c>
      <c r="O16" s="173">
        <f>SUM(D16:N16)</f>
        <v>123607</v>
      </c>
      <c r="P16" s="175">
        <f>(O16/P$21)</f>
        <v>106.55775862068965</v>
      </c>
      <c r="Q16" s="169"/>
    </row>
    <row r="17" spans="1:120">
      <c r="A17" s="164"/>
      <c r="B17" s="165">
        <v>581</v>
      </c>
      <c r="C17" s="166" t="s">
        <v>87</v>
      </c>
      <c r="D17" s="167">
        <v>0</v>
      </c>
      <c r="E17" s="167">
        <v>0</v>
      </c>
      <c r="F17" s="167">
        <v>0</v>
      </c>
      <c r="G17" s="167">
        <v>0</v>
      </c>
      <c r="H17" s="167">
        <v>0</v>
      </c>
      <c r="I17" s="167">
        <v>110210</v>
      </c>
      <c r="J17" s="167">
        <v>0</v>
      </c>
      <c r="K17" s="167">
        <v>0</v>
      </c>
      <c r="L17" s="167">
        <v>0</v>
      </c>
      <c r="M17" s="167">
        <v>0</v>
      </c>
      <c r="N17" s="167">
        <v>0</v>
      </c>
      <c r="O17" s="167">
        <f>SUM(D17:N17)</f>
        <v>110210</v>
      </c>
      <c r="P17" s="168">
        <f>(O17/P$21)</f>
        <v>95.008620689655174</v>
      </c>
      <c r="Q17" s="169"/>
    </row>
    <row r="18" spans="1:120" ht="15.6" thickBot="1">
      <c r="A18" s="164"/>
      <c r="B18" s="165">
        <v>591</v>
      </c>
      <c r="C18" s="166" t="s">
        <v>94</v>
      </c>
      <c r="D18" s="167">
        <v>0</v>
      </c>
      <c r="E18" s="167">
        <v>0</v>
      </c>
      <c r="F18" s="167">
        <v>0</v>
      </c>
      <c r="G18" s="167">
        <v>0</v>
      </c>
      <c r="H18" s="167">
        <v>0</v>
      </c>
      <c r="I18" s="167">
        <v>13397</v>
      </c>
      <c r="J18" s="167">
        <v>0</v>
      </c>
      <c r="K18" s="167">
        <v>0</v>
      </c>
      <c r="L18" s="167">
        <v>0</v>
      </c>
      <c r="M18" s="167">
        <v>0</v>
      </c>
      <c r="N18" s="167">
        <v>0</v>
      </c>
      <c r="O18" s="167">
        <f t="shared" ref="O18" si="2">SUM(D18:N18)</f>
        <v>13397</v>
      </c>
      <c r="P18" s="168">
        <f>(O18/P$21)</f>
        <v>11.549137931034483</v>
      </c>
      <c r="Q18" s="169"/>
    </row>
    <row r="19" spans="1:120" ht="16.2" thickBot="1">
      <c r="A19" s="177" t="s">
        <v>10</v>
      </c>
      <c r="B19" s="178"/>
      <c r="C19" s="179"/>
      <c r="D19" s="180">
        <f>SUM(D5,D8,D12,D14,D16)</f>
        <v>1336624</v>
      </c>
      <c r="E19" s="180">
        <f t="shared" ref="E19:N19" si="3">SUM(E5,E8,E12,E14,E16)</f>
        <v>0</v>
      </c>
      <c r="F19" s="180">
        <f t="shared" si="3"/>
        <v>0</v>
      </c>
      <c r="G19" s="180">
        <f t="shared" si="3"/>
        <v>0</v>
      </c>
      <c r="H19" s="180">
        <f t="shared" si="3"/>
        <v>0</v>
      </c>
      <c r="I19" s="180">
        <f t="shared" si="3"/>
        <v>757135</v>
      </c>
      <c r="J19" s="180">
        <f t="shared" si="3"/>
        <v>0</v>
      </c>
      <c r="K19" s="180">
        <f t="shared" si="3"/>
        <v>0</v>
      </c>
      <c r="L19" s="180">
        <f t="shared" si="3"/>
        <v>0</v>
      </c>
      <c r="M19" s="180">
        <f t="shared" si="3"/>
        <v>0</v>
      </c>
      <c r="N19" s="180">
        <f t="shared" si="3"/>
        <v>0</v>
      </c>
      <c r="O19" s="180">
        <f>SUM(D19:N19)</f>
        <v>2093759</v>
      </c>
      <c r="P19" s="181">
        <f>(O19/P$21)</f>
        <v>1804.9646551724138</v>
      </c>
      <c r="Q19" s="162"/>
      <c r="R19" s="18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  <c r="BD19" s="152"/>
      <c r="BE19" s="152"/>
      <c r="BF19" s="152"/>
      <c r="BG19" s="152"/>
      <c r="BH19" s="152"/>
      <c r="BI19" s="152"/>
      <c r="BJ19" s="152"/>
      <c r="BK19" s="152"/>
      <c r="BL19" s="152"/>
      <c r="BM19" s="152"/>
      <c r="BN19" s="152"/>
      <c r="BO19" s="152"/>
      <c r="BP19" s="152"/>
      <c r="BQ19" s="152"/>
      <c r="BR19" s="152"/>
      <c r="BS19" s="152"/>
      <c r="BT19" s="152"/>
      <c r="BU19" s="152"/>
      <c r="BV19" s="152"/>
      <c r="BW19" s="152"/>
      <c r="BX19" s="152"/>
      <c r="BY19" s="152"/>
      <c r="BZ19" s="152"/>
      <c r="CA19" s="152"/>
      <c r="CB19" s="152"/>
      <c r="CC19" s="152"/>
      <c r="CD19" s="152"/>
      <c r="CE19" s="152"/>
      <c r="CF19" s="152"/>
      <c r="CG19" s="152"/>
      <c r="CH19" s="152"/>
      <c r="CI19" s="152"/>
      <c r="CJ19" s="152"/>
      <c r="CK19" s="152"/>
      <c r="CL19" s="152"/>
      <c r="CM19" s="152"/>
      <c r="CN19" s="152"/>
      <c r="CO19" s="152"/>
      <c r="CP19" s="152"/>
      <c r="CQ19" s="152"/>
      <c r="CR19" s="152"/>
      <c r="CS19" s="152"/>
      <c r="CT19" s="152"/>
      <c r="CU19" s="152"/>
      <c r="CV19" s="152"/>
      <c r="CW19" s="152"/>
      <c r="CX19" s="152"/>
      <c r="CY19" s="152"/>
      <c r="CZ19" s="152"/>
      <c r="DA19" s="152"/>
      <c r="DB19" s="152"/>
      <c r="DC19" s="152"/>
      <c r="DD19" s="152"/>
      <c r="DE19" s="152"/>
      <c r="DF19" s="152"/>
      <c r="DG19" s="152"/>
      <c r="DH19" s="152"/>
      <c r="DI19" s="152"/>
      <c r="DJ19" s="152"/>
      <c r="DK19" s="152"/>
      <c r="DL19" s="152"/>
      <c r="DM19" s="152"/>
      <c r="DN19" s="152"/>
      <c r="DO19" s="152"/>
      <c r="DP19" s="152"/>
    </row>
    <row r="20" spans="1:120">
      <c r="A20" s="183"/>
      <c r="B20" s="184"/>
      <c r="C20" s="184"/>
      <c r="D20" s="185"/>
      <c r="E20" s="185"/>
      <c r="F20" s="185"/>
      <c r="G20" s="185"/>
      <c r="H20" s="185"/>
      <c r="I20" s="185"/>
      <c r="J20" s="185"/>
      <c r="K20" s="185"/>
      <c r="L20" s="185"/>
      <c r="M20" s="185"/>
      <c r="N20" s="185"/>
      <c r="O20" s="185"/>
      <c r="P20" s="186"/>
    </row>
    <row r="21" spans="1:120">
      <c r="A21" s="187"/>
      <c r="B21" s="188"/>
      <c r="C21" s="188"/>
      <c r="D21" s="189"/>
      <c r="E21" s="189"/>
      <c r="F21" s="189"/>
      <c r="G21" s="189"/>
      <c r="H21" s="189"/>
      <c r="I21" s="189"/>
      <c r="J21" s="189"/>
      <c r="K21" s="189"/>
      <c r="L21" s="189"/>
      <c r="M21" s="190" t="s">
        <v>95</v>
      </c>
      <c r="N21" s="190"/>
      <c r="O21" s="190"/>
      <c r="P21" s="191">
        <v>1160</v>
      </c>
    </row>
    <row r="22" spans="1:120">
      <c r="A22" s="192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3"/>
    </row>
    <row r="23" spans="1:120" ht="15.75" customHeight="1" thickBot="1">
      <c r="A23" s="193" t="s">
        <v>42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6"/>
    </row>
  </sheetData>
  <mergeCells count="10">
    <mergeCell ref="M21:O21"/>
    <mergeCell ref="A22:P22"/>
    <mergeCell ref="A23:P2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7"/>
  <sheetViews>
    <sheetView workbookViewId="0">
      <selection sqref="A1:O1"/>
    </sheetView>
  </sheetViews>
  <sheetFormatPr defaultColWidth="9.81640625" defaultRowHeight="15"/>
  <cols>
    <col min="1" max="1" width="1.81640625" style="60" customWidth="1"/>
    <col min="2" max="2" width="6.81640625" style="60" customWidth="1"/>
    <col min="3" max="3" width="55.81640625" style="60" customWidth="1"/>
    <col min="4" max="5" width="16.81640625" style="89" customWidth="1"/>
    <col min="6" max="7" width="15.81640625" style="89" customWidth="1"/>
    <col min="8" max="8" width="13.81640625" style="89" customWidth="1"/>
    <col min="9" max="10" width="15.81640625" style="89" customWidth="1"/>
    <col min="11" max="13" width="13.81640625" style="89" customWidth="1"/>
    <col min="14" max="14" width="16.81640625" style="89" customWidth="1"/>
    <col min="15" max="15" width="13.81640625" style="60" customWidth="1"/>
    <col min="16" max="16" width="9.81640625" style="60" customWidth="1"/>
    <col min="17" max="17" width="9.81640625" style="60"/>
    <col min="18" max="16384" width="9.81640625" style="46"/>
  </cols>
  <sheetData>
    <row r="1" spans="1:133" ht="28.2">
      <c r="A1" s="121" t="s">
        <v>38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45"/>
      <c r="Q1" s="46"/>
    </row>
    <row r="2" spans="1:133" ht="23.4" thickBot="1">
      <c r="A2" s="124" t="s">
        <v>53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45"/>
      <c r="Q2" s="46"/>
    </row>
    <row r="3" spans="1:133" ht="18" customHeight="1">
      <c r="A3" s="127" t="s">
        <v>12</v>
      </c>
      <c r="B3" s="128"/>
      <c r="C3" s="129"/>
      <c r="D3" s="133" t="s">
        <v>6</v>
      </c>
      <c r="E3" s="134"/>
      <c r="F3" s="134"/>
      <c r="G3" s="134"/>
      <c r="H3" s="135"/>
      <c r="I3" s="133" t="s">
        <v>7</v>
      </c>
      <c r="J3" s="135"/>
      <c r="K3" s="133" t="s">
        <v>9</v>
      </c>
      <c r="L3" s="135"/>
      <c r="M3" s="47"/>
      <c r="N3" s="48"/>
      <c r="O3" s="136" t="s">
        <v>17</v>
      </c>
      <c r="P3" s="49"/>
      <c r="Q3" s="46"/>
    </row>
    <row r="4" spans="1:133" ht="32.25" customHeight="1" thickBot="1">
      <c r="A4" s="130"/>
      <c r="B4" s="131"/>
      <c r="C4" s="132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37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6">
      <c r="A5" s="54" t="s">
        <v>18</v>
      </c>
      <c r="B5" s="55"/>
      <c r="C5" s="55"/>
      <c r="D5" s="56">
        <f t="shared" ref="D5:M5" si="0">SUM(D6:D11)</f>
        <v>368010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23" si="1">SUM(D5:M5)</f>
        <v>368010</v>
      </c>
      <c r="O5" s="58">
        <f t="shared" ref="O5:O23" si="2">(N5/O$25)</f>
        <v>323.6675461741425</v>
      </c>
      <c r="P5" s="59"/>
    </row>
    <row r="6" spans="1:133">
      <c r="A6" s="61"/>
      <c r="B6" s="62">
        <v>511</v>
      </c>
      <c r="C6" s="63" t="s">
        <v>19</v>
      </c>
      <c r="D6" s="64">
        <v>14272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14272</v>
      </c>
      <c r="O6" s="65">
        <f t="shared" si="2"/>
        <v>12.552330694810905</v>
      </c>
      <c r="P6" s="66"/>
    </row>
    <row r="7" spans="1:133">
      <c r="A7" s="61"/>
      <c r="B7" s="62">
        <v>512</v>
      </c>
      <c r="C7" s="63" t="s">
        <v>20</v>
      </c>
      <c r="D7" s="64">
        <v>69675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69675</v>
      </c>
      <c r="O7" s="65">
        <f t="shared" si="2"/>
        <v>61.279683377308707</v>
      </c>
      <c r="P7" s="66"/>
    </row>
    <row r="8" spans="1:133">
      <c r="A8" s="61"/>
      <c r="B8" s="62">
        <v>513</v>
      </c>
      <c r="C8" s="63" t="s">
        <v>21</v>
      </c>
      <c r="D8" s="64">
        <v>194297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194297</v>
      </c>
      <c r="O8" s="65">
        <f t="shared" si="2"/>
        <v>170.88566402814425</v>
      </c>
      <c r="P8" s="66"/>
    </row>
    <row r="9" spans="1:133">
      <c r="A9" s="61"/>
      <c r="B9" s="62">
        <v>514</v>
      </c>
      <c r="C9" s="63" t="s">
        <v>22</v>
      </c>
      <c r="D9" s="64">
        <v>52175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52175</v>
      </c>
      <c r="O9" s="65">
        <f t="shared" si="2"/>
        <v>45.88830255057168</v>
      </c>
      <c r="P9" s="66"/>
    </row>
    <row r="10" spans="1:133">
      <c r="A10" s="61"/>
      <c r="B10" s="62">
        <v>515</v>
      </c>
      <c r="C10" s="63" t="s">
        <v>40</v>
      </c>
      <c r="D10" s="64">
        <v>7757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1"/>
        <v>7757</v>
      </c>
      <c r="O10" s="65">
        <f t="shared" si="2"/>
        <v>6.822339489885664</v>
      </c>
      <c r="P10" s="66"/>
    </row>
    <row r="11" spans="1:133">
      <c r="A11" s="61"/>
      <c r="B11" s="62">
        <v>519</v>
      </c>
      <c r="C11" s="63" t="s">
        <v>54</v>
      </c>
      <c r="D11" s="64">
        <v>29834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f t="shared" si="1"/>
        <v>29834</v>
      </c>
      <c r="O11" s="65">
        <f t="shared" si="2"/>
        <v>26.239226033421286</v>
      </c>
      <c r="P11" s="66"/>
    </row>
    <row r="12" spans="1:133" ht="15.6">
      <c r="A12" s="67" t="s">
        <v>24</v>
      </c>
      <c r="B12" s="68"/>
      <c r="C12" s="69"/>
      <c r="D12" s="70">
        <f t="shared" ref="D12:M12" si="3">SUM(D13:D14)</f>
        <v>35627</v>
      </c>
      <c r="E12" s="70">
        <f t="shared" si="3"/>
        <v>0</v>
      </c>
      <c r="F12" s="70">
        <f t="shared" si="3"/>
        <v>0</v>
      </c>
      <c r="G12" s="70">
        <f t="shared" si="3"/>
        <v>0</v>
      </c>
      <c r="H12" s="70">
        <f t="shared" si="3"/>
        <v>0</v>
      </c>
      <c r="I12" s="70">
        <f t="shared" si="3"/>
        <v>0</v>
      </c>
      <c r="J12" s="70">
        <f t="shared" si="3"/>
        <v>0</v>
      </c>
      <c r="K12" s="70">
        <f t="shared" si="3"/>
        <v>0</v>
      </c>
      <c r="L12" s="70">
        <f t="shared" si="3"/>
        <v>0</v>
      </c>
      <c r="M12" s="70">
        <f t="shared" si="3"/>
        <v>0</v>
      </c>
      <c r="N12" s="71">
        <f t="shared" si="1"/>
        <v>35627</v>
      </c>
      <c r="O12" s="72">
        <f t="shared" si="2"/>
        <v>31.334212840809148</v>
      </c>
      <c r="P12" s="73"/>
    </row>
    <row r="13" spans="1:133">
      <c r="A13" s="61"/>
      <c r="B13" s="62">
        <v>521</v>
      </c>
      <c r="C13" s="63" t="s">
        <v>25</v>
      </c>
      <c r="D13" s="64">
        <v>1235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1235</v>
      </c>
      <c r="O13" s="65">
        <f t="shared" si="2"/>
        <v>1.0861917326297275</v>
      </c>
      <c r="P13" s="66"/>
    </row>
    <row r="14" spans="1:133">
      <c r="A14" s="61"/>
      <c r="B14" s="62">
        <v>522</v>
      </c>
      <c r="C14" s="63" t="s">
        <v>26</v>
      </c>
      <c r="D14" s="64">
        <v>34392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34392</v>
      </c>
      <c r="O14" s="65">
        <f t="shared" si="2"/>
        <v>30.248021108179419</v>
      </c>
      <c r="P14" s="66"/>
    </row>
    <row r="15" spans="1:133" ht="15.6">
      <c r="A15" s="67" t="s">
        <v>27</v>
      </c>
      <c r="B15" s="68"/>
      <c r="C15" s="69"/>
      <c r="D15" s="70">
        <f t="shared" ref="D15:M15" si="4">SUM(D16:D18)</f>
        <v>334</v>
      </c>
      <c r="E15" s="70">
        <f t="shared" si="4"/>
        <v>0</v>
      </c>
      <c r="F15" s="70">
        <f t="shared" si="4"/>
        <v>0</v>
      </c>
      <c r="G15" s="70">
        <f t="shared" si="4"/>
        <v>0</v>
      </c>
      <c r="H15" s="70">
        <f t="shared" si="4"/>
        <v>0</v>
      </c>
      <c r="I15" s="70">
        <f t="shared" si="4"/>
        <v>444280</v>
      </c>
      <c r="J15" s="70">
        <f t="shared" si="4"/>
        <v>0</v>
      </c>
      <c r="K15" s="70">
        <f t="shared" si="4"/>
        <v>0</v>
      </c>
      <c r="L15" s="70">
        <f t="shared" si="4"/>
        <v>0</v>
      </c>
      <c r="M15" s="70">
        <f t="shared" si="4"/>
        <v>0</v>
      </c>
      <c r="N15" s="71">
        <f t="shared" si="1"/>
        <v>444614</v>
      </c>
      <c r="O15" s="72">
        <f t="shared" si="2"/>
        <v>391.04133685136321</v>
      </c>
      <c r="P15" s="73"/>
    </row>
    <row r="16" spans="1:133">
      <c r="A16" s="61"/>
      <c r="B16" s="62">
        <v>533</v>
      </c>
      <c r="C16" s="63" t="s">
        <v>28</v>
      </c>
      <c r="D16" s="64">
        <v>0</v>
      </c>
      <c r="E16" s="64">
        <v>0</v>
      </c>
      <c r="F16" s="64">
        <v>0</v>
      </c>
      <c r="G16" s="64">
        <v>0</v>
      </c>
      <c r="H16" s="64">
        <v>0</v>
      </c>
      <c r="I16" s="64">
        <v>303069</v>
      </c>
      <c r="J16" s="64">
        <v>0</v>
      </c>
      <c r="K16" s="64">
        <v>0</v>
      </c>
      <c r="L16" s="64">
        <v>0</v>
      </c>
      <c r="M16" s="64">
        <v>0</v>
      </c>
      <c r="N16" s="64">
        <f t="shared" si="1"/>
        <v>303069</v>
      </c>
      <c r="O16" s="65">
        <f t="shared" si="2"/>
        <v>266.55145118733509</v>
      </c>
      <c r="P16" s="66"/>
    </row>
    <row r="17" spans="1:119">
      <c r="A17" s="61"/>
      <c r="B17" s="62">
        <v>534</v>
      </c>
      <c r="C17" s="63" t="s">
        <v>55</v>
      </c>
      <c r="D17" s="64">
        <v>0</v>
      </c>
      <c r="E17" s="64">
        <v>0</v>
      </c>
      <c r="F17" s="64">
        <v>0</v>
      </c>
      <c r="G17" s="64">
        <v>0</v>
      </c>
      <c r="H17" s="64">
        <v>0</v>
      </c>
      <c r="I17" s="64">
        <v>141211</v>
      </c>
      <c r="J17" s="64">
        <v>0</v>
      </c>
      <c r="K17" s="64">
        <v>0</v>
      </c>
      <c r="L17" s="64">
        <v>0</v>
      </c>
      <c r="M17" s="64">
        <v>0</v>
      </c>
      <c r="N17" s="64">
        <f t="shared" si="1"/>
        <v>141211</v>
      </c>
      <c r="O17" s="65">
        <f t="shared" si="2"/>
        <v>124.19613016710642</v>
      </c>
      <c r="P17" s="66"/>
    </row>
    <row r="18" spans="1:119">
      <c r="A18" s="61"/>
      <c r="B18" s="62">
        <v>539</v>
      </c>
      <c r="C18" s="63" t="s">
        <v>30</v>
      </c>
      <c r="D18" s="64">
        <v>334</v>
      </c>
      <c r="E18" s="64">
        <v>0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f t="shared" si="1"/>
        <v>334</v>
      </c>
      <c r="O18" s="65">
        <f t="shared" si="2"/>
        <v>0.29375549692172381</v>
      </c>
      <c r="P18" s="66"/>
    </row>
    <row r="19" spans="1:119" ht="15.6">
      <c r="A19" s="67" t="s">
        <v>31</v>
      </c>
      <c r="B19" s="68"/>
      <c r="C19" s="69"/>
      <c r="D19" s="70">
        <f t="shared" ref="D19:M19" si="5">SUM(D20:D20)</f>
        <v>175799</v>
      </c>
      <c r="E19" s="70">
        <f t="shared" si="5"/>
        <v>0</v>
      </c>
      <c r="F19" s="70">
        <f t="shared" si="5"/>
        <v>0</v>
      </c>
      <c r="G19" s="70">
        <f t="shared" si="5"/>
        <v>0</v>
      </c>
      <c r="H19" s="70">
        <f t="shared" si="5"/>
        <v>0</v>
      </c>
      <c r="I19" s="70">
        <f t="shared" si="5"/>
        <v>0</v>
      </c>
      <c r="J19" s="70">
        <f t="shared" si="5"/>
        <v>0</v>
      </c>
      <c r="K19" s="70">
        <f t="shared" si="5"/>
        <v>0</v>
      </c>
      <c r="L19" s="70">
        <f t="shared" si="5"/>
        <v>0</v>
      </c>
      <c r="M19" s="70">
        <f t="shared" si="5"/>
        <v>0</v>
      </c>
      <c r="N19" s="70">
        <f t="shared" si="1"/>
        <v>175799</v>
      </c>
      <c r="O19" s="72">
        <f t="shared" si="2"/>
        <v>154.61653474054529</v>
      </c>
      <c r="P19" s="73"/>
    </row>
    <row r="20" spans="1:119">
      <c r="A20" s="61"/>
      <c r="B20" s="62">
        <v>541</v>
      </c>
      <c r="C20" s="63" t="s">
        <v>56</v>
      </c>
      <c r="D20" s="64">
        <v>175799</v>
      </c>
      <c r="E20" s="64">
        <v>0</v>
      </c>
      <c r="F20" s="64">
        <v>0</v>
      </c>
      <c r="G20" s="64">
        <v>0</v>
      </c>
      <c r="H20" s="64">
        <v>0</v>
      </c>
      <c r="I20" s="64">
        <v>0</v>
      </c>
      <c r="J20" s="64">
        <v>0</v>
      </c>
      <c r="K20" s="64">
        <v>0</v>
      </c>
      <c r="L20" s="64">
        <v>0</v>
      </c>
      <c r="M20" s="64">
        <v>0</v>
      </c>
      <c r="N20" s="64">
        <f t="shared" si="1"/>
        <v>175799</v>
      </c>
      <c r="O20" s="65">
        <f t="shared" si="2"/>
        <v>154.61653474054529</v>
      </c>
      <c r="P20" s="66"/>
    </row>
    <row r="21" spans="1:119" ht="15.6">
      <c r="A21" s="67" t="s">
        <v>33</v>
      </c>
      <c r="B21" s="68"/>
      <c r="C21" s="69"/>
      <c r="D21" s="70">
        <f t="shared" ref="D21:M21" si="6">SUM(D22:D22)</f>
        <v>55890</v>
      </c>
      <c r="E21" s="70">
        <f t="shared" si="6"/>
        <v>0</v>
      </c>
      <c r="F21" s="70">
        <f t="shared" si="6"/>
        <v>0</v>
      </c>
      <c r="G21" s="70">
        <f t="shared" si="6"/>
        <v>0</v>
      </c>
      <c r="H21" s="70">
        <f t="shared" si="6"/>
        <v>0</v>
      </c>
      <c r="I21" s="70">
        <f t="shared" si="6"/>
        <v>0</v>
      </c>
      <c r="J21" s="70">
        <f t="shared" si="6"/>
        <v>0</v>
      </c>
      <c r="K21" s="70">
        <f t="shared" si="6"/>
        <v>0</v>
      </c>
      <c r="L21" s="70">
        <f t="shared" si="6"/>
        <v>0</v>
      </c>
      <c r="M21" s="70">
        <f t="shared" si="6"/>
        <v>0</v>
      </c>
      <c r="N21" s="70">
        <f t="shared" si="1"/>
        <v>55890</v>
      </c>
      <c r="O21" s="72">
        <f t="shared" si="2"/>
        <v>49.155672823219</v>
      </c>
      <c r="P21" s="66"/>
    </row>
    <row r="22" spans="1:119" ht="15.6" thickBot="1">
      <c r="A22" s="61"/>
      <c r="B22" s="62">
        <v>572</v>
      </c>
      <c r="C22" s="63" t="s">
        <v>57</v>
      </c>
      <c r="D22" s="64">
        <v>55890</v>
      </c>
      <c r="E22" s="64">
        <v>0</v>
      </c>
      <c r="F22" s="64">
        <v>0</v>
      </c>
      <c r="G22" s="64">
        <v>0</v>
      </c>
      <c r="H22" s="64">
        <v>0</v>
      </c>
      <c r="I22" s="64">
        <v>0</v>
      </c>
      <c r="J22" s="64">
        <v>0</v>
      </c>
      <c r="K22" s="64">
        <v>0</v>
      </c>
      <c r="L22" s="64">
        <v>0</v>
      </c>
      <c r="M22" s="64">
        <v>0</v>
      </c>
      <c r="N22" s="64">
        <f t="shared" si="1"/>
        <v>55890</v>
      </c>
      <c r="O22" s="65">
        <f t="shared" si="2"/>
        <v>49.155672823219</v>
      </c>
      <c r="P22" s="66"/>
    </row>
    <row r="23" spans="1:119" ht="16.2" thickBot="1">
      <c r="A23" s="74" t="s">
        <v>10</v>
      </c>
      <c r="B23" s="75"/>
      <c r="C23" s="76"/>
      <c r="D23" s="77">
        <f>SUM(D5,D12,D15,D19,D21)</f>
        <v>635660</v>
      </c>
      <c r="E23" s="77">
        <f t="shared" ref="E23:M23" si="7">SUM(E5,E12,E15,E19,E21)</f>
        <v>0</v>
      </c>
      <c r="F23" s="77">
        <f t="shared" si="7"/>
        <v>0</v>
      </c>
      <c r="G23" s="77">
        <f t="shared" si="7"/>
        <v>0</v>
      </c>
      <c r="H23" s="77">
        <f t="shared" si="7"/>
        <v>0</v>
      </c>
      <c r="I23" s="77">
        <f t="shared" si="7"/>
        <v>444280</v>
      </c>
      <c r="J23" s="77">
        <f t="shared" si="7"/>
        <v>0</v>
      </c>
      <c r="K23" s="77">
        <f t="shared" si="7"/>
        <v>0</v>
      </c>
      <c r="L23" s="77">
        <f t="shared" si="7"/>
        <v>0</v>
      </c>
      <c r="M23" s="77">
        <f t="shared" si="7"/>
        <v>0</v>
      </c>
      <c r="N23" s="77">
        <f t="shared" si="1"/>
        <v>1079940</v>
      </c>
      <c r="O23" s="78">
        <f t="shared" si="2"/>
        <v>949.81530343007921</v>
      </c>
      <c r="P23" s="59"/>
      <c r="Q23" s="79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80"/>
      <c r="BG23" s="80"/>
      <c r="BH23" s="80"/>
      <c r="BI23" s="80"/>
      <c r="BJ23" s="80"/>
      <c r="BK23" s="80"/>
      <c r="BL23" s="80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  <c r="BZ23" s="80"/>
      <c r="CA23" s="80"/>
      <c r="CB23" s="80"/>
      <c r="CC23" s="80"/>
      <c r="CD23" s="80"/>
      <c r="CE23" s="80"/>
      <c r="CF23" s="80"/>
      <c r="CG23" s="80"/>
      <c r="CH23" s="80"/>
      <c r="CI23" s="80"/>
      <c r="CJ23" s="80"/>
      <c r="CK23" s="80"/>
      <c r="CL23" s="80"/>
      <c r="CM23" s="80"/>
      <c r="CN23" s="80"/>
      <c r="CO23" s="80"/>
      <c r="CP23" s="80"/>
      <c r="CQ23" s="80"/>
      <c r="CR23" s="80"/>
      <c r="CS23" s="80"/>
      <c r="CT23" s="80"/>
      <c r="CU23" s="80"/>
      <c r="CV23" s="80"/>
      <c r="CW23" s="80"/>
      <c r="CX23" s="80"/>
      <c r="CY23" s="80"/>
      <c r="CZ23" s="80"/>
      <c r="DA23" s="80"/>
      <c r="DB23" s="80"/>
      <c r="DC23" s="80"/>
      <c r="DD23" s="80"/>
      <c r="DE23" s="80"/>
      <c r="DF23" s="80"/>
      <c r="DG23" s="80"/>
      <c r="DH23" s="80"/>
      <c r="DI23" s="80"/>
      <c r="DJ23" s="80"/>
      <c r="DK23" s="80"/>
      <c r="DL23" s="80"/>
      <c r="DM23" s="80"/>
      <c r="DN23" s="80"/>
      <c r="DO23" s="80"/>
    </row>
    <row r="24" spans="1:119">
      <c r="A24" s="81"/>
      <c r="B24" s="82"/>
      <c r="C24" s="82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4"/>
    </row>
    <row r="25" spans="1:119">
      <c r="A25" s="85"/>
      <c r="B25" s="86"/>
      <c r="C25" s="86"/>
      <c r="D25" s="87"/>
      <c r="E25" s="87"/>
      <c r="F25" s="87"/>
      <c r="G25" s="87"/>
      <c r="H25" s="87"/>
      <c r="I25" s="87"/>
      <c r="J25" s="87"/>
      <c r="K25" s="87"/>
      <c r="L25" s="114" t="s">
        <v>58</v>
      </c>
      <c r="M25" s="114"/>
      <c r="N25" s="114"/>
      <c r="O25" s="88">
        <v>1137</v>
      </c>
    </row>
    <row r="26" spans="1:119">
      <c r="A26" s="115"/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7"/>
    </row>
    <row r="27" spans="1:119" ht="15.75" customHeight="1" thickBot="1">
      <c r="A27" s="118" t="s">
        <v>42</v>
      </c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20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29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97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3.4" thickBot="1">
      <c r="A2" s="100" t="s">
        <v>51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 t="shared" ref="D5:M5" si="0">SUM(D6:D11)</f>
        <v>365569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365569</v>
      </c>
      <c r="O5" s="30">
        <f t="shared" ref="O5:O25" si="2">(N5/O$27)</f>
        <v>325.52894033837936</v>
      </c>
      <c r="P5" s="6"/>
    </row>
    <row r="6" spans="1:133">
      <c r="A6" s="12"/>
      <c r="B6" s="42">
        <v>511</v>
      </c>
      <c r="C6" s="19" t="s">
        <v>19</v>
      </c>
      <c r="D6" s="43">
        <v>16157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16157</v>
      </c>
      <c r="O6" s="44">
        <f t="shared" si="2"/>
        <v>14.387355298308103</v>
      </c>
      <c r="P6" s="9"/>
    </row>
    <row r="7" spans="1:133">
      <c r="A7" s="12"/>
      <c r="B7" s="42">
        <v>512</v>
      </c>
      <c r="C7" s="19" t="s">
        <v>20</v>
      </c>
      <c r="D7" s="43">
        <v>71788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71788</v>
      </c>
      <c r="O7" s="44">
        <f t="shared" si="2"/>
        <v>63.925200356188782</v>
      </c>
      <c r="P7" s="9"/>
    </row>
    <row r="8" spans="1:133">
      <c r="A8" s="12"/>
      <c r="B8" s="42">
        <v>513</v>
      </c>
      <c r="C8" s="19" t="s">
        <v>21</v>
      </c>
      <c r="D8" s="43">
        <v>201255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201255</v>
      </c>
      <c r="O8" s="44">
        <f t="shared" si="2"/>
        <v>179.21193232413179</v>
      </c>
      <c r="P8" s="9"/>
    </row>
    <row r="9" spans="1:133">
      <c r="A9" s="12"/>
      <c r="B9" s="42">
        <v>514</v>
      </c>
      <c r="C9" s="19" t="s">
        <v>22</v>
      </c>
      <c r="D9" s="43">
        <v>24514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24514</v>
      </c>
      <c r="O9" s="44">
        <f t="shared" si="2"/>
        <v>21.829029385574355</v>
      </c>
      <c r="P9" s="9"/>
    </row>
    <row r="10" spans="1:133">
      <c r="A10" s="12"/>
      <c r="B10" s="42">
        <v>515</v>
      </c>
      <c r="C10" s="19" t="s">
        <v>40</v>
      </c>
      <c r="D10" s="43">
        <v>9244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9244</v>
      </c>
      <c r="O10" s="44">
        <f t="shared" si="2"/>
        <v>8.2315227070347277</v>
      </c>
      <c r="P10" s="9"/>
    </row>
    <row r="11" spans="1:133">
      <c r="A11" s="12"/>
      <c r="B11" s="42">
        <v>519</v>
      </c>
      <c r="C11" s="19" t="s">
        <v>23</v>
      </c>
      <c r="D11" s="43">
        <v>42611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42611</v>
      </c>
      <c r="O11" s="44">
        <f t="shared" si="2"/>
        <v>37.943900267141586</v>
      </c>
      <c r="P11" s="9"/>
    </row>
    <row r="12" spans="1:133" ht="15.6">
      <c r="A12" s="26" t="s">
        <v>24</v>
      </c>
      <c r="B12" s="27"/>
      <c r="C12" s="28"/>
      <c r="D12" s="29">
        <f t="shared" ref="D12:M12" si="3">SUM(D13:D14)</f>
        <v>36484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36484</v>
      </c>
      <c r="O12" s="41">
        <f t="shared" si="2"/>
        <v>32.487978628673197</v>
      </c>
      <c r="P12" s="10"/>
    </row>
    <row r="13" spans="1:133">
      <c r="A13" s="12"/>
      <c r="B13" s="42">
        <v>521</v>
      </c>
      <c r="C13" s="19" t="s">
        <v>25</v>
      </c>
      <c r="D13" s="43">
        <v>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</v>
      </c>
      <c r="O13" s="44">
        <f t="shared" si="2"/>
        <v>2.6714158504007124E-3</v>
      </c>
      <c r="P13" s="9"/>
    </row>
    <row r="14" spans="1:133">
      <c r="A14" s="12"/>
      <c r="B14" s="42">
        <v>522</v>
      </c>
      <c r="C14" s="19" t="s">
        <v>26</v>
      </c>
      <c r="D14" s="43">
        <v>36481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36481</v>
      </c>
      <c r="O14" s="44">
        <f t="shared" si="2"/>
        <v>32.485307212822796</v>
      </c>
      <c r="P14" s="9"/>
    </row>
    <row r="15" spans="1:133" ht="15.6">
      <c r="A15" s="26" t="s">
        <v>27</v>
      </c>
      <c r="B15" s="27"/>
      <c r="C15" s="28"/>
      <c r="D15" s="29">
        <f t="shared" ref="D15:M15" si="4">SUM(D16:D18)</f>
        <v>265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348235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348500</v>
      </c>
      <c r="O15" s="41">
        <f t="shared" si="2"/>
        <v>310.32947462154942</v>
      </c>
      <c r="P15" s="10"/>
    </row>
    <row r="16" spans="1:133">
      <c r="A16" s="12"/>
      <c r="B16" s="42">
        <v>533</v>
      </c>
      <c r="C16" s="19" t="s">
        <v>28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206980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206980</v>
      </c>
      <c r="O16" s="44">
        <f t="shared" si="2"/>
        <v>184.30988423864648</v>
      </c>
      <c r="P16" s="9"/>
    </row>
    <row r="17" spans="1:119">
      <c r="A17" s="12"/>
      <c r="B17" s="42">
        <v>534</v>
      </c>
      <c r="C17" s="19" t="s">
        <v>29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141255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141255</v>
      </c>
      <c r="O17" s="44">
        <f t="shared" si="2"/>
        <v>125.78361531611755</v>
      </c>
      <c r="P17" s="9"/>
    </row>
    <row r="18" spans="1:119">
      <c r="A18" s="12"/>
      <c r="B18" s="42">
        <v>539</v>
      </c>
      <c r="C18" s="19" t="s">
        <v>30</v>
      </c>
      <c r="D18" s="43">
        <v>265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265</v>
      </c>
      <c r="O18" s="44">
        <f t="shared" si="2"/>
        <v>0.23597506678539626</v>
      </c>
      <c r="P18" s="9"/>
    </row>
    <row r="19" spans="1:119" ht="15.6">
      <c r="A19" s="26" t="s">
        <v>31</v>
      </c>
      <c r="B19" s="27"/>
      <c r="C19" s="28"/>
      <c r="D19" s="29">
        <f t="shared" ref="D19:M19" si="5">SUM(D20:D20)</f>
        <v>117151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117151</v>
      </c>
      <c r="O19" s="41">
        <f t="shared" si="2"/>
        <v>104.31967943009795</v>
      </c>
      <c r="P19" s="10"/>
    </row>
    <row r="20" spans="1:119">
      <c r="A20" s="12"/>
      <c r="B20" s="42">
        <v>541</v>
      </c>
      <c r="C20" s="19" t="s">
        <v>32</v>
      </c>
      <c r="D20" s="43">
        <v>117151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117151</v>
      </c>
      <c r="O20" s="44">
        <f t="shared" si="2"/>
        <v>104.31967943009795</v>
      </c>
      <c r="P20" s="9"/>
    </row>
    <row r="21" spans="1:119" ht="15.6">
      <c r="A21" s="26" t="s">
        <v>33</v>
      </c>
      <c r="B21" s="27"/>
      <c r="C21" s="28"/>
      <c r="D21" s="29">
        <f t="shared" ref="D21:M21" si="6">SUM(D22:D22)</f>
        <v>52041</v>
      </c>
      <c r="E21" s="29">
        <f t="shared" si="6"/>
        <v>0</v>
      </c>
      <c r="F21" s="29">
        <f t="shared" si="6"/>
        <v>0</v>
      </c>
      <c r="G21" s="29">
        <f t="shared" si="6"/>
        <v>85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52126</v>
      </c>
      <c r="O21" s="41">
        <f t="shared" si="2"/>
        <v>46.416740872662508</v>
      </c>
      <c r="P21" s="9"/>
    </row>
    <row r="22" spans="1:119">
      <c r="A22" s="12"/>
      <c r="B22" s="42">
        <v>572</v>
      </c>
      <c r="C22" s="19" t="s">
        <v>34</v>
      </c>
      <c r="D22" s="43">
        <v>52041</v>
      </c>
      <c r="E22" s="43">
        <v>0</v>
      </c>
      <c r="F22" s="43">
        <v>0</v>
      </c>
      <c r="G22" s="43">
        <v>85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52126</v>
      </c>
      <c r="O22" s="44">
        <f t="shared" si="2"/>
        <v>46.416740872662508</v>
      </c>
      <c r="P22" s="9"/>
    </row>
    <row r="23" spans="1:119" ht="15.6">
      <c r="A23" s="26" t="s">
        <v>36</v>
      </c>
      <c r="B23" s="27"/>
      <c r="C23" s="28"/>
      <c r="D23" s="29">
        <f t="shared" ref="D23:M23" si="7">SUM(D24:D24)</f>
        <v>0</v>
      </c>
      <c r="E23" s="29">
        <f t="shared" si="7"/>
        <v>125</v>
      </c>
      <c r="F23" s="29">
        <f t="shared" si="7"/>
        <v>0</v>
      </c>
      <c r="G23" s="29">
        <f t="shared" si="7"/>
        <v>7154</v>
      </c>
      <c r="H23" s="29">
        <f t="shared" si="7"/>
        <v>0</v>
      </c>
      <c r="I23" s="29">
        <f t="shared" si="7"/>
        <v>42500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49779</v>
      </c>
      <c r="O23" s="41">
        <f t="shared" si="2"/>
        <v>44.326803205699022</v>
      </c>
      <c r="P23" s="9"/>
    </row>
    <row r="24" spans="1:119" ht="15.6" thickBot="1">
      <c r="A24" s="12"/>
      <c r="B24" s="42">
        <v>581</v>
      </c>
      <c r="C24" s="19" t="s">
        <v>35</v>
      </c>
      <c r="D24" s="43">
        <v>0</v>
      </c>
      <c r="E24" s="43">
        <v>125</v>
      </c>
      <c r="F24" s="43">
        <v>0</v>
      </c>
      <c r="G24" s="43">
        <v>7154</v>
      </c>
      <c r="H24" s="43">
        <v>0</v>
      </c>
      <c r="I24" s="43">
        <v>42500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49779</v>
      </c>
      <c r="O24" s="44">
        <f t="shared" si="2"/>
        <v>44.326803205699022</v>
      </c>
      <c r="P24" s="9"/>
    </row>
    <row r="25" spans="1:119" ht="16.2" thickBot="1">
      <c r="A25" s="13" t="s">
        <v>10</v>
      </c>
      <c r="B25" s="21"/>
      <c r="C25" s="20"/>
      <c r="D25" s="14">
        <f>SUM(D5,D12,D15,D19,D21,D23)</f>
        <v>571510</v>
      </c>
      <c r="E25" s="14">
        <f t="shared" ref="E25:M25" si="8">SUM(E5,E12,E15,E19,E21,E23)</f>
        <v>125</v>
      </c>
      <c r="F25" s="14">
        <f t="shared" si="8"/>
        <v>0</v>
      </c>
      <c r="G25" s="14">
        <f t="shared" si="8"/>
        <v>7239</v>
      </c>
      <c r="H25" s="14">
        <f t="shared" si="8"/>
        <v>0</v>
      </c>
      <c r="I25" s="14">
        <f t="shared" si="8"/>
        <v>390735</v>
      </c>
      <c r="J25" s="14">
        <f t="shared" si="8"/>
        <v>0</v>
      </c>
      <c r="K25" s="14">
        <f t="shared" si="8"/>
        <v>0</v>
      </c>
      <c r="L25" s="14">
        <f t="shared" si="8"/>
        <v>0</v>
      </c>
      <c r="M25" s="14">
        <f t="shared" si="8"/>
        <v>0</v>
      </c>
      <c r="N25" s="14">
        <f t="shared" si="1"/>
        <v>969609</v>
      </c>
      <c r="O25" s="35">
        <f t="shared" si="2"/>
        <v>863.40961709706141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90" t="s">
        <v>52</v>
      </c>
      <c r="M27" s="90"/>
      <c r="N27" s="90"/>
      <c r="O27" s="39">
        <v>1123</v>
      </c>
    </row>
    <row r="28" spans="1:119">
      <c r="A28" s="91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3"/>
    </row>
    <row r="29" spans="1:119" ht="15.75" customHeight="1" thickBot="1">
      <c r="A29" s="94" t="s">
        <v>42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27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97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3.4" thickBot="1">
      <c r="A2" s="100" t="s">
        <v>46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 t="shared" ref="D5:M5" si="0">SUM(D6:D11)</f>
        <v>356279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356279</v>
      </c>
      <c r="O5" s="30">
        <f t="shared" ref="O5:O23" si="2">(N5/O$25)</f>
        <v>315.29115044247789</v>
      </c>
      <c r="P5" s="6"/>
    </row>
    <row r="6" spans="1:133">
      <c r="A6" s="12"/>
      <c r="B6" s="42">
        <v>511</v>
      </c>
      <c r="C6" s="19" t="s">
        <v>19</v>
      </c>
      <c r="D6" s="43">
        <v>16299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16299</v>
      </c>
      <c r="O6" s="44">
        <f t="shared" si="2"/>
        <v>14.423893805309735</v>
      </c>
      <c r="P6" s="9"/>
    </row>
    <row r="7" spans="1:133">
      <c r="A7" s="12"/>
      <c r="B7" s="42">
        <v>512</v>
      </c>
      <c r="C7" s="19" t="s">
        <v>20</v>
      </c>
      <c r="D7" s="43">
        <v>56966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56966</v>
      </c>
      <c r="O7" s="44">
        <f t="shared" si="2"/>
        <v>50.412389380530975</v>
      </c>
      <c r="P7" s="9"/>
    </row>
    <row r="8" spans="1:133">
      <c r="A8" s="12"/>
      <c r="B8" s="42">
        <v>513</v>
      </c>
      <c r="C8" s="19" t="s">
        <v>21</v>
      </c>
      <c r="D8" s="43">
        <v>214425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214425</v>
      </c>
      <c r="O8" s="44">
        <f t="shared" si="2"/>
        <v>189.75663716814159</v>
      </c>
      <c r="P8" s="9"/>
    </row>
    <row r="9" spans="1:133">
      <c r="A9" s="12"/>
      <c r="B9" s="42">
        <v>514</v>
      </c>
      <c r="C9" s="19" t="s">
        <v>22</v>
      </c>
      <c r="D9" s="43">
        <v>25298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25298</v>
      </c>
      <c r="O9" s="44">
        <f t="shared" si="2"/>
        <v>22.387610619469026</v>
      </c>
      <c r="P9" s="9"/>
    </row>
    <row r="10" spans="1:133">
      <c r="A10" s="12"/>
      <c r="B10" s="42">
        <v>515</v>
      </c>
      <c r="C10" s="19" t="s">
        <v>40</v>
      </c>
      <c r="D10" s="43">
        <v>13219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13219</v>
      </c>
      <c r="O10" s="44">
        <f t="shared" si="2"/>
        <v>11.698230088495576</v>
      </c>
      <c r="P10" s="9"/>
    </row>
    <row r="11" spans="1:133">
      <c r="A11" s="12"/>
      <c r="B11" s="42">
        <v>519</v>
      </c>
      <c r="C11" s="19" t="s">
        <v>23</v>
      </c>
      <c r="D11" s="43">
        <v>30072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30072</v>
      </c>
      <c r="O11" s="44">
        <f t="shared" si="2"/>
        <v>26.612389380530974</v>
      </c>
      <c r="P11" s="9"/>
    </row>
    <row r="12" spans="1:133" ht="15.6">
      <c r="A12" s="26" t="s">
        <v>24</v>
      </c>
      <c r="B12" s="27"/>
      <c r="C12" s="28"/>
      <c r="D12" s="29">
        <f t="shared" ref="D12:M12" si="3">SUM(D13:D14)</f>
        <v>34346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34346</v>
      </c>
      <c r="O12" s="41">
        <f t="shared" si="2"/>
        <v>30.394690265486727</v>
      </c>
      <c r="P12" s="10"/>
    </row>
    <row r="13" spans="1:133">
      <c r="A13" s="12"/>
      <c r="B13" s="42">
        <v>521</v>
      </c>
      <c r="C13" s="19" t="s">
        <v>25</v>
      </c>
      <c r="D13" s="43">
        <v>101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101</v>
      </c>
      <c r="O13" s="44">
        <f t="shared" si="2"/>
        <v>8.9380530973451333E-2</v>
      </c>
      <c r="P13" s="9"/>
    </row>
    <row r="14" spans="1:133">
      <c r="A14" s="12"/>
      <c r="B14" s="42">
        <v>522</v>
      </c>
      <c r="C14" s="19" t="s">
        <v>26</v>
      </c>
      <c r="D14" s="43">
        <v>34245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34245</v>
      </c>
      <c r="O14" s="44">
        <f t="shared" si="2"/>
        <v>30.305309734513273</v>
      </c>
      <c r="P14" s="9"/>
    </row>
    <row r="15" spans="1:133" ht="15.6">
      <c r="A15" s="26" t="s">
        <v>27</v>
      </c>
      <c r="B15" s="27"/>
      <c r="C15" s="28"/>
      <c r="D15" s="29">
        <f t="shared" ref="D15:M15" si="4">SUM(D16:D18)</f>
        <v>221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307066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307287</v>
      </c>
      <c r="O15" s="41">
        <f t="shared" si="2"/>
        <v>271.93539823008848</v>
      </c>
      <c r="P15" s="10"/>
    </row>
    <row r="16" spans="1:133">
      <c r="A16" s="12"/>
      <c r="B16" s="42">
        <v>533</v>
      </c>
      <c r="C16" s="19" t="s">
        <v>28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166008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166008</v>
      </c>
      <c r="O16" s="44">
        <f t="shared" si="2"/>
        <v>146.90973451327434</v>
      </c>
      <c r="P16" s="9"/>
    </row>
    <row r="17" spans="1:119">
      <c r="A17" s="12"/>
      <c r="B17" s="42">
        <v>534</v>
      </c>
      <c r="C17" s="19" t="s">
        <v>29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141058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141058</v>
      </c>
      <c r="O17" s="44">
        <f t="shared" si="2"/>
        <v>124.83008849557523</v>
      </c>
      <c r="P17" s="9"/>
    </row>
    <row r="18" spans="1:119">
      <c r="A18" s="12"/>
      <c r="B18" s="42">
        <v>539</v>
      </c>
      <c r="C18" s="19" t="s">
        <v>30</v>
      </c>
      <c r="D18" s="43">
        <v>221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221</v>
      </c>
      <c r="O18" s="44">
        <f t="shared" si="2"/>
        <v>0.19557522123893806</v>
      </c>
      <c r="P18" s="9"/>
    </row>
    <row r="19" spans="1:119" ht="15.6">
      <c r="A19" s="26" t="s">
        <v>31</v>
      </c>
      <c r="B19" s="27"/>
      <c r="C19" s="28"/>
      <c r="D19" s="29">
        <f t="shared" ref="D19:M19" si="5">SUM(D20:D20)</f>
        <v>109301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109301</v>
      </c>
      <c r="O19" s="41">
        <f t="shared" si="2"/>
        <v>96.726548672566366</v>
      </c>
      <c r="P19" s="10"/>
    </row>
    <row r="20" spans="1:119">
      <c r="A20" s="12"/>
      <c r="B20" s="42">
        <v>541</v>
      </c>
      <c r="C20" s="19" t="s">
        <v>32</v>
      </c>
      <c r="D20" s="43">
        <v>109301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109301</v>
      </c>
      <c r="O20" s="44">
        <f t="shared" si="2"/>
        <v>96.726548672566366</v>
      </c>
      <c r="P20" s="9"/>
    </row>
    <row r="21" spans="1:119" ht="15.6">
      <c r="A21" s="26" t="s">
        <v>33</v>
      </c>
      <c r="B21" s="27"/>
      <c r="C21" s="28"/>
      <c r="D21" s="29">
        <f t="shared" ref="D21:M21" si="6">SUM(D22:D22)</f>
        <v>45065</v>
      </c>
      <c r="E21" s="29">
        <f t="shared" si="6"/>
        <v>384</v>
      </c>
      <c r="F21" s="29">
        <f t="shared" si="6"/>
        <v>0</v>
      </c>
      <c r="G21" s="29">
        <f t="shared" si="6"/>
        <v>24293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69742</v>
      </c>
      <c r="O21" s="41">
        <f t="shared" si="2"/>
        <v>61.71858407079646</v>
      </c>
      <c r="P21" s="9"/>
    </row>
    <row r="22" spans="1:119" ht="15.6" thickBot="1">
      <c r="A22" s="12"/>
      <c r="B22" s="42">
        <v>572</v>
      </c>
      <c r="C22" s="19" t="s">
        <v>34</v>
      </c>
      <c r="D22" s="43">
        <v>45065</v>
      </c>
      <c r="E22" s="43">
        <v>384</v>
      </c>
      <c r="F22" s="43">
        <v>0</v>
      </c>
      <c r="G22" s="43">
        <v>24293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69742</v>
      </c>
      <c r="O22" s="44">
        <f t="shared" si="2"/>
        <v>61.71858407079646</v>
      </c>
      <c r="P22" s="9"/>
    </row>
    <row r="23" spans="1:119" ht="16.2" thickBot="1">
      <c r="A23" s="13" t="s">
        <v>10</v>
      </c>
      <c r="B23" s="21"/>
      <c r="C23" s="20"/>
      <c r="D23" s="14">
        <f>SUM(D5,D12,D15,D19,D21)</f>
        <v>545212</v>
      </c>
      <c r="E23" s="14">
        <f t="shared" ref="E23:M23" si="7">SUM(E5,E12,E15,E19,E21)</f>
        <v>384</v>
      </c>
      <c r="F23" s="14">
        <f t="shared" si="7"/>
        <v>0</v>
      </c>
      <c r="G23" s="14">
        <f t="shared" si="7"/>
        <v>24293</v>
      </c>
      <c r="H23" s="14">
        <f t="shared" si="7"/>
        <v>0</v>
      </c>
      <c r="I23" s="14">
        <f t="shared" si="7"/>
        <v>307066</v>
      </c>
      <c r="J23" s="14">
        <f t="shared" si="7"/>
        <v>0</v>
      </c>
      <c r="K23" s="14">
        <f t="shared" si="7"/>
        <v>0</v>
      </c>
      <c r="L23" s="14">
        <f t="shared" si="7"/>
        <v>0</v>
      </c>
      <c r="M23" s="14">
        <f t="shared" si="7"/>
        <v>0</v>
      </c>
      <c r="N23" s="14">
        <f t="shared" si="1"/>
        <v>876955</v>
      </c>
      <c r="O23" s="35">
        <f t="shared" si="2"/>
        <v>776.06637168141594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90" t="s">
        <v>47</v>
      </c>
      <c r="M25" s="90"/>
      <c r="N25" s="90"/>
      <c r="O25" s="39">
        <v>1130</v>
      </c>
    </row>
    <row r="26" spans="1:119">
      <c r="A26" s="91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3"/>
    </row>
    <row r="27" spans="1:119" ht="15.75" customHeight="1" thickBot="1">
      <c r="A27" s="94" t="s">
        <v>42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6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0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97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3.4" thickBot="1">
      <c r="A2" s="100" t="s">
        <v>43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 t="shared" ref="D5:M5" si="0">SUM(D6:D11)</f>
        <v>383454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383454</v>
      </c>
      <c r="O5" s="30">
        <f t="shared" ref="O5:O26" si="2">(N5/O$28)</f>
        <v>336.65847234416157</v>
      </c>
      <c r="P5" s="6"/>
    </row>
    <row r="6" spans="1:133">
      <c r="A6" s="12"/>
      <c r="B6" s="42">
        <v>511</v>
      </c>
      <c r="C6" s="19" t="s">
        <v>19</v>
      </c>
      <c r="D6" s="43">
        <v>15873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15873</v>
      </c>
      <c r="O6" s="44">
        <f t="shared" si="2"/>
        <v>13.935908691834943</v>
      </c>
      <c r="P6" s="9"/>
    </row>
    <row r="7" spans="1:133">
      <c r="A7" s="12"/>
      <c r="B7" s="42">
        <v>512</v>
      </c>
      <c r="C7" s="19" t="s">
        <v>20</v>
      </c>
      <c r="D7" s="43">
        <v>68450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68450</v>
      </c>
      <c r="O7" s="44">
        <f t="shared" si="2"/>
        <v>60.096575943810358</v>
      </c>
      <c r="P7" s="9"/>
    </row>
    <row r="8" spans="1:133">
      <c r="A8" s="12"/>
      <c r="B8" s="42">
        <v>513</v>
      </c>
      <c r="C8" s="19" t="s">
        <v>21</v>
      </c>
      <c r="D8" s="43">
        <v>215363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215363</v>
      </c>
      <c r="O8" s="44">
        <f t="shared" si="2"/>
        <v>189.08077260755047</v>
      </c>
      <c r="P8" s="9"/>
    </row>
    <row r="9" spans="1:133">
      <c r="A9" s="12"/>
      <c r="B9" s="42">
        <v>514</v>
      </c>
      <c r="C9" s="19" t="s">
        <v>22</v>
      </c>
      <c r="D9" s="43">
        <v>33803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33803</v>
      </c>
      <c r="O9" s="44">
        <f t="shared" si="2"/>
        <v>29.677787532923617</v>
      </c>
      <c r="P9" s="9"/>
    </row>
    <row r="10" spans="1:133">
      <c r="A10" s="12"/>
      <c r="B10" s="42">
        <v>515</v>
      </c>
      <c r="C10" s="19" t="s">
        <v>40</v>
      </c>
      <c r="D10" s="43">
        <v>11960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11960</v>
      </c>
      <c r="O10" s="44">
        <f t="shared" si="2"/>
        <v>10.500438981562775</v>
      </c>
      <c r="P10" s="9"/>
    </row>
    <row r="11" spans="1:133">
      <c r="A11" s="12"/>
      <c r="B11" s="42">
        <v>519</v>
      </c>
      <c r="C11" s="19" t="s">
        <v>23</v>
      </c>
      <c r="D11" s="43">
        <v>38005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38005</v>
      </c>
      <c r="O11" s="44">
        <f t="shared" si="2"/>
        <v>33.366988586479366</v>
      </c>
      <c r="P11" s="9"/>
    </row>
    <row r="12" spans="1:133" ht="15.6">
      <c r="A12" s="26" t="s">
        <v>24</v>
      </c>
      <c r="B12" s="27"/>
      <c r="C12" s="28"/>
      <c r="D12" s="29">
        <f t="shared" ref="D12:M12" si="3">SUM(D13:D14)</f>
        <v>47533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47533</v>
      </c>
      <c r="O12" s="41">
        <f t="shared" si="2"/>
        <v>41.732221246707638</v>
      </c>
      <c r="P12" s="10"/>
    </row>
    <row r="13" spans="1:133">
      <c r="A13" s="12"/>
      <c r="B13" s="42">
        <v>521</v>
      </c>
      <c r="C13" s="19" t="s">
        <v>25</v>
      </c>
      <c r="D13" s="43">
        <v>12635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12635</v>
      </c>
      <c r="O13" s="44">
        <f t="shared" si="2"/>
        <v>11.093064091308165</v>
      </c>
      <c r="P13" s="9"/>
    </row>
    <row r="14" spans="1:133">
      <c r="A14" s="12"/>
      <c r="B14" s="42">
        <v>522</v>
      </c>
      <c r="C14" s="19" t="s">
        <v>26</v>
      </c>
      <c r="D14" s="43">
        <v>34898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34898</v>
      </c>
      <c r="O14" s="44">
        <f t="shared" si="2"/>
        <v>30.639157155399474</v>
      </c>
      <c r="P14" s="9"/>
    </row>
    <row r="15" spans="1:133" ht="15.6">
      <c r="A15" s="26" t="s">
        <v>27</v>
      </c>
      <c r="B15" s="27"/>
      <c r="C15" s="28"/>
      <c r="D15" s="29">
        <f t="shared" ref="D15:M15" si="4">SUM(D16:D18)</f>
        <v>989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323147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324136</v>
      </c>
      <c r="O15" s="41">
        <f t="shared" si="2"/>
        <v>284.57945566286219</v>
      </c>
      <c r="P15" s="10"/>
    </row>
    <row r="16" spans="1:133">
      <c r="A16" s="12"/>
      <c r="B16" s="42">
        <v>533</v>
      </c>
      <c r="C16" s="19" t="s">
        <v>28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186826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186826</v>
      </c>
      <c r="O16" s="44">
        <f t="shared" si="2"/>
        <v>164.02633889376645</v>
      </c>
      <c r="P16" s="9"/>
    </row>
    <row r="17" spans="1:119">
      <c r="A17" s="12"/>
      <c r="B17" s="42">
        <v>534</v>
      </c>
      <c r="C17" s="19" t="s">
        <v>29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136321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136321</v>
      </c>
      <c r="O17" s="44">
        <f t="shared" si="2"/>
        <v>119.684811237928</v>
      </c>
      <c r="P17" s="9"/>
    </row>
    <row r="18" spans="1:119">
      <c r="A18" s="12"/>
      <c r="B18" s="42">
        <v>539</v>
      </c>
      <c r="C18" s="19" t="s">
        <v>30</v>
      </c>
      <c r="D18" s="43">
        <v>989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989</v>
      </c>
      <c r="O18" s="44">
        <f t="shared" si="2"/>
        <v>0.86830553116769094</v>
      </c>
      <c r="P18" s="9"/>
    </row>
    <row r="19" spans="1:119" ht="15.6">
      <c r="A19" s="26" t="s">
        <v>31</v>
      </c>
      <c r="B19" s="27"/>
      <c r="C19" s="28"/>
      <c r="D19" s="29">
        <f t="shared" ref="D19:M19" si="5">SUM(D20:D20)</f>
        <v>205544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205544</v>
      </c>
      <c r="O19" s="41">
        <f t="shared" si="2"/>
        <v>180.46005267778753</v>
      </c>
      <c r="P19" s="10"/>
    </row>
    <row r="20" spans="1:119">
      <c r="A20" s="12"/>
      <c r="B20" s="42">
        <v>541</v>
      </c>
      <c r="C20" s="19" t="s">
        <v>32</v>
      </c>
      <c r="D20" s="43">
        <v>205544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205544</v>
      </c>
      <c r="O20" s="44">
        <f t="shared" si="2"/>
        <v>180.46005267778753</v>
      </c>
      <c r="P20" s="9"/>
    </row>
    <row r="21" spans="1:119" ht="15.6">
      <c r="A21" s="26" t="s">
        <v>33</v>
      </c>
      <c r="B21" s="27"/>
      <c r="C21" s="28"/>
      <c r="D21" s="29">
        <f t="shared" ref="D21:M21" si="6">SUM(D22:D23)</f>
        <v>35824</v>
      </c>
      <c r="E21" s="29">
        <f t="shared" si="6"/>
        <v>304703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340527</v>
      </c>
      <c r="O21" s="41">
        <f t="shared" si="2"/>
        <v>298.97014925373134</v>
      </c>
      <c r="P21" s="9"/>
    </row>
    <row r="22" spans="1:119">
      <c r="A22" s="12"/>
      <c r="B22" s="42">
        <v>572</v>
      </c>
      <c r="C22" s="19" t="s">
        <v>34</v>
      </c>
      <c r="D22" s="43">
        <v>35824</v>
      </c>
      <c r="E22" s="43">
        <v>4947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40771</v>
      </c>
      <c r="O22" s="44">
        <f t="shared" si="2"/>
        <v>35.795434591747146</v>
      </c>
      <c r="P22" s="9"/>
    </row>
    <row r="23" spans="1:119">
      <c r="A23" s="12"/>
      <c r="B23" s="42">
        <v>579</v>
      </c>
      <c r="C23" s="19" t="s">
        <v>44</v>
      </c>
      <c r="D23" s="43">
        <v>0</v>
      </c>
      <c r="E23" s="43">
        <v>299756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299756</v>
      </c>
      <c r="O23" s="44">
        <f t="shared" si="2"/>
        <v>263.17471466198418</v>
      </c>
      <c r="P23" s="9"/>
    </row>
    <row r="24" spans="1:119" ht="15.6">
      <c r="A24" s="26" t="s">
        <v>36</v>
      </c>
      <c r="B24" s="27"/>
      <c r="C24" s="28"/>
      <c r="D24" s="29">
        <f t="shared" ref="D24:M24" si="7">SUM(D25:D25)</f>
        <v>14214</v>
      </c>
      <c r="E24" s="29">
        <f t="shared" si="7"/>
        <v>131508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17523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163245</v>
      </c>
      <c r="O24" s="41">
        <f t="shared" si="2"/>
        <v>143.32309043020194</v>
      </c>
      <c r="P24" s="9"/>
    </row>
    <row r="25" spans="1:119" ht="15.6" thickBot="1">
      <c r="A25" s="12"/>
      <c r="B25" s="42">
        <v>581</v>
      </c>
      <c r="C25" s="19" t="s">
        <v>35</v>
      </c>
      <c r="D25" s="43">
        <v>14214</v>
      </c>
      <c r="E25" s="43">
        <v>131508</v>
      </c>
      <c r="F25" s="43">
        <v>0</v>
      </c>
      <c r="G25" s="43">
        <v>0</v>
      </c>
      <c r="H25" s="43">
        <v>0</v>
      </c>
      <c r="I25" s="43">
        <v>17523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163245</v>
      </c>
      <c r="O25" s="44">
        <f t="shared" si="2"/>
        <v>143.32309043020194</v>
      </c>
      <c r="P25" s="9"/>
    </row>
    <row r="26" spans="1:119" ht="16.2" thickBot="1">
      <c r="A26" s="13" t="s">
        <v>10</v>
      </c>
      <c r="B26" s="21"/>
      <c r="C26" s="20"/>
      <c r="D26" s="14">
        <f>SUM(D5,D12,D15,D19,D21,D24)</f>
        <v>687558</v>
      </c>
      <c r="E26" s="14">
        <f t="shared" ref="E26:M26" si="8">SUM(E5,E12,E15,E19,E21,E24)</f>
        <v>436211</v>
      </c>
      <c r="F26" s="14">
        <f t="shared" si="8"/>
        <v>0</v>
      </c>
      <c r="G26" s="14">
        <f t="shared" si="8"/>
        <v>0</v>
      </c>
      <c r="H26" s="14">
        <f t="shared" si="8"/>
        <v>0</v>
      </c>
      <c r="I26" s="14">
        <f t="shared" si="8"/>
        <v>340670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0</v>
      </c>
      <c r="N26" s="14">
        <f t="shared" si="1"/>
        <v>1464439</v>
      </c>
      <c r="O26" s="35">
        <f t="shared" si="2"/>
        <v>1285.7234416154522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90" t="s">
        <v>45</v>
      </c>
      <c r="M28" s="90"/>
      <c r="N28" s="90"/>
      <c r="O28" s="39">
        <v>1139</v>
      </c>
    </row>
    <row r="29" spans="1:119">
      <c r="A29" s="91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3"/>
    </row>
    <row r="30" spans="1:119" ht="15.75" customHeight="1" thickBot="1">
      <c r="A30" s="94" t="s">
        <v>42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28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97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3.4" thickBot="1">
      <c r="A2" s="100" t="s">
        <v>39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 t="shared" ref="D5:M5" si="0">SUM(D6:D11)</f>
        <v>330609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330609</v>
      </c>
      <c r="O5" s="30">
        <f t="shared" ref="O5:O24" si="2">(N5/O$26)</f>
        <v>295.71466905187833</v>
      </c>
      <c r="P5" s="6"/>
    </row>
    <row r="6" spans="1:133">
      <c r="A6" s="12"/>
      <c r="B6" s="42">
        <v>511</v>
      </c>
      <c r="C6" s="19" t="s">
        <v>19</v>
      </c>
      <c r="D6" s="43">
        <v>15992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15992</v>
      </c>
      <c r="O6" s="44">
        <f t="shared" si="2"/>
        <v>14.304114490161002</v>
      </c>
      <c r="P6" s="9"/>
    </row>
    <row r="7" spans="1:133">
      <c r="A7" s="12"/>
      <c r="B7" s="42">
        <v>512</v>
      </c>
      <c r="C7" s="19" t="s">
        <v>20</v>
      </c>
      <c r="D7" s="43">
        <v>53940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53940</v>
      </c>
      <c r="O7" s="44">
        <f t="shared" si="2"/>
        <v>48.246869409660107</v>
      </c>
      <c r="P7" s="9"/>
    </row>
    <row r="8" spans="1:133">
      <c r="A8" s="12"/>
      <c r="B8" s="42">
        <v>513</v>
      </c>
      <c r="C8" s="19" t="s">
        <v>21</v>
      </c>
      <c r="D8" s="43">
        <v>199525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199525</v>
      </c>
      <c r="O8" s="44">
        <f t="shared" si="2"/>
        <v>178.46601073345261</v>
      </c>
      <c r="P8" s="9"/>
    </row>
    <row r="9" spans="1:133">
      <c r="A9" s="12"/>
      <c r="B9" s="42">
        <v>514</v>
      </c>
      <c r="C9" s="19" t="s">
        <v>22</v>
      </c>
      <c r="D9" s="43">
        <v>24352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24352</v>
      </c>
      <c r="O9" s="44">
        <f t="shared" si="2"/>
        <v>21.781753130590339</v>
      </c>
      <c r="P9" s="9"/>
    </row>
    <row r="10" spans="1:133">
      <c r="A10" s="12"/>
      <c r="B10" s="42">
        <v>515</v>
      </c>
      <c r="C10" s="19" t="s">
        <v>40</v>
      </c>
      <c r="D10" s="43">
        <v>4614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4614</v>
      </c>
      <c r="O10" s="44">
        <f t="shared" si="2"/>
        <v>4.1270125223613592</v>
      </c>
      <c r="P10" s="9"/>
    </row>
    <row r="11" spans="1:133">
      <c r="A11" s="12"/>
      <c r="B11" s="42">
        <v>519</v>
      </c>
      <c r="C11" s="19" t="s">
        <v>23</v>
      </c>
      <c r="D11" s="43">
        <v>32186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32186</v>
      </c>
      <c r="O11" s="44">
        <f t="shared" si="2"/>
        <v>28.788908765652952</v>
      </c>
      <c r="P11" s="9"/>
    </row>
    <row r="12" spans="1:133" ht="15.6">
      <c r="A12" s="26" t="s">
        <v>24</v>
      </c>
      <c r="B12" s="27"/>
      <c r="C12" s="28"/>
      <c r="D12" s="29">
        <f t="shared" ref="D12:M12" si="3">SUM(D13:D13)</f>
        <v>34575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34575</v>
      </c>
      <c r="O12" s="41">
        <f t="shared" si="2"/>
        <v>30.925760286225401</v>
      </c>
      <c r="P12" s="10"/>
    </row>
    <row r="13" spans="1:133">
      <c r="A13" s="12"/>
      <c r="B13" s="42">
        <v>522</v>
      </c>
      <c r="C13" s="19" t="s">
        <v>26</v>
      </c>
      <c r="D13" s="43">
        <v>34575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34575</v>
      </c>
      <c r="O13" s="44">
        <f t="shared" si="2"/>
        <v>30.925760286225401</v>
      </c>
      <c r="P13" s="9"/>
    </row>
    <row r="14" spans="1:133" ht="15.6">
      <c r="A14" s="26" t="s">
        <v>27</v>
      </c>
      <c r="B14" s="27"/>
      <c r="C14" s="28"/>
      <c r="D14" s="29">
        <f t="shared" ref="D14:M14" si="4">SUM(D15:D17)</f>
        <v>6456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313332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319788</v>
      </c>
      <c r="O14" s="41">
        <f t="shared" si="2"/>
        <v>286.03577817531306</v>
      </c>
      <c r="P14" s="10"/>
    </row>
    <row r="15" spans="1:133">
      <c r="A15" s="12"/>
      <c r="B15" s="42">
        <v>533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185511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185511</v>
      </c>
      <c r="O15" s="44">
        <f t="shared" si="2"/>
        <v>165.93112701252235</v>
      </c>
      <c r="P15" s="9"/>
    </row>
    <row r="16" spans="1:133">
      <c r="A16" s="12"/>
      <c r="B16" s="42">
        <v>534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127821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127821</v>
      </c>
      <c r="O16" s="44">
        <f t="shared" si="2"/>
        <v>114.33005366726297</v>
      </c>
      <c r="P16" s="9"/>
    </row>
    <row r="17" spans="1:119">
      <c r="A17" s="12"/>
      <c r="B17" s="42">
        <v>539</v>
      </c>
      <c r="C17" s="19" t="s">
        <v>30</v>
      </c>
      <c r="D17" s="43">
        <v>6456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6456</v>
      </c>
      <c r="O17" s="44">
        <f t="shared" si="2"/>
        <v>5.7745974955277282</v>
      </c>
      <c r="P17" s="9"/>
    </row>
    <row r="18" spans="1:119" ht="15.6">
      <c r="A18" s="26" t="s">
        <v>31</v>
      </c>
      <c r="B18" s="27"/>
      <c r="C18" s="28"/>
      <c r="D18" s="29">
        <f t="shared" ref="D18:M18" si="5">SUM(D19:D19)</f>
        <v>138039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138039</v>
      </c>
      <c r="O18" s="41">
        <f t="shared" si="2"/>
        <v>123.4695885509839</v>
      </c>
      <c r="P18" s="10"/>
    </row>
    <row r="19" spans="1:119">
      <c r="A19" s="12"/>
      <c r="B19" s="42">
        <v>541</v>
      </c>
      <c r="C19" s="19" t="s">
        <v>32</v>
      </c>
      <c r="D19" s="43">
        <v>138039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138039</v>
      </c>
      <c r="O19" s="44">
        <f t="shared" si="2"/>
        <v>123.4695885509839</v>
      </c>
      <c r="P19" s="9"/>
    </row>
    <row r="20" spans="1:119" ht="15.6">
      <c r="A20" s="26" t="s">
        <v>33</v>
      </c>
      <c r="B20" s="27"/>
      <c r="C20" s="28"/>
      <c r="D20" s="29">
        <f t="shared" ref="D20:M20" si="6">SUM(D21:D21)</f>
        <v>64184</v>
      </c>
      <c r="E20" s="29">
        <f t="shared" si="6"/>
        <v>6800</v>
      </c>
      <c r="F20" s="29">
        <f t="shared" si="6"/>
        <v>0</v>
      </c>
      <c r="G20" s="29">
        <f t="shared" si="6"/>
        <v>48296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119280</v>
      </c>
      <c r="O20" s="41">
        <f t="shared" si="2"/>
        <v>106.69051878354205</v>
      </c>
      <c r="P20" s="9"/>
    </row>
    <row r="21" spans="1:119">
      <c r="A21" s="12"/>
      <c r="B21" s="42">
        <v>572</v>
      </c>
      <c r="C21" s="19" t="s">
        <v>34</v>
      </c>
      <c r="D21" s="43">
        <v>64184</v>
      </c>
      <c r="E21" s="43">
        <v>6800</v>
      </c>
      <c r="F21" s="43">
        <v>0</v>
      </c>
      <c r="G21" s="43">
        <v>48296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119280</v>
      </c>
      <c r="O21" s="44">
        <f t="shared" si="2"/>
        <v>106.69051878354205</v>
      </c>
      <c r="P21" s="9"/>
    </row>
    <row r="22" spans="1:119" ht="15.6">
      <c r="A22" s="26" t="s">
        <v>36</v>
      </c>
      <c r="B22" s="27"/>
      <c r="C22" s="28"/>
      <c r="D22" s="29">
        <f t="shared" ref="D22:M22" si="7">SUM(D23:D23)</f>
        <v>0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5177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5177</v>
      </c>
      <c r="O22" s="41">
        <f t="shared" si="2"/>
        <v>4.6305903398926658</v>
      </c>
      <c r="P22" s="9"/>
    </row>
    <row r="23" spans="1:119" ht="15.6" thickBot="1">
      <c r="A23" s="12"/>
      <c r="B23" s="42">
        <v>581</v>
      </c>
      <c r="C23" s="19" t="s">
        <v>35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5177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5177</v>
      </c>
      <c r="O23" s="44">
        <f t="shared" si="2"/>
        <v>4.6305903398926658</v>
      </c>
      <c r="P23" s="9"/>
    </row>
    <row r="24" spans="1:119" ht="16.2" thickBot="1">
      <c r="A24" s="13" t="s">
        <v>10</v>
      </c>
      <c r="B24" s="21"/>
      <c r="C24" s="20"/>
      <c r="D24" s="14">
        <f>SUM(D5,D12,D14,D18,D20,D22)</f>
        <v>573863</v>
      </c>
      <c r="E24" s="14">
        <f t="shared" ref="E24:M24" si="8">SUM(E5,E12,E14,E18,E20,E22)</f>
        <v>6800</v>
      </c>
      <c r="F24" s="14">
        <f t="shared" si="8"/>
        <v>0</v>
      </c>
      <c r="G24" s="14">
        <f t="shared" si="8"/>
        <v>48296</v>
      </c>
      <c r="H24" s="14">
        <f t="shared" si="8"/>
        <v>0</v>
      </c>
      <c r="I24" s="14">
        <f t="shared" si="8"/>
        <v>318509</v>
      </c>
      <c r="J24" s="14">
        <f t="shared" si="8"/>
        <v>0</v>
      </c>
      <c r="K24" s="14">
        <f t="shared" si="8"/>
        <v>0</v>
      </c>
      <c r="L24" s="14">
        <f t="shared" si="8"/>
        <v>0</v>
      </c>
      <c r="M24" s="14">
        <f t="shared" si="8"/>
        <v>0</v>
      </c>
      <c r="N24" s="14">
        <f t="shared" si="1"/>
        <v>947468</v>
      </c>
      <c r="O24" s="35">
        <f t="shared" si="2"/>
        <v>847.46690518783544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90" t="s">
        <v>41</v>
      </c>
      <c r="M26" s="90"/>
      <c r="N26" s="90"/>
      <c r="O26" s="39">
        <v>1118</v>
      </c>
    </row>
    <row r="27" spans="1:119">
      <c r="A27" s="91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3"/>
    </row>
    <row r="28" spans="1:119" ht="15.6" thickBot="1">
      <c r="A28" s="94" t="s">
        <v>42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28"/>
  <sheetViews>
    <sheetView zoomScaleNormal="100"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97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3.4" thickBot="1">
      <c r="A2" s="100" t="s">
        <v>11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 t="shared" ref="D5:M5" si="0">SUM(D6:D10)</f>
        <v>357840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357840</v>
      </c>
      <c r="O5" s="30">
        <f t="shared" ref="O5:O24" si="2">(N5/O$26)</f>
        <v>294.76112026359141</v>
      </c>
      <c r="P5" s="6"/>
    </row>
    <row r="6" spans="1:133">
      <c r="A6" s="12"/>
      <c r="B6" s="42">
        <v>511</v>
      </c>
      <c r="C6" s="19" t="s">
        <v>19</v>
      </c>
      <c r="D6" s="43">
        <v>17159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17159</v>
      </c>
      <c r="O6" s="44">
        <f t="shared" si="2"/>
        <v>14.134266886326195</v>
      </c>
      <c r="P6" s="9"/>
    </row>
    <row r="7" spans="1:133">
      <c r="A7" s="12"/>
      <c r="B7" s="42">
        <v>512</v>
      </c>
      <c r="C7" s="19" t="s">
        <v>20</v>
      </c>
      <c r="D7" s="43">
        <v>76750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76750</v>
      </c>
      <c r="O7" s="44">
        <f t="shared" si="2"/>
        <v>63.220757825370676</v>
      </c>
      <c r="P7" s="9"/>
    </row>
    <row r="8" spans="1:133">
      <c r="A8" s="12"/>
      <c r="B8" s="42">
        <v>513</v>
      </c>
      <c r="C8" s="19" t="s">
        <v>21</v>
      </c>
      <c r="D8" s="43">
        <v>162208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162208</v>
      </c>
      <c r="O8" s="44">
        <f t="shared" si="2"/>
        <v>133.61449752883033</v>
      </c>
      <c r="P8" s="9"/>
    </row>
    <row r="9" spans="1:133">
      <c r="A9" s="12"/>
      <c r="B9" s="42">
        <v>514</v>
      </c>
      <c r="C9" s="19" t="s">
        <v>22</v>
      </c>
      <c r="D9" s="43">
        <v>45211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45211</v>
      </c>
      <c r="O9" s="44">
        <f t="shared" si="2"/>
        <v>37.241350906095555</v>
      </c>
      <c r="P9" s="9"/>
    </row>
    <row r="10" spans="1:133">
      <c r="A10" s="12"/>
      <c r="B10" s="42">
        <v>519</v>
      </c>
      <c r="C10" s="19" t="s">
        <v>23</v>
      </c>
      <c r="D10" s="43">
        <v>56512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56512</v>
      </c>
      <c r="O10" s="44">
        <f t="shared" si="2"/>
        <v>46.550247116968698</v>
      </c>
      <c r="P10" s="9"/>
    </row>
    <row r="11" spans="1:133" ht="15.6">
      <c r="A11" s="26" t="s">
        <v>24</v>
      </c>
      <c r="B11" s="27"/>
      <c r="C11" s="28"/>
      <c r="D11" s="29">
        <f t="shared" ref="D11:M11" si="3">SUM(D12:D13)</f>
        <v>37692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37692</v>
      </c>
      <c r="O11" s="41">
        <f t="shared" si="2"/>
        <v>31.047775947281714</v>
      </c>
      <c r="P11" s="10"/>
    </row>
    <row r="12" spans="1:133">
      <c r="A12" s="12"/>
      <c r="B12" s="42">
        <v>521</v>
      </c>
      <c r="C12" s="19" t="s">
        <v>25</v>
      </c>
      <c r="D12" s="43">
        <v>20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20</v>
      </c>
      <c r="O12" s="44">
        <f t="shared" si="2"/>
        <v>1.6474464579901153E-2</v>
      </c>
      <c r="P12" s="9"/>
    </row>
    <row r="13" spans="1:133">
      <c r="A13" s="12"/>
      <c r="B13" s="42">
        <v>522</v>
      </c>
      <c r="C13" s="19" t="s">
        <v>26</v>
      </c>
      <c r="D13" s="43">
        <v>37672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37672</v>
      </c>
      <c r="O13" s="44">
        <f t="shared" si="2"/>
        <v>31.031301482701814</v>
      </c>
      <c r="P13" s="9"/>
    </row>
    <row r="14" spans="1:133" ht="15.6">
      <c r="A14" s="26" t="s">
        <v>27</v>
      </c>
      <c r="B14" s="27"/>
      <c r="C14" s="28"/>
      <c r="D14" s="29">
        <f t="shared" ref="D14:M14" si="4">SUM(D15:D17)</f>
        <v>5037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325438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330475</v>
      </c>
      <c r="O14" s="41">
        <f t="shared" si="2"/>
        <v>272.21993410214168</v>
      </c>
      <c r="P14" s="10"/>
    </row>
    <row r="15" spans="1:133">
      <c r="A15" s="12"/>
      <c r="B15" s="42">
        <v>533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198008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198008</v>
      </c>
      <c r="O15" s="44">
        <f t="shared" si="2"/>
        <v>163.10378912685337</v>
      </c>
      <c r="P15" s="9"/>
    </row>
    <row r="16" spans="1:133">
      <c r="A16" s="12"/>
      <c r="B16" s="42">
        <v>534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127430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127430</v>
      </c>
      <c r="O16" s="44">
        <f t="shared" si="2"/>
        <v>104.9670510708402</v>
      </c>
      <c r="P16" s="9"/>
    </row>
    <row r="17" spans="1:119">
      <c r="A17" s="12"/>
      <c r="B17" s="42">
        <v>539</v>
      </c>
      <c r="C17" s="19" t="s">
        <v>30</v>
      </c>
      <c r="D17" s="43">
        <v>5037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5037</v>
      </c>
      <c r="O17" s="44">
        <f t="shared" si="2"/>
        <v>4.1490939044481054</v>
      </c>
      <c r="P17" s="9"/>
    </row>
    <row r="18" spans="1:119" ht="15.6">
      <c r="A18" s="26" t="s">
        <v>31</v>
      </c>
      <c r="B18" s="27"/>
      <c r="C18" s="28"/>
      <c r="D18" s="29">
        <f t="shared" ref="D18:M18" si="5">SUM(D19:D19)</f>
        <v>160052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160052</v>
      </c>
      <c r="O18" s="41">
        <f t="shared" si="2"/>
        <v>131.83855024711696</v>
      </c>
      <c r="P18" s="10"/>
    </row>
    <row r="19" spans="1:119">
      <c r="A19" s="12"/>
      <c r="B19" s="42">
        <v>541</v>
      </c>
      <c r="C19" s="19" t="s">
        <v>32</v>
      </c>
      <c r="D19" s="43">
        <v>160052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160052</v>
      </c>
      <c r="O19" s="44">
        <f t="shared" si="2"/>
        <v>131.83855024711696</v>
      </c>
      <c r="P19" s="9"/>
    </row>
    <row r="20" spans="1:119" ht="15.6">
      <c r="A20" s="26" t="s">
        <v>33</v>
      </c>
      <c r="B20" s="27"/>
      <c r="C20" s="28"/>
      <c r="D20" s="29">
        <f t="shared" ref="D20:M20" si="6">SUM(D21:D21)</f>
        <v>83972</v>
      </c>
      <c r="E20" s="29">
        <f t="shared" si="6"/>
        <v>0</v>
      </c>
      <c r="F20" s="29">
        <f t="shared" si="6"/>
        <v>0</v>
      </c>
      <c r="G20" s="29">
        <f t="shared" si="6"/>
        <v>69818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153790</v>
      </c>
      <c r="O20" s="41">
        <f t="shared" si="2"/>
        <v>126.68039538714991</v>
      </c>
      <c r="P20" s="9"/>
    </row>
    <row r="21" spans="1:119">
      <c r="A21" s="12"/>
      <c r="B21" s="42">
        <v>572</v>
      </c>
      <c r="C21" s="19" t="s">
        <v>34</v>
      </c>
      <c r="D21" s="43">
        <v>83972</v>
      </c>
      <c r="E21" s="43">
        <v>0</v>
      </c>
      <c r="F21" s="43">
        <v>0</v>
      </c>
      <c r="G21" s="43">
        <v>69818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153790</v>
      </c>
      <c r="O21" s="44">
        <f t="shared" si="2"/>
        <v>126.68039538714991</v>
      </c>
      <c r="P21" s="9"/>
    </row>
    <row r="22" spans="1:119" ht="15.6">
      <c r="A22" s="26" t="s">
        <v>36</v>
      </c>
      <c r="B22" s="27"/>
      <c r="C22" s="28"/>
      <c r="D22" s="29">
        <f t="shared" ref="D22:M22" si="7">SUM(D23:D23)</f>
        <v>0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14327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14327</v>
      </c>
      <c r="O22" s="41">
        <f t="shared" si="2"/>
        <v>11.801482701812191</v>
      </c>
      <c r="P22" s="9"/>
    </row>
    <row r="23" spans="1:119" ht="15.6" thickBot="1">
      <c r="A23" s="12"/>
      <c r="B23" s="42">
        <v>581</v>
      </c>
      <c r="C23" s="19" t="s">
        <v>35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14327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14327</v>
      </c>
      <c r="O23" s="44">
        <f t="shared" si="2"/>
        <v>11.801482701812191</v>
      </c>
      <c r="P23" s="9"/>
    </row>
    <row r="24" spans="1:119" ht="16.2" thickBot="1">
      <c r="A24" s="13" t="s">
        <v>10</v>
      </c>
      <c r="B24" s="21"/>
      <c r="C24" s="20"/>
      <c r="D24" s="14">
        <f>SUM(D5,D11,D14,D18,D20,D22)</f>
        <v>644593</v>
      </c>
      <c r="E24" s="14">
        <f t="shared" ref="E24:M24" si="8">SUM(E5,E11,E14,E18,E20,E22)</f>
        <v>0</v>
      </c>
      <c r="F24" s="14">
        <f t="shared" si="8"/>
        <v>0</v>
      </c>
      <c r="G24" s="14">
        <f t="shared" si="8"/>
        <v>69818</v>
      </c>
      <c r="H24" s="14">
        <f t="shared" si="8"/>
        <v>0</v>
      </c>
      <c r="I24" s="14">
        <f t="shared" si="8"/>
        <v>339765</v>
      </c>
      <c r="J24" s="14">
        <f t="shared" si="8"/>
        <v>0</v>
      </c>
      <c r="K24" s="14">
        <f t="shared" si="8"/>
        <v>0</v>
      </c>
      <c r="L24" s="14">
        <f t="shared" si="8"/>
        <v>0</v>
      </c>
      <c r="M24" s="14">
        <f t="shared" si="8"/>
        <v>0</v>
      </c>
      <c r="N24" s="14">
        <f t="shared" si="1"/>
        <v>1054176</v>
      </c>
      <c r="O24" s="35">
        <f t="shared" si="2"/>
        <v>868.34925864909394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90" t="s">
        <v>37</v>
      </c>
      <c r="M26" s="90"/>
      <c r="N26" s="90"/>
      <c r="O26" s="39">
        <v>1214</v>
      </c>
    </row>
    <row r="27" spans="1:119">
      <c r="A27" s="91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3"/>
    </row>
    <row r="28" spans="1:119" ht="15.6" thickBot="1">
      <c r="A28" s="94" t="s">
        <v>42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</sheetData>
  <mergeCells count="10">
    <mergeCell ref="A28:O28"/>
    <mergeCell ref="A1:O1"/>
    <mergeCell ref="D3:H3"/>
    <mergeCell ref="I3:J3"/>
    <mergeCell ref="K3:L3"/>
    <mergeCell ref="O3:O4"/>
    <mergeCell ref="A2:O2"/>
    <mergeCell ref="A3:C4"/>
    <mergeCell ref="A27:O27"/>
    <mergeCell ref="L26:N26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29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97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3.4" thickBot="1">
      <c r="A2" s="100" t="s">
        <v>48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 t="shared" ref="D5:M5" si="0">SUM(D6:D10)</f>
        <v>327172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327172</v>
      </c>
      <c r="O5" s="30">
        <f t="shared" ref="O5:O25" si="2">(N5/O$27)</f>
        <v>267.0791836734694</v>
      </c>
      <c r="P5" s="6"/>
    </row>
    <row r="6" spans="1:133">
      <c r="A6" s="12"/>
      <c r="B6" s="42">
        <v>511</v>
      </c>
      <c r="C6" s="19" t="s">
        <v>19</v>
      </c>
      <c r="D6" s="43">
        <v>13687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13687</v>
      </c>
      <c r="O6" s="44">
        <f t="shared" si="2"/>
        <v>11.173061224489796</v>
      </c>
      <c r="P6" s="9"/>
    </row>
    <row r="7" spans="1:133">
      <c r="A7" s="12"/>
      <c r="B7" s="42">
        <v>512</v>
      </c>
      <c r="C7" s="19" t="s">
        <v>20</v>
      </c>
      <c r="D7" s="43">
        <v>72858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72858</v>
      </c>
      <c r="O7" s="44">
        <f t="shared" si="2"/>
        <v>59.475918367346942</v>
      </c>
      <c r="P7" s="9"/>
    </row>
    <row r="8" spans="1:133">
      <c r="A8" s="12"/>
      <c r="B8" s="42">
        <v>513</v>
      </c>
      <c r="C8" s="19" t="s">
        <v>21</v>
      </c>
      <c r="D8" s="43">
        <v>151494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151494</v>
      </c>
      <c r="O8" s="44">
        <f t="shared" si="2"/>
        <v>123.66857142857143</v>
      </c>
      <c r="P8" s="9"/>
    </row>
    <row r="9" spans="1:133">
      <c r="A9" s="12"/>
      <c r="B9" s="42">
        <v>514</v>
      </c>
      <c r="C9" s="19" t="s">
        <v>22</v>
      </c>
      <c r="D9" s="43">
        <v>31273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31273</v>
      </c>
      <c r="O9" s="44">
        <f t="shared" si="2"/>
        <v>25.528979591836734</v>
      </c>
      <c r="P9" s="9"/>
    </row>
    <row r="10" spans="1:133">
      <c r="A10" s="12"/>
      <c r="B10" s="42">
        <v>519</v>
      </c>
      <c r="C10" s="19" t="s">
        <v>23</v>
      </c>
      <c r="D10" s="43">
        <v>57860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57860</v>
      </c>
      <c r="O10" s="44">
        <f t="shared" si="2"/>
        <v>47.232653061224489</v>
      </c>
      <c r="P10" s="9"/>
    </row>
    <row r="11" spans="1:133" ht="15.6">
      <c r="A11" s="26" t="s">
        <v>24</v>
      </c>
      <c r="B11" s="27"/>
      <c r="C11" s="28"/>
      <c r="D11" s="29">
        <f t="shared" ref="D11:M11" si="3">SUM(D12:D13)</f>
        <v>47749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47749</v>
      </c>
      <c r="O11" s="41">
        <f t="shared" si="2"/>
        <v>38.97877551020408</v>
      </c>
      <c r="P11" s="10"/>
    </row>
    <row r="12" spans="1:133">
      <c r="A12" s="12"/>
      <c r="B12" s="42">
        <v>521</v>
      </c>
      <c r="C12" s="19" t="s">
        <v>25</v>
      </c>
      <c r="D12" s="43">
        <v>13504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13504</v>
      </c>
      <c r="O12" s="44">
        <f t="shared" si="2"/>
        <v>11.023673469387756</v>
      </c>
      <c r="P12" s="9"/>
    </row>
    <row r="13" spans="1:133">
      <c r="A13" s="12"/>
      <c r="B13" s="42">
        <v>522</v>
      </c>
      <c r="C13" s="19" t="s">
        <v>26</v>
      </c>
      <c r="D13" s="43">
        <v>34245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34245</v>
      </c>
      <c r="O13" s="44">
        <f t="shared" si="2"/>
        <v>27.955102040816328</v>
      </c>
      <c r="P13" s="9"/>
    </row>
    <row r="14" spans="1:133" ht="15.6">
      <c r="A14" s="26" t="s">
        <v>27</v>
      </c>
      <c r="B14" s="27"/>
      <c r="C14" s="28"/>
      <c r="D14" s="29">
        <f t="shared" ref="D14:M14" si="4">SUM(D15:D17)</f>
        <v>1748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283878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285626</v>
      </c>
      <c r="O14" s="41">
        <f t="shared" si="2"/>
        <v>233.16408163265305</v>
      </c>
      <c r="P14" s="10"/>
    </row>
    <row r="15" spans="1:133">
      <c r="A15" s="12"/>
      <c r="B15" s="42">
        <v>533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172775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172775</v>
      </c>
      <c r="O15" s="44">
        <f t="shared" si="2"/>
        <v>141.0408163265306</v>
      </c>
      <c r="P15" s="9"/>
    </row>
    <row r="16" spans="1:133">
      <c r="A16" s="12"/>
      <c r="B16" s="42">
        <v>534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111103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111103</v>
      </c>
      <c r="O16" s="44">
        <f t="shared" si="2"/>
        <v>90.696326530612239</v>
      </c>
      <c r="P16" s="9"/>
    </row>
    <row r="17" spans="1:119">
      <c r="A17" s="12"/>
      <c r="B17" s="42">
        <v>539</v>
      </c>
      <c r="C17" s="19" t="s">
        <v>30</v>
      </c>
      <c r="D17" s="43">
        <v>1748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1748</v>
      </c>
      <c r="O17" s="44">
        <f t="shared" si="2"/>
        <v>1.4269387755102041</v>
      </c>
      <c r="P17" s="9"/>
    </row>
    <row r="18" spans="1:119" ht="15.6">
      <c r="A18" s="26" t="s">
        <v>31</v>
      </c>
      <c r="B18" s="27"/>
      <c r="C18" s="28"/>
      <c r="D18" s="29">
        <f t="shared" ref="D18:M18" si="5">SUM(D19:D20)</f>
        <v>154911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154911</v>
      </c>
      <c r="O18" s="41">
        <f t="shared" si="2"/>
        <v>126.45795918367347</v>
      </c>
      <c r="P18" s="10"/>
    </row>
    <row r="19" spans="1:119">
      <c r="A19" s="12"/>
      <c r="B19" s="42">
        <v>541</v>
      </c>
      <c r="C19" s="19" t="s">
        <v>32</v>
      </c>
      <c r="D19" s="43">
        <v>143981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143981</v>
      </c>
      <c r="O19" s="44">
        <f t="shared" si="2"/>
        <v>117.53551020408163</v>
      </c>
      <c r="P19" s="9"/>
    </row>
    <row r="20" spans="1:119">
      <c r="A20" s="12"/>
      <c r="B20" s="42">
        <v>549</v>
      </c>
      <c r="C20" s="19" t="s">
        <v>49</v>
      </c>
      <c r="D20" s="43">
        <v>10930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10930</v>
      </c>
      <c r="O20" s="44">
        <f t="shared" si="2"/>
        <v>8.9224489795918362</v>
      </c>
      <c r="P20" s="9"/>
    </row>
    <row r="21" spans="1:119" ht="15.6">
      <c r="A21" s="26" t="s">
        <v>33</v>
      </c>
      <c r="B21" s="27"/>
      <c r="C21" s="28"/>
      <c r="D21" s="29">
        <f t="shared" ref="D21:M21" si="6">SUM(D22:D22)</f>
        <v>110665</v>
      </c>
      <c r="E21" s="29">
        <f t="shared" si="6"/>
        <v>0</v>
      </c>
      <c r="F21" s="29">
        <f t="shared" si="6"/>
        <v>0</v>
      </c>
      <c r="G21" s="29">
        <f t="shared" si="6"/>
        <v>232998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343663</v>
      </c>
      <c r="O21" s="41">
        <f t="shared" si="2"/>
        <v>280.54122448979592</v>
      </c>
      <c r="P21" s="9"/>
    </row>
    <row r="22" spans="1:119">
      <c r="A22" s="12"/>
      <c r="B22" s="42">
        <v>572</v>
      </c>
      <c r="C22" s="19" t="s">
        <v>34</v>
      </c>
      <c r="D22" s="43">
        <v>110665</v>
      </c>
      <c r="E22" s="43">
        <v>0</v>
      </c>
      <c r="F22" s="43">
        <v>0</v>
      </c>
      <c r="G22" s="43">
        <v>232998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343663</v>
      </c>
      <c r="O22" s="44">
        <f t="shared" si="2"/>
        <v>280.54122448979592</v>
      </c>
      <c r="P22" s="9"/>
    </row>
    <row r="23" spans="1:119" ht="15.6">
      <c r="A23" s="26" t="s">
        <v>36</v>
      </c>
      <c r="B23" s="27"/>
      <c r="C23" s="28"/>
      <c r="D23" s="29">
        <f t="shared" ref="D23:M23" si="7">SUM(D24:D24)</f>
        <v>132439</v>
      </c>
      <c r="E23" s="29">
        <f t="shared" si="7"/>
        <v>163737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6903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303079</v>
      </c>
      <c r="O23" s="41">
        <f t="shared" si="2"/>
        <v>247.41142857142856</v>
      </c>
      <c r="P23" s="9"/>
    </row>
    <row r="24" spans="1:119" ht="15.6" thickBot="1">
      <c r="A24" s="12"/>
      <c r="B24" s="42">
        <v>581</v>
      </c>
      <c r="C24" s="19" t="s">
        <v>35</v>
      </c>
      <c r="D24" s="43">
        <v>132439</v>
      </c>
      <c r="E24" s="43">
        <v>163737</v>
      </c>
      <c r="F24" s="43">
        <v>0</v>
      </c>
      <c r="G24" s="43">
        <v>0</v>
      </c>
      <c r="H24" s="43">
        <v>0</v>
      </c>
      <c r="I24" s="43">
        <v>6903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303079</v>
      </c>
      <c r="O24" s="44">
        <f t="shared" si="2"/>
        <v>247.41142857142856</v>
      </c>
      <c r="P24" s="9"/>
    </row>
    <row r="25" spans="1:119" ht="16.2" thickBot="1">
      <c r="A25" s="13" t="s">
        <v>10</v>
      </c>
      <c r="B25" s="21"/>
      <c r="C25" s="20"/>
      <c r="D25" s="14">
        <f>SUM(D5,D11,D14,D18,D21,D23)</f>
        <v>774684</v>
      </c>
      <c r="E25" s="14">
        <f t="shared" ref="E25:M25" si="8">SUM(E5,E11,E14,E18,E21,E23)</f>
        <v>163737</v>
      </c>
      <c r="F25" s="14">
        <f t="shared" si="8"/>
        <v>0</v>
      </c>
      <c r="G25" s="14">
        <f t="shared" si="8"/>
        <v>232998</v>
      </c>
      <c r="H25" s="14">
        <f t="shared" si="8"/>
        <v>0</v>
      </c>
      <c r="I25" s="14">
        <f t="shared" si="8"/>
        <v>290781</v>
      </c>
      <c r="J25" s="14">
        <f t="shared" si="8"/>
        <v>0</v>
      </c>
      <c r="K25" s="14">
        <f t="shared" si="8"/>
        <v>0</v>
      </c>
      <c r="L25" s="14">
        <f t="shared" si="8"/>
        <v>0</v>
      </c>
      <c r="M25" s="14">
        <f t="shared" si="8"/>
        <v>0</v>
      </c>
      <c r="N25" s="14">
        <f t="shared" si="1"/>
        <v>1462200</v>
      </c>
      <c r="O25" s="35">
        <f t="shared" si="2"/>
        <v>1193.6326530612246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90" t="s">
        <v>50</v>
      </c>
      <c r="M27" s="90"/>
      <c r="N27" s="90"/>
      <c r="O27" s="39">
        <v>1225</v>
      </c>
    </row>
    <row r="28" spans="1:119">
      <c r="A28" s="91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3"/>
    </row>
    <row r="29" spans="1:119" ht="15.75" customHeight="1" thickBot="1">
      <c r="A29" s="94" t="s">
        <v>42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28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97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3.4" thickBot="1">
      <c r="A2" s="100" t="s">
        <v>59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 t="shared" ref="D5:M5" si="0">SUM(D6:D10)</f>
        <v>303756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303756</v>
      </c>
      <c r="O5" s="30">
        <f t="shared" ref="O5:O24" si="2">(N5/O$26)</f>
        <v>247.15703824247356</v>
      </c>
      <c r="P5" s="6"/>
    </row>
    <row r="6" spans="1:133">
      <c r="A6" s="12"/>
      <c r="B6" s="42">
        <v>511</v>
      </c>
      <c r="C6" s="19" t="s">
        <v>19</v>
      </c>
      <c r="D6" s="43">
        <v>13687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13687</v>
      </c>
      <c r="O6" s="44">
        <f t="shared" si="2"/>
        <v>11.136696501220504</v>
      </c>
      <c r="P6" s="9"/>
    </row>
    <row r="7" spans="1:133">
      <c r="A7" s="12"/>
      <c r="B7" s="42">
        <v>512</v>
      </c>
      <c r="C7" s="19" t="s">
        <v>20</v>
      </c>
      <c r="D7" s="43">
        <v>65964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65964</v>
      </c>
      <c r="O7" s="44">
        <f t="shared" si="2"/>
        <v>53.672904800650933</v>
      </c>
      <c r="P7" s="9"/>
    </row>
    <row r="8" spans="1:133">
      <c r="A8" s="12"/>
      <c r="B8" s="42">
        <v>513</v>
      </c>
      <c r="C8" s="19" t="s">
        <v>21</v>
      </c>
      <c r="D8" s="43">
        <v>131838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131838</v>
      </c>
      <c r="O8" s="44">
        <f t="shared" si="2"/>
        <v>107.27257933279088</v>
      </c>
      <c r="P8" s="9"/>
    </row>
    <row r="9" spans="1:133">
      <c r="A9" s="12"/>
      <c r="B9" s="42">
        <v>514</v>
      </c>
      <c r="C9" s="19" t="s">
        <v>22</v>
      </c>
      <c r="D9" s="43">
        <v>25892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25892</v>
      </c>
      <c r="O9" s="44">
        <f t="shared" si="2"/>
        <v>21.067534580960132</v>
      </c>
      <c r="P9" s="9"/>
    </row>
    <row r="10" spans="1:133">
      <c r="A10" s="12"/>
      <c r="B10" s="42">
        <v>519</v>
      </c>
      <c r="C10" s="19" t="s">
        <v>23</v>
      </c>
      <c r="D10" s="43">
        <v>66375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66375</v>
      </c>
      <c r="O10" s="44">
        <f t="shared" si="2"/>
        <v>54.007323026851097</v>
      </c>
      <c r="P10" s="9"/>
    </row>
    <row r="11" spans="1:133" ht="15.6">
      <c r="A11" s="26" t="s">
        <v>24</v>
      </c>
      <c r="B11" s="27"/>
      <c r="C11" s="28"/>
      <c r="D11" s="29">
        <f t="shared" ref="D11:M11" si="3">SUM(D12:D13)</f>
        <v>39167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39167</v>
      </c>
      <c r="O11" s="41">
        <f t="shared" si="2"/>
        <v>31.868999186330349</v>
      </c>
      <c r="P11" s="10"/>
    </row>
    <row r="12" spans="1:133">
      <c r="A12" s="12"/>
      <c r="B12" s="42">
        <v>521</v>
      </c>
      <c r="C12" s="19" t="s">
        <v>25</v>
      </c>
      <c r="D12" s="43">
        <v>4671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4671</v>
      </c>
      <c r="O12" s="44">
        <f t="shared" si="2"/>
        <v>3.8006509357200975</v>
      </c>
      <c r="P12" s="9"/>
    </row>
    <row r="13" spans="1:133">
      <c r="A13" s="12"/>
      <c r="B13" s="42">
        <v>522</v>
      </c>
      <c r="C13" s="19" t="s">
        <v>26</v>
      </c>
      <c r="D13" s="43">
        <v>34496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34496</v>
      </c>
      <c r="O13" s="44">
        <f t="shared" si="2"/>
        <v>28.068348250610253</v>
      </c>
      <c r="P13" s="9"/>
    </row>
    <row r="14" spans="1:133" ht="15.6">
      <c r="A14" s="26" t="s">
        <v>27</v>
      </c>
      <c r="B14" s="27"/>
      <c r="C14" s="28"/>
      <c r="D14" s="29">
        <f t="shared" ref="D14:M14" si="4">SUM(D15:D16)</f>
        <v>100118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171114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271232</v>
      </c>
      <c r="O14" s="41">
        <f t="shared" si="2"/>
        <v>220.69324654190399</v>
      </c>
      <c r="P14" s="10"/>
    </row>
    <row r="15" spans="1:133">
      <c r="A15" s="12"/>
      <c r="B15" s="42">
        <v>534</v>
      </c>
      <c r="C15" s="19" t="s">
        <v>29</v>
      </c>
      <c r="D15" s="43">
        <v>100118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100118</v>
      </c>
      <c r="O15" s="44">
        <f t="shared" si="2"/>
        <v>81.462978030919444</v>
      </c>
      <c r="P15" s="9"/>
    </row>
    <row r="16" spans="1:133">
      <c r="A16" s="12"/>
      <c r="B16" s="42">
        <v>536</v>
      </c>
      <c r="C16" s="19" t="s">
        <v>60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171114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171114</v>
      </c>
      <c r="O16" s="44">
        <f t="shared" si="2"/>
        <v>139.23026851098453</v>
      </c>
      <c r="P16" s="9"/>
    </row>
    <row r="17" spans="1:119" ht="15.6">
      <c r="A17" s="26" t="s">
        <v>31</v>
      </c>
      <c r="B17" s="27"/>
      <c r="C17" s="28"/>
      <c r="D17" s="29">
        <f t="shared" ref="D17:M17" si="5">SUM(D18:D19)</f>
        <v>164118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164118</v>
      </c>
      <c r="O17" s="41">
        <f t="shared" si="2"/>
        <v>133.53783563873068</v>
      </c>
      <c r="P17" s="10"/>
    </row>
    <row r="18" spans="1:119">
      <c r="A18" s="12"/>
      <c r="B18" s="42">
        <v>541</v>
      </c>
      <c r="C18" s="19" t="s">
        <v>32</v>
      </c>
      <c r="D18" s="43">
        <v>137242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137242</v>
      </c>
      <c r="O18" s="44">
        <f t="shared" si="2"/>
        <v>111.66965012205044</v>
      </c>
      <c r="P18" s="9"/>
    </row>
    <row r="19" spans="1:119">
      <c r="A19" s="12"/>
      <c r="B19" s="42">
        <v>549</v>
      </c>
      <c r="C19" s="19" t="s">
        <v>49</v>
      </c>
      <c r="D19" s="43">
        <v>26876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26876</v>
      </c>
      <c r="O19" s="44">
        <f t="shared" si="2"/>
        <v>21.868185516680228</v>
      </c>
      <c r="P19" s="9"/>
    </row>
    <row r="20" spans="1:119" ht="15.6">
      <c r="A20" s="26" t="s">
        <v>33</v>
      </c>
      <c r="B20" s="27"/>
      <c r="C20" s="28"/>
      <c r="D20" s="29">
        <f t="shared" ref="D20:M20" si="6">SUM(D21:D21)</f>
        <v>310576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310576</v>
      </c>
      <c r="O20" s="41">
        <f t="shared" si="2"/>
        <v>252.70626525630593</v>
      </c>
      <c r="P20" s="9"/>
    </row>
    <row r="21" spans="1:119">
      <c r="A21" s="12"/>
      <c r="B21" s="42">
        <v>572</v>
      </c>
      <c r="C21" s="19" t="s">
        <v>34</v>
      </c>
      <c r="D21" s="43">
        <v>310576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310576</v>
      </c>
      <c r="O21" s="44">
        <f t="shared" si="2"/>
        <v>252.70626525630593</v>
      </c>
      <c r="P21" s="9"/>
    </row>
    <row r="22" spans="1:119" ht="15.6">
      <c r="A22" s="26" t="s">
        <v>36</v>
      </c>
      <c r="B22" s="27"/>
      <c r="C22" s="28"/>
      <c r="D22" s="29">
        <f t="shared" ref="D22:M22" si="7">SUM(D23:D23)</f>
        <v>0</v>
      </c>
      <c r="E22" s="29">
        <f t="shared" si="7"/>
        <v>64250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6903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71153</v>
      </c>
      <c r="O22" s="41">
        <f t="shared" si="2"/>
        <v>57.895036615134252</v>
      </c>
      <c r="P22" s="9"/>
    </row>
    <row r="23" spans="1:119" ht="15.6" thickBot="1">
      <c r="A23" s="12"/>
      <c r="B23" s="42">
        <v>581</v>
      </c>
      <c r="C23" s="19" t="s">
        <v>35</v>
      </c>
      <c r="D23" s="43">
        <v>0</v>
      </c>
      <c r="E23" s="43">
        <v>64250</v>
      </c>
      <c r="F23" s="43">
        <v>0</v>
      </c>
      <c r="G23" s="43">
        <v>0</v>
      </c>
      <c r="H23" s="43">
        <v>0</v>
      </c>
      <c r="I23" s="43">
        <v>6903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71153</v>
      </c>
      <c r="O23" s="44">
        <f t="shared" si="2"/>
        <v>57.895036615134252</v>
      </c>
      <c r="P23" s="9"/>
    </row>
    <row r="24" spans="1:119" ht="16.2" thickBot="1">
      <c r="A24" s="13" t="s">
        <v>10</v>
      </c>
      <c r="B24" s="21"/>
      <c r="C24" s="20"/>
      <c r="D24" s="14">
        <f>SUM(D5,D11,D14,D17,D20,D22)</f>
        <v>917735</v>
      </c>
      <c r="E24" s="14">
        <f t="shared" ref="E24:M24" si="8">SUM(E5,E11,E14,E17,E20,E22)</f>
        <v>64250</v>
      </c>
      <c r="F24" s="14">
        <f t="shared" si="8"/>
        <v>0</v>
      </c>
      <c r="G24" s="14">
        <f t="shared" si="8"/>
        <v>0</v>
      </c>
      <c r="H24" s="14">
        <f t="shared" si="8"/>
        <v>0</v>
      </c>
      <c r="I24" s="14">
        <f t="shared" si="8"/>
        <v>178017</v>
      </c>
      <c r="J24" s="14">
        <f t="shared" si="8"/>
        <v>0</v>
      </c>
      <c r="K24" s="14">
        <f t="shared" si="8"/>
        <v>0</v>
      </c>
      <c r="L24" s="14">
        <f t="shared" si="8"/>
        <v>0</v>
      </c>
      <c r="M24" s="14">
        <f t="shared" si="8"/>
        <v>0</v>
      </c>
      <c r="N24" s="14">
        <f t="shared" si="1"/>
        <v>1160002</v>
      </c>
      <c r="O24" s="35">
        <f t="shared" si="2"/>
        <v>943.85842148087875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90" t="s">
        <v>61</v>
      </c>
      <c r="M26" s="90"/>
      <c r="N26" s="90"/>
      <c r="O26" s="39">
        <v>1229</v>
      </c>
    </row>
    <row r="27" spans="1:119">
      <c r="A27" s="91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3"/>
    </row>
    <row r="28" spans="1:119" ht="15.75" customHeight="1" thickBot="1">
      <c r="A28" s="94" t="s">
        <v>42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26"/>
  <sheetViews>
    <sheetView workbookViewId="0">
      <selection sqref="A1:P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4" width="13.81640625" style="4" customWidth="1"/>
    <col min="15" max="15" width="16.81640625" style="4" customWidth="1"/>
    <col min="16" max="16" width="13.81640625" style="3" customWidth="1"/>
    <col min="17" max="17" width="9.81640625" style="3" customWidth="1"/>
    <col min="18" max="18" width="9.81640625" style="3"/>
  </cols>
  <sheetData>
    <row r="1" spans="1:134" ht="28.2">
      <c r="A1" s="97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3.4" thickBot="1">
      <c r="A2" s="100" t="s">
        <v>90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83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84</v>
      </c>
      <c r="N4" s="32" t="s">
        <v>5</v>
      </c>
      <c r="O4" s="32" t="s">
        <v>85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6">
      <c r="A5" s="22" t="s">
        <v>18</v>
      </c>
      <c r="B5" s="23"/>
      <c r="C5" s="23"/>
      <c r="D5" s="24">
        <f t="shared" ref="D5:N5" si="0">SUM(D6:D11)</f>
        <v>996656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996656</v>
      </c>
      <c r="P5" s="30">
        <f t="shared" ref="P5:P22" si="1">(O5/P$24)</f>
        <v>865.90443092962641</v>
      </c>
      <c r="Q5" s="6"/>
    </row>
    <row r="6" spans="1:134">
      <c r="A6" s="12"/>
      <c r="B6" s="42">
        <v>511</v>
      </c>
      <c r="C6" s="19" t="s">
        <v>19</v>
      </c>
      <c r="D6" s="43">
        <v>96716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96716</v>
      </c>
      <c r="P6" s="44">
        <f t="shared" si="1"/>
        <v>84.027801911381403</v>
      </c>
      <c r="Q6" s="9"/>
    </row>
    <row r="7" spans="1:134">
      <c r="A7" s="12"/>
      <c r="B7" s="42">
        <v>512</v>
      </c>
      <c r="C7" s="19" t="s">
        <v>20</v>
      </c>
      <c r="D7" s="43">
        <v>50723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1" si="2">SUM(D7:N7)</f>
        <v>50723</v>
      </c>
      <c r="P7" s="44">
        <f t="shared" si="1"/>
        <v>44.068635968722852</v>
      </c>
      <c r="Q7" s="9"/>
    </row>
    <row r="8" spans="1:134">
      <c r="A8" s="12"/>
      <c r="B8" s="42">
        <v>513</v>
      </c>
      <c r="C8" s="19" t="s">
        <v>21</v>
      </c>
      <c r="D8" s="43">
        <v>185047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185047</v>
      </c>
      <c r="P8" s="44">
        <f t="shared" si="1"/>
        <v>160.7706342311034</v>
      </c>
      <c r="Q8" s="9"/>
    </row>
    <row r="9" spans="1:134">
      <c r="A9" s="12"/>
      <c r="B9" s="42">
        <v>514</v>
      </c>
      <c r="C9" s="19" t="s">
        <v>22</v>
      </c>
      <c r="D9" s="43">
        <v>42154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42154</v>
      </c>
      <c r="P9" s="44">
        <f t="shared" si="1"/>
        <v>36.623805386620333</v>
      </c>
      <c r="Q9" s="9"/>
    </row>
    <row r="10" spans="1:134">
      <c r="A10" s="12"/>
      <c r="B10" s="42">
        <v>515</v>
      </c>
      <c r="C10" s="19" t="s">
        <v>40</v>
      </c>
      <c r="D10" s="43">
        <v>9335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9335</v>
      </c>
      <c r="P10" s="44">
        <f t="shared" si="1"/>
        <v>8.1103388357949608</v>
      </c>
      <c r="Q10" s="9"/>
    </row>
    <row r="11" spans="1:134">
      <c r="A11" s="12"/>
      <c r="B11" s="42">
        <v>519</v>
      </c>
      <c r="C11" s="19" t="s">
        <v>23</v>
      </c>
      <c r="D11" s="43">
        <v>612681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612681</v>
      </c>
      <c r="P11" s="44">
        <f t="shared" si="1"/>
        <v>532.3032145960035</v>
      </c>
      <c r="Q11" s="9"/>
    </row>
    <row r="12" spans="1:134" ht="15.6">
      <c r="A12" s="26" t="s">
        <v>24</v>
      </c>
      <c r="B12" s="27"/>
      <c r="C12" s="28"/>
      <c r="D12" s="29">
        <f t="shared" ref="D12:N12" si="3">SUM(D13:D13)</f>
        <v>99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29">
        <f t="shared" si="3"/>
        <v>0</v>
      </c>
      <c r="O12" s="40">
        <f>SUM(D12:N12)</f>
        <v>99</v>
      </c>
      <c r="P12" s="41">
        <f t="shared" si="1"/>
        <v>8.6012163336229366E-2</v>
      </c>
      <c r="Q12" s="10"/>
    </row>
    <row r="13" spans="1:134">
      <c r="A13" s="12"/>
      <c r="B13" s="42">
        <v>521</v>
      </c>
      <c r="C13" s="19" t="s">
        <v>25</v>
      </c>
      <c r="D13" s="43">
        <v>99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>SUM(D13:N13)</f>
        <v>99</v>
      </c>
      <c r="P13" s="44">
        <f t="shared" si="1"/>
        <v>8.6012163336229366E-2</v>
      </c>
      <c r="Q13" s="9"/>
    </row>
    <row r="14" spans="1:134" ht="15.6">
      <c r="A14" s="26" t="s">
        <v>27</v>
      </c>
      <c r="B14" s="27"/>
      <c r="C14" s="28"/>
      <c r="D14" s="29">
        <f t="shared" ref="D14:N14" si="4">SUM(D15:D17)</f>
        <v>12798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612656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29">
        <f t="shared" si="4"/>
        <v>0</v>
      </c>
      <c r="O14" s="40">
        <f>SUM(D14:N14)</f>
        <v>625454</v>
      </c>
      <c r="P14" s="41">
        <f t="shared" si="1"/>
        <v>543.40052128583841</v>
      </c>
      <c r="Q14" s="10"/>
    </row>
    <row r="15" spans="1:134">
      <c r="A15" s="12"/>
      <c r="B15" s="42">
        <v>533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444205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ref="O15:O21" si="5">SUM(D15:N15)</f>
        <v>444205</v>
      </c>
      <c r="P15" s="44">
        <f t="shared" si="1"/>
        <v>385.92962641181583</v>
      </c>
      <c r="Q15" s="9"/>
    </row>
    <row r="16" spans="1:134">
      <c r="A16" s="12"/>
      <c r="B16" s="42">
        <v>536</v>
      </c>
      <c r="C16" s="19" t="s">
        <v>60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158226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5"/>
        <v>158226</v>
      </c>
      <c r="P16" s="44">
        <f t="shared" si="1"/>
        <v>137.46828844483059</v>
      </c>
      <c r="Q16" s="9"/>
    </row>
    <row r="17" spans="1:120">
      <c r="A17" s="12"/>
      <c r="B17" s="42">
        <v>539</v>
      </c>
      <c r="C17" s="19" t="s">
        <v>30</v>
      </c>
      <c r="D17" s="43">
        <v>12798</v>
      </c>
      <c r="E17" s="43">
        <v>0</v>
      </c>
      <c r="F17" s="43">
        <v>0</v>
      </c>
      <c r="G17" s="43">
        <v>0</v>
      </c>
      <c r="H17" s="43">
        <v>0</v>
      </c>
      <c r="I17" s="43">
        <v>10225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5"/>
        <v>23023</v>
      </c>
      <c r="P17" s="44">
        <f t="shared" si="1"/>
        <v>20.002606429192006</v>
      </c>
      <c r="Q17" s="9"/>
    </row>
    <row r="18" spans="1:120" ht="15.6">
      <c r="A18" s="26" t="s">
        <v>31</v>
      </c>
      <c r="B18" s="27"/>
      <c r="C18" s="28"/>
      <c r="D18" s="29">
        <f t="shared" ref="D18:N18" si="6">SUM(D19:D19)</f>
        <v>331486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6"/>
        <v>0</v>
      </c>
      <c r="O18" s="29">
        <f t="shared" si="5"/>
        <v>331486</v>
      </c>
      <c r="P18" s="41">
        <f t="shared" si="1"/>
        <v>287.99826238053868</v>
      </c>
      <c r="Q18" s="10"/>
    </row>
    <row r="19" spans="1:120">
      <c r="A19" s="12"/>
      <c r="B19" s="42">
        <v>541</v>
      </c>
      <c r="C19" s="19" t="s">
        <v>32</v>
      </c>
      <c r="D19" s="43">
        <v>331486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5"/>
        <v>331486</v>
      </c>
      <c r="P19" s="44">
        <f t="shared" si="1"/>
        <v>287.99826238053868</v>
      </c>
      <c r="Q19" s="9"/>
    </row>
    <row r="20" spans="1:120" ht="15.6">
      <c r="A20" s="26" t="s">
        <v>33</v>
      </c>
      <c r="B20" s="27"/>
      <c r="C20" s="28"/>
      <c r="D20" s="29">
        <f t="shared" ref="D20:N20" si="7">SUM(D21:D21)</f>
        <v>255230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7"/>
        <v>0</v>
      </c>
      <c r="O20" s="29">
        <f>SUM(D20:N20)</f>
        <v>255230</v>
      </c>
      <c r="P20" s="41">
        <f t="shared" si="1"/>
        <v>221.74630755864465</v>
      </c>
      <c r="Q20" s="9"/>
    </row>
    <row r="21" spans="1:120" ht="15.6" thickBot="1">
      <c r="A21" s="12"/>
      <c r="B21" s="42">
        <v>572</v>
      </c>
      <c r="C21" s="19" t="s">
        <v>34</v>
      </c>
      <c r="D21" s="43">
        <v>255230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5"/>
        <v>255230</v>
      </c>
      <c r="P21" s="44">
        <f t="shared" si="1"/>
        <v>221.74630755864465</v>
      </c>
      <c r="Q21" s="9"/>
    </row>
    <row r="22" spans="1:120" ht="16.2" thickBot="1">
      <c r="A22" s="13" t="s">
        <v>10</v>
      </c>
      <c r="B22" s="21"/>
      <c r="C22" s="20"/>
      <c r="D22" s="14">
        <f>SUM(D5,D12,D14,D18,D20)</f>
        <v>1596269</v>
      </c>
      <c r="E22" s="14">
        <f t="shared" ref="E22:N22" si="8">SUM(E5,E12,E14,E18,E20)</f>
        <v>0</v>
      </c>
      <c r="F22" s="14">
        <f t="shared" si="8"/>
        <v>0</v>
      </c>
      <c r="G22" s="14">
        <f t="shared" si="8"/>
        <v>0</v>
      </c>
      <c r="H22" s="14">
        <f t="shared" si="8"/>
        <v>0</v>
      </c>
      <c r="I22" s="14">
        <f t="shared" si="8"/>
        <v>612656</v>
      </c>
      <c r="J22" s="14">
        <f t="shared" si="8"/>
        <v>0</v>
      </c>
      <c r="K22" s="14">
        <f t="shared" si="8"/>
        <v>0</v>
      </c>
      <c r="L22" s="14">
        <f t="shared" si="8"/>
        <v>0</v>
      </c>
      <c r="M22" s="14">
        <f t="shared" si="8"/>
        <v>0</v>
      </c>
      <c r="N22" s="14">
        <f t="shared" si="8"/>
        <v>0</v>
      </c>
      <c r="O22" s="14">
        <f>SUM(D22:N22)</f>
        <v>2208925</v>
      </c>
      <c r="P22" s="35">
        <f t="shared" si="1"/>
        <v>1919.1355343179844</v>
      </c>
      <c r="Q22" s="6"/>
      <c r="R22" s="2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</row>
    <row r="23" spans="1:120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8"/>
    </row>
    <row r="24" spans="1:120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38"/>
      <c r="M24" s="90" t="s">
        <v>91</v>
      </c>
      <c r="N24" s="90"/>
      <c r="O24" s="90"/>
      <c r="P24" s="39">
        <v>1151</v>
      </c>
    </row>
    <row r="25" spans="1:120">
      <c r="A25" s="91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3"/>
    </row>
    <row r="26" spans="1:120" ht="15.75" customHeight="1" thickBot="1">
      <c r="A26" s="94" t="s">
        <v>42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6"/>
    </row>
  </sheetData>
  <mergeCells count="10">
    <mergeCell ref="M24:O24"/>
    <mergeCell ref="A25:P25"/>
    <mergeCell ref="A26:P2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2"/>
  <sheetViews>
    <sheetView workbookViewId="0">
      <selection sqref="A1:P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4" width="13.81640625" style="4" customWidth="1"/>
    <col min="15" max="15" width="16.81640625" style="4" customWidth="1"/>
    <col min="16" max="16" width="13.81640625" style="3" customWidth="1"/>
    <col min="17" max="17" width="9.81640625" style="3" customWidth="1"/>
    <col min="18" max="18" width="9.81640625" style="3"/>
  </cols>
  <sheetData>
    <row r="1" spans="1:134" ht="28.2">
      <c r="A1" s="97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3.4" thickBot="1">
      <c r="A2" s="100" t="s">
        <v>82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83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84</v>
      </c>
      <c r="N4" s="32" t="s">
        <v>5</v>
      </c>
      <c r="O4" s="32" t="s">
        <v>85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6">
      <c r="A5" s="22" t="s">
        <v>18</v>
      </c>
      <c r="B5" s="23"/>
      <c r="C5" s="23"/>
      <c r="D5" s="24">
        <f t="shared" ref="D5:N5" si="0">SUM(D6:D11)</f>
        <v>523833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28" si="1">SUM(D5:N5)</f>
        <v>523833</v>
      </c>
      <c r="P5" s="30">
        <f t="shared" ref="P5:P28" si="2">(O5/P$30)</f>
        <v>455.90339425587467</v>
      </c>
      <c r="Q5" s="6"/>
    </row>
    <row r="6" spans="1:134">
      <c r="A6" s="12"/>
      <c r="B6" s="42">
        <v>511</v>
      </c>
      <c r="C6" s="19" t="s">
        <v>19</v>
      </c>
      <c r="D6" s="43">
        <v>78496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78496</v>
      </c>
      <c r="P6" s="44">
        <f t="shared" si="2"/>
        <v>68.31679721496954</v>
      </c>
      <c r="Q6" s="9"/>
    </row>
    <row r="7" spans="1:134">
      <c r="A7" s="12"/>
      <c r="B7" s="42">
        <v>512</v>
      </c>
      <c r="C7" s="19" t="s">
        <v>20</v>
      </c>
      <c r="D7" s="43">
        <v>75555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75555</v>
      </c>
      <c r="P7" s="44">
        <f t="shared" si="2"/>
        <v>65.757180156657967</v>
      </c>
      <c r="Q7" s="9"/>
    </row>
    <row r="8" spans="1:134">
      <c r="A8" s="12"/>
      <c r="B8" s="42">
        <v>513</v>
      </c>
      <c r="C8" s="19" t="s">
        <v>21</v>
      </c>
      <c r="D8" s="43">
        <v>223467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223467</v>
      </c>
      <c r="P8" s="44">
        <f t="shared" si="2"/>
        <v>194.48825065274153</v>
      </c>
      <c r="Q8" s="9"/>
    </row>
    <row r="9" spans="1:134">
      <c r="A9" s="12"/>
      <c r="B9" s="42">
        <v>514</v>
      </c>
      <c r="C9" s="19" t="s">
        <v>22</v>
      </c>
      <c r="D9" s="43">
        <v>47849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47849</v>
      </c>
      <c r="P9" s="44">
        <f t="shared" si="2"/>
        <v>41.644038294168844</v>
      </c>
      <c r="Q9" s="9"/>
    </row>
    <row r="10" spans="1:134">
      <c r="A10" s="12"/>
      <c r="B10" s="42">
        <v>515</v>
      </c>
      <c r="C10" s="19" t="s">
        <v>40</v>
      </c>
      <c r="D10" s="43">
        <v>7000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7000</v>
      </c>
      <c r="P10" s="44">
        <f t="shared" si="2"/>
        <v>6.0922541340295906</v>
      </c>
      <c r="Q10" s="9"/>
    </row>
    <row r="11" spans="1:134">
      <c r="A11" s="12"/>
      <c r="B11" s="42">
        <v>519</v>
      </c>
      <c r="C11" s="19" t="s">
        <v>23</v>
      </c>
      <c r="D11" s="43">
        <v>91466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91466</v>
      </c>
      <c r="P11" s="44">
        <f t="shared" si="2"/>
        <v>79.604873803307228</v>
      </c>
      <c r="Q11" s="9"/>
    </row>
    <row r="12" spans="1:134" ht="15.6">
      <c r="A12" s="26" t="s">
        <v>24</v>
      </c>
      <c r="B12" s="27"/>
      <c r="C12" s="28"/>
      <c r="D12" s="29">
        <f t="shared" ref="D12:N12" si="3">SUM(D13:D15)</f>
        <v>11506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29">
        <f t="shared" si="3"/>
        <v>0</v>
      </c>
      <c r="O12" s="40">
        <f t="shared" si="1"/>
        <v>11506</v>
      </c>
      <c r="P12" s="41">
        <f t="shared" si="2"/>
        <v>10.013925152306353</v>
      </c>
      <c r="Q12" s="10"/>
    </row>
    <row r="13" spans="1:134">
      <c r="A13" s="12"/>
      <c r="B13" s="42">
        <v>521</v>
      </c>
      <c r="C13" s="19" t="s">
        <v>25</v>
      </c>
      <c r="D13" s="43">
        <v>246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246</v>
      </c>
      <c r="P13" s="44">
        <f t="shared" si="2"/>
        <v>0.21409921671018275</v>
      </c>
      <c r="Q13" s="9"/>
    </row>
    <row r="14" spans="1:134">
      <c r="A14" s="12"/>
      <c r="B14" s="42">
        <v>522</v>
      </c>
      <c r="C14" s="19" t="s">
        <v>26</v>
      </c>
      <c r="D14" s="43">
        <v>3261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3261</v>
      </c>
      <c r="P14" s="44">
        <f t="shared" si="2"/>
        <v>2.8381201044386422</v>
      </c>
      <c r="Q14" s="9"/>
    </row>
    <row r="15" spans="1:134">
      <c r="A15" s="12"/>
      <c r="B15" s="42">
        <v>529</v>
      </c>
      <c r="C15" s="19" t="s">
        <v>80</v>
      </c>
      <c r="D15" s="43">
        <v>7999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7999</v>
      </c>
      <c r="P15" s="44">
        <f t="shared" si="2"/>
        <v>6.9617058311575279</v>
      </c>
      <c r="Q15" s="9"/>
    </row>
    <row r="16" spans="1:134" ht="15.6">
      <c r="A16" s="26" t="s">
        <v>27</v>
      </c>
      <c r="B16" s="27"/>
      <c r="C16" s="28"/>
      <c r="D16" s="29">
        <f t="shared" ref="D16:N16" si="4">SUM(D17:D18)</f>
        <v>0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576081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29">
        <f t="shared" si="4"/>
        <v>0</v>
      </c>
      <c r="O16" s="40">
        <f t="shared" si="1"/>
        <v>576081</v>
      </c>
      <c r="P16" s="41">
        <f t="shared" si="2"/>
        <v>501.37597911227152</v>
      </c>
      <c r="Q16" s="10"/>
    </row>
    <row r="17" spans="1:120">
      <c r="A17" s="12"/>
      <c r="B17" s="42">
        <v>533</v>
      </c>
      <c r="C17" s="19" t="s">
        <v>28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473629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473629</v>
      </c>
      <c r="P17" s="44">
        <f t="shared" si="2"/>
        <v>412.20974760661443</v>
      </c>
      <c r="Q17" s="9"/>
    </row>
    <row r="18" spans="1:120">
      <c r="A18" s="12"/>
      <c r="B18" s="42">
        <v>536</v>
      </c>
      <c r="C18" s="19" t="s">
        <v>60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102452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102452</v>
      </c>
      <c r="P18" s="44">
        <f t="shared" si="2"/>
        <v>89.166231505657095</v>
      </c>
      <c r="Q18" s="9"/>
    </row>
    <row r="19" spans="1:120" ht="15.6">
      <c r="A19" s="26" t="s">
        <v>31</v>
      </c>
      <c r="B19" s="27"/>
      <c r="C19" s="28"/>
      <c r="D19" s="29">
        <f t="shared" ref="D19:N19" si="5">SUM(D20:D20)</f>
        <v>310034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5"/>
        <v>0</v>
      </c>
      <c r="O19" s="29">
        <f t="shared" si="1"/>
        <v>310034</v>
      </c>
      <c r="P19" s="41">
        <f t="shared" si="2"/>
        <v>269.82941688424717</v>
      </c>
      <c r="Q19" s="10"/>
    </row>
    <row r="20" spans="1:120">
      <c r="A20" s="12"/>
      <c r="B20" s="42">
        <v>541</v>
      </c>
      <c r="C20" s="19" t="s">
        <v>32</v>
      </c>
      <c r="D20" s="43">
        <v>310034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1"/>
        <v>310034</v>
      </c>
      <c r="P20" s="44">
        <f t="shared" si="2"/>
        <v>269.82941688424717</v>
      </c>
      <c r="Q20" s="9"/>
    </row>
    <row r="21" spans="1:120" ht="15.6">
      <c r="A21" s="26" t="s">
        <v>69</v>
      </c>
      <c r="B21" s="27"/>
      <c r="C21" s="28"/>
      <c r="D21" s="29">
        <f t="shared" ref="D21:N21" si="6">SUM(D22:D22)</f>
        <v>120507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6"/>
        <v>0</v>
      </c>
      <c r="O21" s="29">
        <f t="shared" si="1"/>
        <v>120507</v>
      </c>
      <c r="P21" s="41">
        <f t="shared" si="2"/>
        <v>104.8798955613577</v>
      </c>
      <c r="Q21" s="10"/>
    </row>
    <row r="22" spans="1:120">
      <c r="A22" s="12"/>
      <c r="B22" s="42">
        <v>569</v>
      </c>
      <c r="C22" s="19" t="s">
        <v>86</v>
      </c>
      <c r="D22" s="43">
        <v>120507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1"/>
        <v>120507</v>
      </c>
      <c r="P22" s="44">
        <f t="shared" si="2"/>
        <v>104.8798955613577</v>
      </c>
      <c r="Q22" s="9"/>
    </row>
    <row r="23" spans="1:120" ht="15.6">
      <c r="A23" s="26" t="s">
        <v>33</v>
      </c>
      <c r="B23" s="27"/>
      <c r="C23" s="28"/>
      <c r="D23" s="29">
        <f t="shared" ref="D23:N23" si="7">SUM(D24:D24)</f>
        <v>329216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7"/>
        <v>0</v>
      </c>
      <c r="O23" s="29">
        <f t="shared" si="1"/>
        <v>329216</v>
      </c>
      <c r="P23" s="41">
        <f t="shared" si="2"/>
        <v>286.52393385552654</v>
      </c>
      <c r="Q23" s="9"/>
    </row>
    <row r="24" spans="1:120">
      <c r="A24" s="12"/>
      <c r="B24" s="42">
        <v>572</v>
      </c>
      <c r="C24" s="19" t="s">
        <v>34</v>
      </c>
      <c r="D24" s="43">
        <v>329216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1"/>
        <v>329216</v>
      </c>
      <c r="P24" s="44">
        <f t="shared" si="2"/>
        <v>286.52393385552654</v>
      </c>
      <c r="Q24" s="9"/>
    </row>
    <row r="25" spans="1:120" ht="15.6">
      <c r="A25" s="26" t="s">
        <v>36</v>
      </c>
      <c r="B25" s="27"/>
      <c r="C25" s="28"/>
      <c r="D25" s="29">
        <f t="shared" ref="D25:N25" si="8">SUM(D26:D27)</f>
        <v>119098</v>
      </c>
      <c r="E25" s="29">
        <f t="shared" si="8"/>
        <v>0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2877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8"/>
        <v>0</v>
      </c>
      <c r="O25" s="29">
        <f t="shared" si="1"/>
        <v>121975</v>
      </c>
      <c r="P25" s="41">
        <f t="shared" si="2"/>
        <v>106.15752828546562</v>
      </c>
      <c r="Q25" s="9"/>
    </row>
    <row r="26" spans="1:120">
      <c r="A26" s="12"/>
      <c r="B26" s="42">
        <v>581</v>
      </c>
      <c r="C26" s="19" t="s">
        <v>87</v>
      </c>
      <c r="D26" s="43">
        <v>119098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1"/>
        <v>119098</v>
      </c>
      <c r="P26" s="44">
        <f t="shared" si="2"/>
        <v>103.65361183637945</v>
      </c>
      <c r="Q26" s="9"/>
    </row>
    <row r="27" spans="1:120" ht="15.6" thickBot="1">
      <c r="A27" s="12"/>
      <c r="B27" s="42">
        <v>590</v>
      </c>
      <c r="C27" s="19" t="s">
        <v>88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2877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1"/>
        <v>2877</v>
      </c>
      <c r="P27" s="44">
        <f t="shared" si="2"/>
        <v>2.5039164490861618</v>
      </c>
      <c r="Q27" s="9"/>
    </row>
    <row r="28" spans="1:120" ht="16.2" thickBot="1">
      <c r="A28" s="13" t="s">
        <v>10</v>
      </c>
      <c r="B28" s="21"/>
      <c r="C28" s="20"/>
      <c r="D28" s="14">
        <f>SUM(D5,D12,D16,D19,D21,D23,D25)</f>
        <v>1414194</v>
      </c>
      <c r="E28" s="14">
        <f t="shared" ref="E28:N28" si="9">SUM(E5,E12,E16,E19,E21,E23,E25)</f>
        <v>0</v>
      </c>
      <c r="F28" s="14">
        <f t="shared" si="9"/>
        <v>0</v>
      </c>
      <c r="G28" s="14">
        <f t="shared" si="9"/>
        <v>0</v>
      </c>
      <c r="H28" s="14">
        <f t="shared" si="9"/>
        <v>0</v>
      </c>
      <c r="I28" s="14">
        <f t="shared" si="9"/>
        <v>578958</v>
      </c>
      <c r="J28" s="14">
        <f t="shared" si="9"/>
        <v>0</v>
      </c>
      <c r="K28" s="14">
        <f t="shared" si="9"/>
        <v>0</v>
      </c>
      <c r="L28" s="14">
        <f t="shared" si="9"/>
        <v>0</v>
      </c>
      <c r="M28" s="14">
        <f t="shared" si="9"/>
        <v>0</v>
      </c>
      <c r="N28" s="14">
        <f t="shared" si="9"/>
        <v>0</v>
      </c>
      <c r="O28" s="14">
        <f t="shared" si="1"/>
        <v>1993152</v>
      </c>
      <c r="P28" s="35">
        <f t="shared" si="2"/>
        <v>1734.6840731070497</v>
      </c>
      <c r="Q28" s="6"/>
      <c r="R28" s="2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</row>
    <row r="29" spans="1:120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8"/>
    </row>
    <row r="30" spans="1:120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38"/>
      <c r="M30" s="90" t="s">
        <v>89</v>
      </c>
      <c r="N30" s="90"/>
      <c r="O30" s="90"/>
      <c r="P30" s="39">
        <v>1149</v>
      </c>
    </row>
    <row r="31" spans="1:120">
      <c r="A31" s="91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3"/>
    </row>
    <row r="32" spans="1:120" ht="15.75" customHeight="1" thickBot="1">
      <c r="A32" s="94" t="s">
        <v>42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6"/>
    </row>
  </sheetData>
  <mergeCells count="10">
    <mergeCell ref="M30:O30"/>
    <mergeCell ref="A31:P31"/>
    <mergeCell ref="A32:P3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  <ignoredErrors>
    <ignoredError sqref="O22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28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97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3.4" thickBot="1">
      <c r="A2" s="100" t="s">
        <v>79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 t="shared" ref="D5:M5" si="0">SUM(D6:D11)</f>
        <v>502271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89324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591595</v>
      </c>
      <c r="O5" s="30">
        <f t="shared" ref="O5:O24" si="2">(N5/O$26)</f>
        <v>491.35797342192689</v>
      </c>
      <c r="P5" s="6"/>
    </row>
    <row r="6" spans="1:133">
      <c r="A6" s="12"/>
      <c r="B6" s="42">
        <v>511</v>
      </c>
      <c r="C6" s="19" t="s">
        <v>19</v>
      </c>
      <c r="D6" s="43">
        <v>62901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62901</v>
      </c>
      <c r="O6" s="44">
        <f t="shared" si="2"/>
        <v>52.243355481727576</v>
      </c>
      <c r="P6" s="9"/>
    </row>
    <row r="7" spans="1:133">
      <c r="A7" s="12"/>
      <c r="B7" s="42">
        <v>512</v>
      </c>
      <c r="C7" s="19" t="s">
        <v>20</v>
      </c>
      <c r="D7" s="43">
        <v>107809</v>
      </c>
      <c r="E7" s="43">
        <v>0</v>
      </c>
      <c r="F7" s="43">
        <v>0</v>
      </c>
      <c r="G7" s="43">
        <v>0</v>
      </c>
      <c r="H7" s="43">
        <v>0</v>
      </c>
      <c r="I7" s="43">
        <v>89324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197133</v>
      </c>
      <c r="O7" s="44">
        <f t="shared" si="2"/>
        <v>163.73172757475083</v>
      </c>
      <c r="P7" s="9"/>
    </row>
    <row r="8" spans="1:133">
      <c r="A8" s="12"/>
      <c r="B8" s="42">
        <v>513</v>
      </c>
      <c r="C8" s="19" t="s">
        <v>21</v>
      </c>
      <c r="D8" s="43">
        <v>176682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176682</v>
      </c>
      <c r="O8" s="44">
        <f t="shared" si="2"/>
        <v>146.74584717607974</v>
      </c>
      <c r="P8" s="9"/>
    </row>
    <row r="9" spans="1:133">
      <c r="A9" s="12"/>
      <c r="B9" s="42">
        <v>514</v>
      </c>
      <c r="C9" s="19" t="s">
        <v>22</v>
      </c>
      <c r="D9" s="43">
        <v>46500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46500</v>
      </c>
      <c r="O9" s="44">
        <f t="shared" si="2"/>
        <v>38.621262458471762</v>
      </c>
      <c r="P9" s="9"/>
    </row>
    <row r="10" spans="1:133">
      <c r="A10" s="12"/>
      <c r="B10" s="42">
        <v>515</v>
      </c>
      <c r="C10" s="19" t="s">
        <v>40</v>
      </c>
      <c r="D10" s="43">
        <v>9675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9675</v>
      </c>
      <c r="O10" s="44">
        <f t="shared" si="2"/>
        <v>8.0357142857142865</v>
      </c>
      <c r="P10" s="9"/>
    </row>
    <row r="11" spans="1:133">
      <c r="A11" s="12"/>
      <c r="B11" s="42">
        <v>519</v>
      </c>
      <c r="C11" s="19" t="s">
        <v>54</v>
      </c>
      <c r="D11" s="43">
        <v>98704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98704</v>
      </c>
      <c r="O11" s="44">
        <f t="shared" si="2"/>
        <v>81.980066445182729</v>
      </c>
      <c r="P11" s="9"/>
    </row>
    <row r="12" spans="1:133" ht="15.6">
      <c r="A12" s="26" t="s">
        <v>24</v>
      </c>
      <c r="B12" s="27"/>
      <c r="C12" s="28"/>
      <c r="D12" s="29">
        <f t="shared" ref="D12:M12" si="3">SUM(D13:D15)</f>
        <v>28627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28627</v>
      </c>
      <c r="O12" s="41">
        <f t="shared" si="2"/>
        <v>23.776578073089702</v>
      </c>
      <c r="P12" s="10"/>
    </row>
    <row r="13" spans="1:133">
      <c r="A13" s="12"/>
      <c r="B13" s="42">
        <v>521</v>
      </c>
      <c r="C13" s="19" t="s">
        <v>25</v>
      </c>
      <c r="D13" s="43">
        <v>231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231</v>
      </c>
      <c r="O13" s="44">
        <f t="shared" si="2"/>
        <v>0.19186046511627908</v>
      </c>
      <c r="P13" s="9"/>
    </row>
    <row r="14" spans="1:133">
      <c r="A14" s="12"/>
      <c r="B14" s="42">
        <v>522</v>
      </c>
      <c r="C14" s="19" t="s">
        <v>26</v>
      </c>
      <c r="D14" s="43">
        <v>16123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16123</v>
      </c>
      <c r="O14" s="44">
        <f t="shared" si="2"/>
        <v>13.391196013289036</v>
      </c>
      <c r="P14" s="9"/>
    </row>
    <row r="15" spans="1:133">
      <c r="A15" s="12"/>
      <c r="B15" s="42">
        <v>529</v>
      </c>
      <c r="C15" s="19" t="s">
        <v>80</v>
      </c>
      <c r="D15" s="43">
        <v>12273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12273</v>
      </c>
      <c r="O15" s="44">
        <f t="shared" si="2"/>
        <v>10.193521594684386</v>
      </c>
      <c r="P15" s="9"/>
    </row>
    <row r="16" spans="1:133" ht="15.6">
      <c r="A16" s="26" t="s">
        <v>27</v>
      </c>
      <c r="B16" s="27"/>
      <c r="C16" s="28"/>
      <c r="D16" s="29">
        <f t="shared" ref="D16:M16" si="4">SUM(D17:D19)</f>
        <v>107870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282204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390074</v>
      </c>
      <c r="O16" s="41">
        <f t="shared" si="2"/>
        <v>323.98172757475083</v>
      </c>
      <c r="P16" s="10"/>
    </row>
    <row r="17" spans="1:119">
      <c r="A17" s="12"/>
      <c r="B17" s="42">
        <v>533</v>
      </c>
      <c r="C17" s="19" t="s">
        <v>28</v>
      </c>
      <c r="D17" s="43">
        <v>107870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107870</v>
      </c>
      <c r="O17" s="44">
        <f t="shared" si="2"/>
        <v>89.593023255813947</v>
      </c>
      <c r="P17" s="9"/>
    </row>
    <row r="18" spans="1:119">
      <c r="A18" s="12"/>
      <c r="B18" s="42">
        <v>535</v>
      </c>
      <c r="C18" s="19" t="s">
        <v>63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103415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103415</v>
      </c>
      <c r="O18" s="44">
        <f t="shared" si="2"/>
        <v>85.892857142857139</v>
      </c>
      <c r="P18" s="9"/>
    </row>
    <row r="19" spans="1:119">
      <c r="A19" s="12"/>
      <c r="B19" s="42">
        <v>536</v>
      </c>
      <c r="C19" s="19" t="s">
        <v>76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178789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178789</v>
      </c>
      <c r="O19" s="44">
        <f t="shared" si="2"/>
        <v>148.49584717607974</v>
      </c>
      <c r="P19" s="9"/>
    </row>
    <row r="20" spans="1:119" ht="15.6">
      <c r="A20" s="26" t="s">
        <v>31</v>
      </c>
      <c r="B20" s="27"/>
      <c r="C20" s="28"/>
      <c r="D20" s="29">
        <f t="shared" ref="D20:M20" si="5">SUM(D21:D21)</f>
        <v>443516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443516</v>
      </c>
      <c r="O20" s="41">
        <f t="shared" si="2"/>
        <v>368.36877076411957</v>
      </c>
      <c r="P20" s="10"/>
    </row>
    <row r="21" spans="1:119">
      <c r="A21" s="12"/>
      <c r="B21" s="42">
        <v>541</v>
      </c>
      <c r="C21" s="19" t="s">
        <v>56</v>
      </c>
      <c r="D21" s="43">
        <v>443516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443516</v>
      </c>
      <c r="O21" s="44">
        <f t="shared" si="2"/>
        <v>368.36877076411957</v>
      </c>
      <c r="P21" s="9"/>
    </row>
    <row r="22" spans="1:119" ht="15.6">
      <c r="A22" s="26" t="s">
        <v>33</v>
      </c>
      <c r="B22" s="27"/>
      <c r="C22" s="28"/>
      <c r="D22" s="29">
        <f t="shared" ref="D22:M22" si="6">SUM(D23:D23)</f>
        <v>171287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171287</v>
      </c>
      <c r="O22" s="41">
        <f t="shared" si="2"/>
        <v>142.26495016611295</v>
      </c>
      <c r="P22" s="9"/>
    </row>
    <row r="23" spans="1:119" ht="15.6" thickBot="1">
      <c r="A23" s="12"/>
      <c r="B23" s="42">
        <v>572</v>
      </c>
      <c r="C23" s="19" t="s">
        <v>57</v>
      </c>
      <c r="D23" s="43">
        <v>171287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171287</v>
      </c>
      <c r="O23" s="44">
        <f t="shared" si="2"/>
        <v>142.26495016611295</v>
      </c>
      <c r="P23" s="9"/>
    </row>
    <row r="24" spans="1:119" ht="16.2" thickBot="1">
      <c r="A24" s="13" t="s">
        <v>10</v>
      </c>
      <c r="B24" s="21"/>
      <c r="C24" s="20"/>
      <c r="D24" s="14">
        <f>SUM(D5,D12,D16,D20,D22)</f>
        <v>1253571</v>
      </c>
      <c r="E24" s="14">
        <f t="shared" ref="E24:M24" si="7">SUM(E5,E12,E16,E20,E22)</f>
        <v>0</v>
      </c>
      <c r="F24" s="14">
        <f t="shared" si="7"/>
        <v>0</v>
      </c>
      <c r="G24" s="14">
        <f t="shared" si="7"/>
        <v>0</v>
      </c>
      <c r="H24" s="14">
        <f t="shared" si="7"/>
        <v>0</v>
      </c>
      <c r="I24" s="14">
        <f t="shared" si="7"/>
        <v>371528</v>
      </c>
      <c r="J24" s="14">
        <f t="shared" si="7"/>
        <v>0</v>
      </c>
      <c r="K24" s="14">
        <f t="shared" si="7"/>
        <v>0</v>
      </c>
      <c r="L24" s="14">
        <f t="shared" si="7"/>
        <v>0</v>
      </c>
      <c r="M24" s="14">
        <f t="shared" si="7"/>
        <v>0</v>
      </c>
      <c r="N24" s="14">
        <f t="shared" si="1"/>
        <v>1625099</v>
      </c>
      <c r="O24" s="35">
        <f t="shared" si="2"/>
        <v>1349.75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90" t="s">
        <v>81</v>
      </c>
      <c r="M26" s="90"/>
      <c r="N26" s="90"/>
      <c r="O26" s="39">
        <v>1204</v>
      </c>
    </row>
    <row r="27" spans="1:119">
      <c r="A27" s="91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3"/>
    </row>
    <row r="28" spans="1:119" ht="15.75" customHeight="1" thickBot="1">
      <c r="A28" s="94" t="s">
        <v>42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28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97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3.4" thickBot="1">
      <c r="A2" s="100" t="s">
        <v>75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 t="shared" ref="D5:M5" si="0">SUM(D6:D11)</f>
        <v>419907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419907</v>
      </c>
      <c r="O5" s="30">
        <f t="shared" ref="O5:O24" si="2">(N5/O$26)</f>
        <v>349.63114071606992</v>
      </c>
      <c r="P5" s="6"/>
    </row>
    <row r="6" spans="1:133">
      <c r="A6" s="12"/>
      <c r="B6" s="42">
        <v>511</v>
      </c>
      <c r="C6" s="19" t="s">
        <v>19</v>
      </c>
      <c r="D6" s="43">
        <v>30761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30761</v>
      </c>
      <c r="O6" s="44">
        <f t="shared" si="2"/>
        <v>25.612822647793504</v>
      </c>
      <c r="P6" s="9"/>
    </row>
    <row r="7" spans="1:133">
      <c r="A7" s="12"/>
      <c r="B7" s="42">
        <v>512</v>
      </c>
      <c r="C7" s="19" t="s">
        <v>20</v>
      </c>
      <c r="D7" s="43">
        <v>68531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68531</v>
      </c>
      <c r="O7" s="44">
        <f t="shared" si="2"/>
        <v>57.061615320566197</v>
      </c>
      <c r="P7" s="9"/>
    </row>
    <row r="8" spans="1:133">
      <c r="A8" s="12"/>
      <c r="B8" s="42">
        <v>513</v>
      </c>
      <c r="C8" s="19" t="s">
        <v>21</v>
      </c>
      <c r="D8" s="43">
        <v>190190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190190</v>
      </c>
      <c r="O8" s="44">
        <f t="shared" si="2"/>
        <v>158.35970024979184</v>
      </c>
      <c r="P8" s="9"/>
    </row>
    <row r="9" spans="1:133">
      <c r="A9" s="12"/>
      <c r="B9" s="42">
        <v>514</v>
      </c>
      <c r="C9" s="19" t="s">
        <v>22</v>
      </c>
      <c r="D9" s="43">
        <v>48696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48696</v>
      </c>
      <c r="O9" s="44">
        <f t="shared" si="2"/>
        <v>40.546211490424646</v>
      </c>
      <c r="P9" s="9"/>
    </row>
    <row r="10" spans="1:133">
      <c r="A10" s="12"/>
      <c r="B10" s="42">
        <v>515</v>
      </c>
      <c r="C10" s="19" t="s">
        <v>40</v>
      </c>
      <c r="D10" s="43">
        <v>12845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12845</v>
      </c>
      <c r="O10" s="44">
        <f t="shared" si="2"/>
        <v>10.695253955037469</v>
      </c>
      <c r="P10" s="9"/>
    </row>
    <row r="11" spans="1:133">
      <c r="A11" s="12"/>
      <c r="B11" s="42">
        <v>519</v>
      </c>
      <c r="C11" s="19" t="s">
        <v>54</v>
      </c>
      <c r="D11" s="43">
        <v>68884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68884</v>
      </c>
      <c r="O11" s="44">
        <f t="shared" si="2"/>
        <v>57.355537052456285</v>
      </c>
      <c r="P11" s="9"/>
    </row>
    <row r="12" spans="1:133" ht="15.6">
      <c r="A12" s="26" t="s">
        <v>24</v>
      </c>
      <c r="B12" s="27"/>
      <c r="C12" s="28"/>
      <c r="D12" s="29">
        <f t="shared" ref="D12:M12" si="3">SUM(D13:D14)</f>
        <v>35148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35148</v>
      </c>
      <c r="O12" s="41">
        <f t="shared" si="2"/>
        <v>29.265611990008328</v>
      </c>
      <c r="P12" s="10"/>
    </row>
    <row r="13" spans="1:133">
      <c r="A13" s="12"/>
      <c r="B13" s="42">
        <v>521</v>
      </c>
      <c r="C13" s="19" t="s">
        <v>25</v>
      </c>
      <c r="D13" s="43">
        <v>239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239</v>
      </c>
      <c r="O13" s="44">
        <f t="shared" si="2"/>
        <v>0.19900083263946711</v>
      </c>
      <c r="P13" s="9"/>
    </row>
    <row r="14" spans="1:133">
      <c r="A14" s="12"/>
      <c r="B14" s="42">
        <v>522</v>
      </c>
      <c r="C14" s="19" t="s">
        <v>26</v>
      </c>
      <c r="D14" s="43">
        <v>34909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34909</v>
      </c>
      <c r="O14" s="44">
        <f t="shared" si="2"/>
        <v>29.066611157368861</v>
      </c>
      <c r="P14" s="9"/>
    </row>
    <row r="15" spans="1:133" ht="15.6">
      <c r="A15" s="26" t="s">
        <v>27</v>
      </c>
      <c r="B15" s="27"/>
      <c r="C15" s="28"/>
      <c r="D15" s="29">
        <f t="shared" ref="D15:M15" si="4">SUM(D16:D18)</f>
        <v>6470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200532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207002</v>
      </c>
      <c r="O15" s="41">
        <f t="shared" si="2"/>
        <v>172.35803497085763</v>
      </c>
      <c r="P15" s="10"/>
    </row>
    <row r="16" spans="1:133">
      <c r="A16" s="12"/>
      <c r="B16" s="42">
        <v>535</v>
      </c>
      <c r="C16" s="19" t="s">
        <v>63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18581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18581</v>
      </c>
      <c r="O16" s="44">
        <f t="shared" si="2"/>
        <v>15.47127393838468</v>
      </c>
      <c r="P16" s="9"/>
    </row>
    <row r="17" spans="1:119">
      <c r="A17" s="12"/>
      <c r="B17" s="42">
        <v>536</v>
      </c>
      <c r="C17" s="19" t="s">
        <v>76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181951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181951</v>
      </c>
      <c r="O17" s="44">
        <f t="shared" si="2"/>
        <v>151.49958368026645</v>
      </c>
      <c r="P17" s="9"/>
    </row>
    <row r="18" spans="1:119">
      <c r="A18" s="12"/>
      <c r="B18" s="42">
        <v>539</v>
      </c>
      <c r="C18" s="19" t="s">
        <v>30</v>
      </c>
      <c r="D18" s="43">
        <v>6470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6470</v>
      </c>
      <c r="O18" s="44">
        <f t="shared" si="2"/>
        <v>5.3871773522064945</v>
      </c>
      <c r="P18" s="9"/>
    </row>
    <row r="19" spans="1:119" ht="15.6">
      <c r="A19" s="26" t="s">
        <v>31</v>
      </c>
      <c r="B19" s="27"/>
      <c r="C19" s="28"/>
      <c r="D19" s="29">
        <f t="shared" ref="D19:M19" si="5">SUM(D20:D21)</f>
        <v>308639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376845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685484</v>
      </c>
      <c r="O19" s="41">
        <f t="shared" si="2"/>
        <v>570.76103247293918</v>
      </c>
      <c r="P19" s="10"/>
    </row>
    <row r="20" spans="1:119">
      <c r="A20" s="12"/>
      <c r="B20" s="42">
        <v>541</v>
      </c>
      <c r="C20" s="19" t="s">
        <v>56</v>
      </c>
      <c r="D20" s="43">
        <v>286193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286193</v>
      </c>
      <c r="O20" s="44">
        <f t="shared" si="2"/>
        <v>238.29558701082431</v>
      </c>
      <c r="P20" s="9"/>
    </row>
    <row r="21" spans="1:119">
      <c r="A21" s="12"/>
      <c r="B21" s="42">
        <v>543</v>
      </c>
      <c r="C21" s="19" t="s">
        <v>77</v>
      </c>
      <c r="D21" s="43">
        <v>22446</v>
      </c>
      <c r="E21" s="43">
        <v>0</v>
      </c>
      <c r="F21" s="43">
        <v>0</v>
      </c>
      <c r="G21" s="43">
        <v>0</v>
      </c>
      <c r="H21" s="43">
        <v>0</v>
      </c>
      <c r="I21" s="43">
        <v>376845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399291</v>
      </c>
      <c r="O21" s="44">
        <f t="shared" si="2"/>
        <v>332.46544546211493</v>
      </c>
      <c r="P21" s="9"/>
    </row>
    <row r="22" spans="1:119" ht="15.6">
      <c r="A22" s="26" t="s">
        <v>33</v>
      </c>
      <c r="B22" s="27"/>
      <c r="C22" s="28"/>
      <c r="D22" s="29">
        <f t="shared" ref="D22:M22" si="6">SUM(D23:D23)</f>
        <v>67373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67373</v>
      </c>
      <c r="O22" s="41">
        <f t="shared" si="2"/>
        <v>56.097418817651956</v>
      </c>
      <c r="P22" s="9"/>
    </row>
    <row r="23" spans="1:119" ht="15.6" thickBot="1">
      <c r="A23" s="12"/>
      <c r="B23" s="42">
        <v>572</v>
      </c>
      <c r="C23" s="19" t="s">
        <v>57</v>
      </c>
      <c r="D23" s="43">
        <v>67373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67373</v>
      </c>
      <c r="O23" s="44">
        <f t="shared" si="2"/>
        <v>56.097418817651956</v>
      </c>
      <c r="P23" s="9"/>
    </row>
    <row r="24" spans="1:119" ht="16.2" thickBot="1">
      <c r="A24" s="13" t="s">
        <v>10</v>
      </c>
      <c r="B24" s="21"/>
      <c r="C24" s="20"/>
      <c r="D24" s="14">
        <f>SUM(D5,D12,D15,D19,D22)</f>
        <v>837537</v>
      </c>
      <c r="E24" s="14">
        <f t="shared" ref="E24:M24" si="7">SUM(E5,E12,E15,E19,E22)</f>
        <v>0</v>
      </c>
      <c r="F24" s="14">
        <f t="shared" si="7"/>
        <v>0</v>
      </c>
      <c r="G24" s="14">
        <f t="shared" si="7"/>
        <v>0</v>
      </c>
      <c r="H24" s="14">
        <f t="shared" si="7"/>
        <v>0</v>
      </c>
      <c r="I24" s="14">
        <f t="shared" si="7"/>
        <v>577377</v>
      </c>
      <c r="J24" s="14">
        <f t="shared" si="7"/>
        <v>0</v>
      </c>
      <c r="K24" s="14">
        <f t="shared" si="7"/>
        <v>0</v>
      </c>
      <c r="L24" s="14">
        <f t="shared" si="7"/>
        <v>0</v>
      </c>
      <c r="M24" s="14">
        <f t="shared" si="7"/>
        <v>0</v>
      </c>
      <c r="N24" s="14">
        <f t="shared" si="1"/>
        <v>1414914</v>
      </c>
      <c r="O24" s="35">
        <f t="shared" si="2"/>
        <v>1178.113238967527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90" t="s">
        <v>78</v>
      </c>
      <c r="M26" s="90"/>
      <c r="N26" s="90"/>
      <c r="O26" s="39">
        <v>1201</v>
      </c>
    </row>
    <row r="27" spans="1:119">
      <c r="A27" s="91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3"/>
    </row>
    <row r="28" spans="1:119" ht="15.75" customHeight="1" thickBot="1">
      <c r="A28" s="94" t="s">
        <v>42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27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97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3.4" thickBot="1">
      <c r="A2" s="100" t="s">
        <v>73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 t="shared" ref="D5:M5" si="0">SUM(D6:D10)</f>
        <v>394301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394301</v>
      </c>
      <c r="O5" s="30">
        <f t="shared" ref="O5:O23" si="2">(N5/O$25)</f>
        <v>337.58647260273972</v>
      </c>
      <c r="P5" s="6"/>
    </row>
    <row r="6" spans="1:133">
      <c r="A6" s="12"/>
      <c r="B6" s="42">
        <v>511</v>
      </c>
      <c r="C6" s="19" t="s">
        <v>19</v>
      </c>
      <c r="D6" s="43">
        <v>33795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33795</v>
      </c>
      <c r="O6" s="44">
        <f t="shared" si="2"/>
        <v>28.934075342465754</v>
      </c>
      <c r="P6" s="9"/>
    </row>
    <row r="7" spans="1:133">
      <c r="A7" s="12"/>
      <c r="B7" s="42">
        <v>512</v>
      </c>
      <c r="C7" s="19" t="s">
        <v>20</v>
      </c>
      <c r="D7" s="43">
        <v>53370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53370</v>
      </c>
      <c r="O7" s="44">
        <f t="shared" si="2"/>
        <v>45.69349315068493</v>
      </c>
      <c r="P7" s="9"/>
    </row>
    <row r="8" spans="1:133">
      <c r="A8" s="12"/>
      <c r="B8" s="42">
        <v>513</v>
      </c>
      <c r="C8" s="19" t="s">
        <v>21</v>
      </c>
      <c r="D8" s="43">
        <v>202759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202759</v>
      </c>
      <c r="O8" s="44">
        <f t="shared" si="2"/>
        <v>173.59503424657535</v>
      </c>
      <c r="P8" s="9"/>
    </row>
    <row r="9" spans="1:133">
      <c r="A9" s="12"/>
      <c r="B9" s="42">
        <v>514</v>
      </c>
      <c r="C9" s="19" t="s">
        <v>22</v>
      </c>
      <c r="D9" s="43">
        <v>55089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55089</v>
      </c>
      <c r="O9" s="44">
        <f t="shared" si="2"/>
        <v>47.165239726027394</v>
      </c>
      <c r="P9" s="9"/>
    </row>
    <row r="10" spans="1:133">
      <c r="A10" s="12"/>
      <c r="B10" s="42">
        <v>519</v>
      </c>
      <c r="C10" s="19" t="s">
        <v>54</v>
      </c>
      <c r="D10" s="43">
        <v>49288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49288</v>
      </c>
      <c r="O10" s="44">
        <f t="shared" si="2"/>
        <v>42.198630136986303</v>
      </c>
      <c r="P10" s="9"/>
    </row>
    <row r="11" spans="1:133" ht="15.6">
      <c r="A11" s="26" t="s">
        <v>24</v>
      </c>
      <c r="B11" s="27"/>
      <c r="C11" s="28"/>
      <c r="D11" s="29">
        <f t="shared" ref="D11:M11" si="3">SUM(D12:D13)</f>
        <v>35108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35108</v>
      </c>
      <c r="O11" s="41">
        <f t="shared" si="2"/>
        <v>30.05821917808219</v>
      </c>
      <c r="P11" s="10"/>
    </row>
    <row r="12" spans="1:133">
      <c r="A12" s="12"/>
      <c r="B12" s="42">
        <v>521</v>
      </c>
      <c r="C12" s="19" t="s">
        <v>25</v>
      </c>
      <c r="D12" s="43">
        <v>177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177</v>
      </c>
      <c r="O12" s="44">
        <f t="shared" si="2"/>
        <v>0.15154109589041095</v>
      </c>
      <c r="P12" s="9"/>
    </row>
    <row r="13" spans="1:133">
      <c r="A13" s="12"/>
      <c r="B13" s="42">
        <v>522</v>
      </c>
      <c r="C13" s="19" t="s">
        <v>26</v>
      </c>
      <c r="D13" s="43">
        <v>34931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34931</v>
      </c>
      <c r="O13" s="44">
        <f t="shared" si="2"/>
        <v>29.906678082191782</v>
      </c>
      <c r="P13" s="9"/>
    </row>
    <row r="14" spans="1:133" ht="15.6">
      <c r="A14" s="26" t="s">
        <v>27</v>
      </c>
      <c r="B14" s="27"/>
      <c r="C14" s="28"/>
      <c r="D14" s="29">
        <f t="shared" ref="D14:M14" si="4">SUM(D15:D18)</f>
        <v>6145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448669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454814</v>
      </c>
      <c r="O14" s="41">
        <f t="shared" si="2"/>
        <v>389.39554794520546</v>
      </c>
      <c r="P14" s="10"/>
    </row>
    <row r="15" spans="1:133">
      <c r="A15" s="12"/>
      <c r="B15" s="42">
        <v>533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295162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295162</v>
      </c>
      <c r="O15" s="44">
        <f t="shared" si="2"/>
        <v>252.70719178082192</v>
      </c>
      <c r="P15" s="9"/>
    </row>
    <row r="16" spans="1:133">
      <c r="A16" s="12"/>
      <c r="B16" s="42">
        <v>534</v>
      </c>
      <c r="C16" s="19" t="s">
        <v>55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146593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146593</v>
      </c>
      <c r="O16" s="44">
        <f t="shared" si="2"/>
        <v>125.50770547945206</v>
      </c>
      <c r="P16" s="9"/>
    </row>
    <row r="17" spans="1:119">
      <c r="A17" s="12"/>
      <c r="B17" s="42">
        <v>535</v>
      </c>
      <c r="C17" s="19" t="s">
        <v>63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6914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6914</v>
      </c>
      <c r="O17" s="44">
        <f t="shared" si="2"/>
        <v>5.9195205479452051</v>
      </c>
      <c r="P17" s="9"/>
    </row>
    <row r="18" spans="1:119">
      <c r="A18" s="12"/>
      <c r="B18" s="42">
        <v>539</v>
      </c>
      <c r="C18" s="19" t="s">
        <v>30</v>
      </c>
      <c r="D18" s="43">
        <v>6145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6145</v>
      </c>
      <c r="O18" s="44">
        <f t="shared" si="2"/>
        <v>5.2611301369863011</v>
      </c>
      <c r="P18" s="9"/>
    </row>
    <row r="19" spans="1:119" ht="15.6">
      <c r="A19" s="26" t="s">
        <v>31</v>
      </c>
      <c r="B19" s="27"/>
      <c r="C19" s="28"/>
      <c r="D19" s="29">
        <f t="shared" ref="D19:M19" si="5">SUM(D20:D20)</f>
        <v>265193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265193</v>
      </c>
      <c r="O19" s="41">
        <f t="shared" si="2"/>
        <v>227.04880136986301</v>
      </c>
      <c r="P19" s="10"/>
    </row>
    <row r="20" spans="1:119">
      <c r="A20" s="12"/>
      <c r="B20" s="42">
        <v>541</v>
      </c>
      <c r="C20" s="19" t="s">
        <v>56</v>
      </c>
      <c r="D20" s="43">
        <v>265193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265193</v>
      </c>
      <c r="O20" s="44">
        <f t="shared" si="2"/>
        <v>227.04880136986301</v>
      </c>
      <c r="P20" s="9"/>
    </row>
    <row r="21" spans="1:119" ht="15.6">
      <c r="A21" s="26" t="s">
        <v>33</v>
      </c>
      <c r="B21" s="27"/>
      <c r="C21" s="28"/>
      <c r="D21" s="29">
        <f t="shared" ref="D21:M21" si="6">SUM(D22:D22)</f>
        <v>96109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96109</v>
      </c>
      <c r="O21" s="41">
        <f t="shared" si="2"/>
        <v>82.285102739726028</v>
      </c>
      <c r="P21" s="9"/>
    </row>
    <row r="22" spans="1:119" ht="15.6" thickBot="1">
      <c r="A22" s="12"/>
      <c r="B22" s="42">
        <v>572</v>
      </c>
      <c r="C22" s="19" t="s">
        <v>57</v>
      </c>
      <c r="D22" s="43">
        <v>96109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96109</v>
      </c>
      <c r="O22" s="44">
        <f t="shared" si="2"/>
        <v>82.285102739726028</v>
      </c>
      <c r="P22" s="9"/>
    </row>
    <row r="23" spans="1:119" ht="16.2" thickBot="1">
      <c r="A23" s="13" t="s">
        <v>10</v>
      </c>
      <c r="B23" s="21"/>
      <c r="C23" s="20"/>
      <c r="D23" s="14">
        <f>SUM(D5,D11,D14,D19,D21)</f>
        <v>796856</v>
      </c>
      <c r="E23" s="14">
        <f t="shared" ref="E23:M23" si="7">SUM(E5,E11,E14,E19,E21)</f>
        <v>0</v>
      </c>
      <c r="F23" s="14">
        <f t="shared" si="7"/>
        <v>0</v>
      </c>
      <c r="G23" s="14">
        <f t="shared" si="7"/>
        <v>0</v>
      </c>
      <c r="H23" s="14">
        <f t="shared" si="7"/>
        <v>0</v>
      </c>
      <c r="I23" s="14">
        <f t="shared" si="7"/>
        <v>448669</v>
      </c>
      <c r="J23" s="14">
        <f t="shared" si="7"/>
        <v>0</v>
      </c>
      <c r="K23" s="14">
        <f t="shared" si="7"/>
        <v>0</v>
      </c>
      <c r="L23" s="14">
        <f t="shared" si="7"/>
        <v>0</v>
      </c>
      <c r="M23" s="14">
        <f t="shared" si="7"/>
        <v>0</v>
      </c>
      <c r="N23" s="14">
        <f t="shared" si="1"/>
        <v>1245525</v>
      </c>
      <c r="O23" s="35">
        <f t="shared" si="2"/>
        <v>1066.3741438356165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90" t="s">
        <v>74</v>
      </c>
      <c r="M25" s="90"/>
      <c r="N25" s="90"/>
      <c r="O25" s="39">
        <v>1168</v>
      </c>
    </row>
    <row r="26" spans="1:119">
      <c r="A26" s="91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3"/>
    </row>
    <row r="27" spans="1:119" ht="15.75" customHeight="1" thickBot="1">
      <c r="A27" s="94" t="s">
        <v>42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6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1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97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3.4" thickBot="1">
      <c r="A2" s="100" t="s">
        <v>67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 t="shared" ref="D5:M5" si="0">SUM(D6:D12)</f>
        <v>422319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16037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438356</v>
      </c>
      <c r="O5" s="30">
        <f t="shared" ref="O5:O27" si="1">(N5/O$29)</f>
        <v>376.27124463519311</v>
      </c>
      <c r="P5" s="6"/>
    </row>
    <row r="6" spans="1:133">
      <c r="A6" s="12"/>
      <c r="B6" s="42">
        <v>511</v>
      </c>
      <c r="C6" s="19" t="s">
        <v>19</v>
      </c>
      <c r="D6" s="43">
        <v>90861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90861</v>
      </c>
      <c r="O6" s="44">
        <f t="shared" si="1"/>
        <v>77.992274678111585</v>
      </c>
      <c r="P6" s="9"/>
    </row>
    <row r="7" spans="1:133">
      <c r="A7" s="12"/>
      <c r="B7" s="42">
        <v>512</v>
      </c>
      <c r="C7" s="19" t="s">
        <v>20</v>
      </c>
      <c r="D7" s="43">
        <v>57634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57634</v>
      </c>
      <c r="O7" s="44">
        <f t="shared" si="1"/>
        <v>49.471244635193131</v>
      </c>
      <c r="P7" s="9"/>
    </row>
    <row r="8" spans="1:133">
      <c r="A8" s="12"/>
      <c r="B8" s="42">
        <v>513</v>
      </c>
      <c r="C8" s="19" t="s">
        <v>21</v>
      </c>
      <c r="D8" s="43">
        <v>179247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179247</v>
      </c>
      <c r="O8" s="44">
        <f t="shared" si="1"/>
        <v>153.86008583690986</v>
      </c>
      <c r="P8" s="9"/>
    </row>
    <row r="9" spans="1:133">
      <c r="A9" s="12"/>
      <c r="B9" s="42">
        <v>514</v>
      </c>
      <c r="C9" s="19" t="s">
        <v>22</v>
      </c>
      <c r="D9" s="43">
        <v>42000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42000</v>
      </c>
      <c r="O9" s="44">
        <f t="shared" si="1"/>
        <v>36.051502145922747</v>
      </c>
      <c r="P9" s="9"/>
    </row>
    <row r="10" spans="1:133">
      <c r="A10" s="12"/>
      <c r="B10" s="42">
        <v>515</v>
      </c>
      <c r="C10" s="19" t="s">
        <v>40</v>
      </c>
      <c r="D10" s="43">
        <v>7030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7030</v>
      </c>
      <c r="O10" s="44">
        <f t="shared" si="1"/>
        <v>6.0343347639484977</v>
      </c>
      <c r="P10" s="9"/>
    </row>
    <row r="11" spans="1:133">
      <c r="A11" s="12"/>
      <c r="B11" s="42">
        <v>518</v>
      </c>
      <c r="C11" s="19" t="s">
        <v>68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16037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16037</v>
      </c>
      <c r="O11" s="44">
        <f t="shared" si="1"/>
        <v>13.765665236051502</v>
      </c>
      <c r="P11" s="9"/>
    </row>
    <row r="12" spans="1:133">
      <c r="A12" s="12"/>
      <c r="B12" s="42">
        <v>519</v>
      </c>
      <c r="C12" s="19" t="s">
        <v>54</v>
      </c>
      <c r="D12" s="43">
        <v>45547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45547</v>
      </c>
      <c r="O12" s="44">
        <f t="shared" si="1"/>
        <v>39.096137339055794</v>
      </c>
      <c r="P12" s="9"/>
    </row>
    <row r="13" spans="1:133" ht="15.6">
      <c r="A13" s="26" t="s">
        <v>24</v>
      </c>
      <c r="B13" s="27"/>
      <c r="C13" s="28"/>
      <c r="D13" s="29">
        <f t="shared" ref="D13:M13" si="3">SUM(D14:D15)</f>
        <v>35285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7" si="4">SUM(D13:M13)</f>
        <v>35285</v>
      </c>
      <c r="O13" s="41">
        <f t="shared" si="1"/>
        <v>30.28755364806867</v>
      </c>
      <c r="P13" s="10"/>
    </row>
    <row r="14" spans="1:133">
      <c r="A14" s="12"/>
      <c r="B14" s="42">
        <v>521</v>
      </c>
      <c r="C14" s="19" t="s">
        <v>25</v>
      </c>
      <c r="D14" s="43">
        <v>183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183</v>
      </c>
      <c r="O14" s="44">
        <f t="shared" si="1"/>
        <v>0.15708154506437769</v>
      </c>
      <c r="P14" s="9"/>
    </row>
    <row r="15" spans="1:133">
      <c r="A15" s="12"/>
      <c r="B15" s="42">
        <v>522</v>
      </c>
      <c r="C15" s="19" t="s">
        <v>26</v>
      </c>
      <c r="D15" s="43">
        <v>35102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35102</v>
      </c>
      <c r="O15" s="44">
        <f t="shared" si="1"/>
        <v>30.130472103004291</v>
      </c>
      <c r="P15" s="9"/>
    </row>
    <row r="16" spans="1:133" ht="15.6">
      <c r="A16" s="26" t="s">
        <v>27</v>
      </c>
      <c r="B16" s="27"/>
      <c r="C16" s="28"/>
      <c r="D16" s="29">
        <f t="shared" ref="D16:M16" si="5">SUM(D17:D19)</f>
        <v>3528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428143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431671</v>
      </c>
      <c r="O16" s="41">
        <f t="shared" si="1"/>
        <v>370.53304721030042</v>
      </c>
      <c r="P16" s="10"/>
    </row>
    <row r="17" spans="1:119">
      <c r="A17" s="12"/>
      <c r="B17" s="42">
        <v>533</v>
      </c>
      <c r="C17" s="19" t="s">
        <v>28</v>
      </c>
      <c r="D17" s="43">
        <v>3528</v>
      </c>
      <c r="E17" s="43">
        <v>0</v>
      </c>
      <c r="F17" s="43">
        <v>0</v>
      </c>
      <c r="G17" s="43">
        <v>0</v>
      </c>
      <c r="H17" s="43">
        <v>0</v>
      </c>
      <c r="I17" s="43">
        <v>126481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130009</v>
      </c>
      <c r="O17" s="44">
        <f t="shared" si="1"/>
        <v>111.59570815450644</v>
      </c>
      <c r="P17" s="9"/>
    </row>
    <row r="18" spans="1:119">
      <c r="A18" s="12"/>
      <c r="B18" s="42">
        <v>534</v>
      </c>
      <c r="C18" s="19" t="s">
        <v>55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169263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169263</v>
      </c>
      <c r="O18" s="44">
        <f t="shared" si="1"/>
        <v>145.2901287553648</v>
      </c>
      <c r="P18" s="9"/>
    </row>
    <row r="19" spans="1:119">
      <c r="A19" s="12"/>
      <c r="B19" s="42">
        <v>535</v>
      </c>
      <c r="C19" s="19" t="s">
        <v>63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132399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132399</v>
      </c>
      <c r="O19" s="44">
        <f t="shared" si="1"/>
        <v>113.64721030042918</v>
      </c>
      <c r="P19" s="9"/>
    </row>
    <row r="20" spans="1:119" ht="15.6">
      <c r="A20" s="26" t="s">
        <v>31</v>
      </c>
      <c r="B20" s="27"/>
      <c r="C20" s="28"/>
      <c r="D20" s="29">
        <f t="shared" ref="D20:M20" si="6">SUM(D21:D21)</f>
        <v>206635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206635</v>
      </c>
      <c r="O20" s="41">
        <f t="shared" si="1"/>
        <v>177.36909871244634</v>
      </c>
      <c r="P20" s="10"/>
    </row>
    <row r="21" spans="1:119">
      <c r="A21" s="12"/>
      <c r="B21" s="42">
        <v>541</v>
      </c>
      <c r="C21" s="19" t="s">
        <v>56</v>
      </c>
      <c r="D21" s="43">
        <v>206635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206635</v>
      </c>
      <c r="O21" s="44">
        <f t="shared" si="1"/>
        <v>177.36909871244634</v>
      </c>
      <c r="P21" s="9"/>
    </row>
    <row r="22" spans="1:119" ht="15.6">
      <c r="A22" s="26" t="s">
        <v>69</v>
      </c>
      <c r="B22" s="27"/>
      <c r="C22" s="28"/>
      <c r="D22" s="29">
        <f t="shared" ref="D22:M22" si="7">SUM(D23:D23)</f>
        <v>5057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5057</v>
      </c>
      <c r="O22" s="41">
        <f t="shared" si="1"/>
        <v>4.3407725321888408</v>
      </c>
      <c r="P22" s="10"/>
    </row>
    <row r="23" spans="1:119">
      <c r="A23" s="12"/>
      <c r="B23" s="42">
        <v>561</v>
      </c>
      <c r="C23" s="19" t="s">
        <v>70</v>
      </c>
      <c r="D23" s="43">
        <v>5057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5057</v>
      </c>
      <c r="O23" s="44">
        <f t="shared" si="1"/>
        <v>4.3407725321888408</v>
      </c>
      <c r="P23" s="9"/>
    </row>
    <row r="24" spans="1:119" ht="15.6">
      <c r="A24" s="26" t="s">
        <v>33</v>
      </c>
      <c r="B24" s="27"/>
      <c r="C24" s="28"/>
      <c r="D24" s="29">
        <f t="shared" ref="D24:M24" si="8">SUM(D25:D26)</f>
        <v>60572</v>
      </c>
      <c r="E24" s="29">
        <f t="shared" si="8"/>
        <v>0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4"/>
        <v>60572</v>
      </c>
      <c r="O24" s="41">
        <f t="shared" si="1"/>
        <v>51.9931330472103</v>
      </c>
      <c r="P24" s="9"/>
    </row>
    <row r="25" spans="1:119">
      <c r="A25" s="12"/>
      <c r="B25" s="42">
        <v>572</v>
      </c>
      <c r="C25" s="19" t="s">
        <v>57</v>
      </c>
      <c r="D25" s="43">
        <v>40296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40296</v>
      </c>
      <c r="O25" s="44">
        <f t="shared" si="1"/>
        <v>34.58884120171674</v>
      </c>
      <c r="P25" s="9"/>
    </row>
    <row r="26" spans="1:119" ht="15.6" thickBot="1">
      <c r="A26" s="12"/>
      <c r="B26" s="42">
        <v>575</v>
      </c>
      <c r="C26" s="19" t="s">
        <v>71</v>
      </c>
      <c r="D26" s="43">
        <v>20276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20276</v>
      </c>
      <c r="O26" s="44">
        <f t="shared" si="1"/>
        <v>17.404291845493564</v>
      </c>
      <c r="P26" s="9"/>
    </row>
    <row r="27" spans="1:119" ht="16.2" thickBot="1">
      <c r="A27" s="13" t="s">
        <v>10</v>
      </c>
      <c r="B27" s="21"/>
      <c r="C27" s="20"/>
      <c r="D27" s="14">
        <f>SUM(D5,D13,D16,D20,D22,D24)</f>
        <v>733396</v>
      </c>
      <c r="E27" s="14">
        <f t="shared" ref="E27:M27" si="9">SUM(E5,E13,E16,E20,E22,E24)</f>
        <v>0</v>
      </c>
      <c r="F27" s="14">
        <f t="shared" si="9"/>
        <v>0</v>
      </c>
      <c r="G27" s="14">
        <f t="shared" si="9"/>
        <v>0</v>
      </c>
      <c r="H27" s="14">
        <f t="shared" si="9"/>
        <v>0</v>
      </c>
      <c r="I27" s="14">
        <f t="shared" si="9"/>
        <v>444180</v>
      </c>
      <c r="J27" s="14">
        <f t="shared" si="9"/>
        <v>0</v>
      </c>
      <c r="K27" s="14">
        <f t="shared" si="9"/>
        <v>0</v>
      </c>
      <c r="L27" s="14">
        <f t="shared" si="9"/>
        <v>0</v>
      </c>
      <c r="M27" s="14">
        <f t="shared" si="9"/>
        <v>0</v>
      </c>
      <c r="N27" s="14">
        <f t="shared" si="4"/>
        <v>1177576</v>
      </c>
      <c r="O27" s="35">
        <f t="shared" si="1"/>
        <v>1010.7948497854077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0" t="s">
        <v>72</v>
      </c>
      <c r="M29" s="90"/>
      <c r="N29" s="90"/>
      <c r="O29" s="39">
        <v>1165</v>
      </c>
    </row>
    <row r="30" spans="1:119">
      <c r="A30" s="91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3"/>
    </row>
    <row r="31" spans="1:119" ht="15.75" customHeight="1" thickBot="1">
      <c r="A31" s="94" t="s">
        <v>42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8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97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3.4" thickBot="1">
      <c r="A2" s="100" t="s">
        <v>65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 t="shared" ref="D5:M5" si="0">SUM(D6:D11)</f>
        <v>369739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369739</v>
      </c>
      <c r="O5" s="30">
        <f t="shared" ref="O5:O24" si="2">(N5/O$26)</f>
        <v>319.29101899827288</v>
      </c>
      <c r="P5" s="6"/>
    </row>
    <row r="6" spans="1:133">
      <c r="A6" s="12"/>
      <c r="B6" s="42">
        <v>511</v>
      </c>
      <c r="C6" s="19" t="s">
        <v>19</v>
      </c>
      <c r="D6" s="43">
        <v>20011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20011</v>
      </c>
      <c r="O6" s="44">
        <f t="shared" si="2"/>
        <v>17.280656303972368</v>
      </c>
      <c r="P6" s="9"/>
    </row>
    <row r="7" spans="1:133">
      <c r="A7" s="12"/>
      <c r="B7" s="42">
        <v>512</v>
      </c>
      <c r="C7" s="19" t="s">
        <v>20</v>
      </c>
      <c r="D7" s="43">
        <v>80906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80906</v>
      </c>
      <c r="O7" s="44">
        <f t="shared" si="2"/>
        <v>69.867012089810018</v>
      </c>
      <c r="P7" s="9"/>
    </row>
    <row r="8" spans="1:133">
      <c r="A8" s="12"/>
      <c r="B8" s="42">
        <v>513</v>
      </c>
      <c r="C8" s="19" t="s">
        <v>21</v>
      </c>
      <c r="D8" s="43">
        <v>172391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172391</v>
      </c>
      <c r="O8" s="44">
        <f t="shared" si="2"/>
        <v>148.86960276338516</v>
      </c>
      <c r="P8" s="9"/>
    </row>
    <row r="9" spans="1:133">
      <c r="A9" s="12"/>
      <c r="B9" s="42">
        <v>514</v>
      </c>
      <c r="C9" s="19" t="s">
        <v>22</v>
      </c>
      <c r="D9" s="43">
        <v>44615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44615</v>
      </c>
      <c r="O9" s="44">
        <f t="shared" si="2"/>
        <v>38.527633851468046</v>
      </c>
      <c r="P9" s="9"/>
    </row>
    <row r="10" spans="1:133">
      <c r="A10" s="12"/>
      <c r="B10" s="42">
        <v>515</v>
      </c>
      <c r="C10" s="19" t="s">
        <v>40</v>
      </c>
      <c r="D10" s="43">
        <v>7750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7750</v>
      </c>
      <c r="O10" s="44">
        <f t="shared" si="2"/>
        <v>6.6925734024179624</v>
      </c>
      <c r="P10" s="9"/>
    </row>
    <row r="11" spans="1:133">
      <c r="A11" s="12"/>
      <c r="B11" s="42">
        <v>519</v>
      </c>
      <c r="C11" s="19" t="s">
        <v>54</v>
      </c>
      <c r="D11" s="43">
        <v>44066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44066</v>
      </c>
      <c r="O11" s="44">
        <f t="shared" si="2"/>
        <v>38.053540587219345</v>
      </c>
      <c r="P11" s="9"/>
    </row>
    <row r="12" spans="1:133" ht="15.6">
      <c r="A12" s="26" t="s">
        <v>24</v>
      </c>
      <c r="B12" s="27"/>
      <c r="C12" s="28"/>
      <c r="D12" s="29">
        <f t="shared" ref="D12:M12" si="3">SUM(D13:D14)</f>
        <v>36214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36214</v>
      </c>
      <c r="O12" s="41">
        <f t="shared" si="2"/>
        <v>31.272884283246977</v>
      </c>
      <c r="P12" s="10"/>
    </row>
    <row r="13" spans="1:133">
      <c r="A13" s="12"/>
      <c r="B13" s="42">
        <v>521</v>
      </c>
      <c r="C13" s="19" t="s">
        <v>25</v>
      </c>
      <c r="D13" s="43">
        <v>1324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1324</v>
      </c>
      <c r="O13" s="44">
        <f t="shared" si="2"/>
        <v>1.1433506044905009</v>
      </c>
      <c r="P13" s="9"/>
    </row>
    <row r="14" spans="1:133">
      <c r="A14" s="12"/>
      <c r="B14" s="42">
        <v>522</v>
      </c>
      <c r="C14" s="19" t="s">
        <v>26</v>
      </c>
      <c r="D14" s="43">
        <v>34890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34890</v>
      </c>
      <c r="O14" s="44">
        <f t="shared" si="2"/>
        <v>30.129533678756477</v>
      </c>
      <c r="P14" s="9"/>
    </row>
    <row r="15" spans="1:133" ht="15.6">
      <c r="A15" s="26" t="s">
        <v>27</v>
      </c>
      <c r="B15" s="27"/>
      <c r="C15" s="28"/>
      <c r="D15" s="29">
        <f t="shared" ref="D15:M15" si="4">SUM(D16:D19)</f>
        <v>5146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386965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392111</v>
      </c>
      <c r="O15" s="41">
        <f t="shared" si="2"/>
        <v>338.61053540587221</v>
      </c>
      <c r="P15" s="10"/>
    </row>
    <row r="16" spans="1:133">
      <c r="A16" s="12"/>
      <c r="B16" s="42">
        <v>533</v>
      </c>
      <c r="C16" s="19" t="s">
        <v>28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203667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203667</v>
      </c>
      <c r="O16" s="44">
        <f t="shared" si="2"/>
        <v>175.87823834196891</v>
      </c>
      <c r="P16" s="9"/>
    </row>
    <row r="17" spans="1:119">
      <c r="A17" s="12"/>
      <c r="B17" s="42">
        <v>534</v>
      </c>
      <c r="C17" s="19" t="s">
        <v>55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135383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135383</v>
      </c>
      <c r="O17" s="44">
        <f t="shared" si="2"/>
        <v>116.91105354058722</v>
      </c>
      <c r="P17" s="9"/>
    </row>
    <row r="18" spans="1:119">
      <c r="A18" s="12"/>
      <c r="B18" s="42">
        <v>535</v>
      </c>
      <c r="C18" s="19" t="s">
        <v>63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47915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47915</v>
      </c>
      <c r="O18" s="44">
        <f t="shared" si="2"/>
        <v>41.377374784110536</v>
      </c>
      <c r="P18" s="9"/>
    </row>
    <row r="19" spans="1:119">
      <c r="A19" s="12"/>
      <c r="B19" s="42">
        <v>539</v>
      </c>
      <c r="C19" s="19" t="s">
        <v>30</v>
      </c>
      <c r="D19" s="43">
        <v>5146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5146</v>
      </c>
      <c r="O19" s="44">
        <f t="shared" si="2"/>
        <v>4.4438687392055272</v>
      </c>
      <c r="P19" s="9"/>
    </row>
    <row r="20" spans="1:119" ht="15.6">
      <c r="A20" s="26" t="s">
        <v>31</v>
      </c>
      <c r="B20" s="27"/>
      <c r="C20" s="28"/>
      <c r="D20" s="29">
        <f t="shared" ref="D20:M20" si="5">SUM(D21:D21)</f>
        <v>134428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134428</v>
      </c>
      <c r="O20" s="41">
        <f t="shared" si="2"/>
        <v>116.08635578583765</v>
      </c>
      <c r="P20" s="10"/>
    </row>
    <row r="21" spans="1:119">
      <c r="A21" s="12"/>
      <c r="B21" s="42">
        <v>541</v>
      </c>
      <c r="C21" s="19" t="s">
        <v>56</v>
      </c>
      <c r="D21" s="43">
        <v>134428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134428</v>
      </c>
      <c r="O21" s="44">
        <f t="shared" si="2"/>
        <v>116.08635578583765</v>
      </c>
      <c r="P21" s="9"/>
    </row>
    <row r="22" spans="1:119" ht="15.6">
      <c r="A22" s="26" t="s">
        <v>33</v>
      </c>
      <c r="B22" s="27"/>
      <c r="C22" s="28"/>
      <c r="D22" s="29">
        <f t="shared" ref="D22:M22" si="6">SUM(D23:D23)</f>
        <v>88820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88820</v>
      </c>
      <c r="O22" s="41">
        <f t="shared" si="2"/>
        <v>76.701208981001727</v>
      </c>
      <c r="P22" s="9"/>
    </row>
    <row r="23" spans="1:119" ht="15.6" thickBot="1">
      <c r="A23" s="12"/>
      <c r="B23" s="42">
        <v>572</v>
      </c>
      <c r="C23" s="19" t="s">
        <v>57</v>
      </c>
      <c r="D23" s="43">
        <v>88820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88820</v>
      </c>
      <c r="O23" s="44">
        <f t="shared" si="2"/>
        <v>76.701208981001727</v>
      </c>
      <c r="P23" s="9"/>
    </row>
    <row r="24" spans="1:119" ht="16.2" thickBot="1">
      <c r="A24" s="13" t="s">
        <v>10</v>
      </c>
      <c r="B24" s="21"/>
      <c r="C24" s="20"/>
      <c r="D24" s="14">
        <f>SUM(D5,D12,D15,D20,D22)</f>
        <v>634347</v>
      </c>
      <c r="E24" s="14">
        <f t="shared" ref="E24:M24" si="7">SUM(E5,E12,E15,E20,E22)</f>
        <v>0</v>
      </c>
      <c r="F24" s="14">
        <f t="shared" si="7"/>
        <v>0</v>
      </c>
      <c r="G24" s="14">
        <f t="shared" si="7"/>
        <v>0</v>
      </c>
      <c r="H24" s="14">
        <f t="shared" si="7"/>
        <v>0</v>
      </c>
      <c r="I24" s="14">
        <f t="shared" si="7"/>
        <v>386965</v>
      </c>
      <c r="J24" s="14">
        <f t="shared" si="7"/>
        <v>0</v>
      </c>
      <c r="K24" s="14">
        <f t="shared" si="7"/>
        <v>0</v>
      </c>
      <c r="L24" s="14">
        <f t="shared" si="7"/>
        <v>0</v>
      </c>
      <c r="M24" s="14">
        <f t="shared" si="7"/>
        <v>0</v>
      </c>
      <c r="N24" s="14">
        <f t="shared" si="1"/>
        <v>1021312</v>
      </c>
      <c r="O24" s="35">
        <f t="shared" si="2"/>
        <v>881.96200345423142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90" t="s">
        <v>66</v>
      </c>
      <c r="M26" s="90"/>
      <c r="N26" s="90"/>
      <c r="O26" s="39">
        <v>1158</v>
      </c>
    </row>
    <row r="27" spans="1:119">
      <c r="A27" s="91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3"/>
    </row>
    <row r="28" spans="1:119" ht="15.75" customHeight="1" thickBot="1">
      <c r="A28" s="94" t="s">
        <v>42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8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97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3.4" thickBot="1">
      <c r="A2" s="100" t="s">
        <v>62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 t="shared" ref="D5:M5" si="0">SUM(D6:D11)</f>
        <v>370440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370440</v>
      </c>
      <c r="O5" s="30">
        <f t="shared" ref="O5:O24" si="2">(N5/O$26)</f>
        <v>324.94736842105266</v>
      </c>
      <c r="P5" s="6"/>
    </row>
    <row r="6" spans="1:133">
      <c r="A6" s="12"/>
      <c r="B6" s="42">
        <v>511</v>
      </c>
      <c r="C6" s="19" t="s">
        <v>19</v>
      </c>
      <c r="D6" s="43">
        <v>17929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17929</v>
      </c>
      <c r="O6" s="44">
        <f t="shared" si="2"/>
        <v>15.72719298245614</v>
      </c>
      <c r="P6" s="9"/>
    </row>
    <row r="7" spans="1:133">
      <c r="A7" s="12"/>
      <c r="B7" s="42">
        <v>512</v>
      </c>
      <c r="C7" s="19" t="s">
        <v>20</v>
      </c>
      <c r="D7" s="43">
        <v>82758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82758</v>
      </c>
      <c r="O7" s="44">
        <f t="shared" si="2"/>
        <v>72.594736842105263</v>
      </c>
      <c r="P7" s="9"/>
    </row>
    <row r="8" spans="1:133">
      <c r="A8" s="12"/>
      <c r="B8" s="42">
        <v>513</v>
      </c>
      <c r="C8" s="19" t="s">
        <v>21</v>
      </c>
      <c r="D8" s="43">
        <v>190377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190377</v>
      </c>
      <c r="O8" s="44">
        <f t="shared" si="2"/>
        <v>166.99736842105264</v>
      </c>
      <c r="P8" s="9"/>
    </row>
    <row r="9" spans="1:133">
      <c r="A9" s="12"/>
      <c r="B9" s="42">
        <v>514</v>
      </c>
      <c r="C9" s="19" t="s">
        <v>22</v>
      </c>
      <c r="D9" s="43">
        <v>46702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46702</v>
      </c>
      <c r="O9" s="44">
        <f t="shared" si="2"/>
        <v>40.966666666666669</v>
      </c>
      <c r="P9" s="9"/>
    </row>
    <row r="10" spans="1:133">
      <c r="A10" s="12"/>
      <c r="B10" s="42">
        <v>515</v>
      </c>
      <c r="C10" s="19" t="s">
        <v>40</v>
      </c>
      <c r="D10" s="43">
        <v>927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927</v>
      </c>
      <c r="O10" s="44">
        <f t="shared" si="2"/>
        <v>0.81315789473684208</v>
      </c>
      <c r="P10" s="9"/>
    </row>
    <row r="11" spans="1:133">
      <c r="A11" s="12"/>
      <c r="B11" s="42">
        <v>519</v>
      </c>
      <c r="C11" s="19" t="s">
        <v>54</v>
      </c>
      <c r="D11" s="43">
        <v>31747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31747</v>
      </c>
      <c r="O11" s="44">
        <f t="shared" si="2"/>
        <v>27.848245614035086</v>
      </c>
      <c r="P11" s="9"/>
    </row>
    <row r="12" spans="1:133" ht="15.6">
      <c r="A12" s="26" t="s">
        <v>24</v>
      </c>
      <c r="B12" s="27"/>
      <c r="C12" s="28"/>
      <c r="D12" s="29">
        <f t="shared" ref="D12:M12" si="3">SUM(D13:D14)</f>
        <v>36467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36467</v>
      </c>
      <c r="O12" s="41">
        <f t="shared" si="2"/>
        <v>31.988596491228069</v>
      </c>
      <c r="P12" s="10"/>
    </row>
    <row r="13" spans="1:133">
      <c r="A13" s="12"/>
      <c r="B13" s="42">
        <v>521</v>
      </c>
      <c r="C13" s="19" t="s">
        <v>25</v>
      </c>
      <c r="D13" s="43">
        <v>1908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1908</v>
      </c>
      <c r="O13" s="44">
        <f t="shared" si="2"/>
        <v>1.6736842105263159</v>
      </c>
      <c r="P13" s="9"/>
    </row>
    <row r="14" spans="1:133">
      <c r="A14" s="12"/>
      <c r="B14" s="42">
        <v>522</v>
      </c>
      <c r="C14" s="19" t="s">
        <v>26</v>
      </c>
      <c r="D14" s="43">
        <v>34559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34559</v>
      </c>
      <c r="O14" s="44">
        <f t="shared" si="2"/>
        <v>30.314912280701755</v>
      </c>
      <c r="P14" s="9"/>
    </row>
    <row r="15" spans="1:133" ht="15.6">
      <c r="A15" s="26" t="s">
        <v>27</v>
      </c>
      <c r="B15" s="27"/>
      <c r="C15" s="28"/>
      <c r="D15" s="29">
        <f t="shared" ref="D15:M15" si="4">SUM(D16:D19)</f>
        <v>510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432157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432667</v>
      </c>
      <c r="O15" s="41">
        <f t="shared" si="2"/>
        <v>379.53245614035086</v>
      </c>
      <c r="P15" s="10"/>
    </row>
    <row r="16" spans="1:133">
      <c r="A16" s="12"/>
      <c r="B16" s="42">
        <v>533</v>
      </c>
      <c r="C16" s="19" t="s">
        <v>28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261780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261780</v>
      </c>
      <c r="O16" s="44">
        <f t="shared" si="2"/>
        <v>229.63157894736841</v>
      </c>
      <c r="P16" s="9"/>
    </row>
    <row r="17" spans="1:119">
      <c r="A17" s="12"/>
      <c r="B17" s="42">
        <v>534</v>
      </c>
      <c r="C17" s="19" t="s">
        <v>55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142681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142681</v>
      </c>
      <c r="O17" s="44">
        <f t="shared" si="2"/>
        <v>125.15877192982457</v>
      </c>
      <c r="P17" s="9"/>
    </row>
    <row r="18" spans="1:119">
      <c r="A18" s="12"/>
      <c r="B18" s="42">
        <v>535</v>
      </c>
      <c r="C18" s="19" t="s">
        <v>63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27696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27696</v>
      </c>
      <c r="O18" s="44">
        <f t="shared" si="2"/>
        <v>24.294736842105262</v>
      </c>
      <c r="P18" s="9"/>
    </row>
    <row r="19" spans="1:119">
      <c r="A19" s="12"/>
      <c r="B19" s="42">
        <v>539</v>
      </c>
      <c r="C19" s="19" t="s">
        <v>30</v>
      </c>
      <c r="D19" s="43">
        <v>510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510</v>
      </c>
      <c r="O19" s="44">
        <f t="shared" si="2"/>
        <v>0.44736842105263158</v>
      </c>
      <c r="P19" s="9"/>
    </row>
    <row r="20" spans="1:119" ht="15.6">
      <c r="A20" s="26" t="s">
        <v>31</v>
      </c>
      <c r="B20" s="27"/>
      <c r="C20" s="28"/>
      <c r="D20" s="29">
        <f t="shared" ref="D20:M20" si="5">SUM(D21:D21)</f>
        <v>138011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138011</v>
      </c>
      <c r="O20" s="41">
        <f t="shared" si="2"/>
        <v>121.06228070175439</v>
      </c>
      <c r="P20" s="10"/>
    </row>
    <row r="21" spans="1:119">
      <c r="A21" s="12"/>
      <c r="B21" s="42">
        <v>541</v>
      </c>
      <c r="C21" s="19" t="s">
        <v>56</v>
      </c>
      <c r="D21" s="43">
        <v>138011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138011</v>
      </c>
      <c r="O21" s="44">
        <f t="shared" si="2"/>
        <v>121.06228070175439</v>
      </c>
      <c r="P21" s="9"/>
    </row>
    <row r="22" spans="1:119" ht="15.6">
      <c r="A22" s="26" t="s">
        <v>33</v>
      </c>
      <c r="B22" s="27"/>
      <c r="C22" s="28"/>
      <c r="D22" s="29">
        <f t="shared" ref="D22:M22" si="6">SUM(D23:D23)</f>
        <v>67156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67156</v>
      </c>
      <c r="O22" s="41">
        <f t="shared" si="2"/>
        <v>58.90877192982456</v>
      </c>
      <c r="P22" s="9"/>
    </row>
    <row r="23" spans="1:119" ht="15.6" thickBot="1">
      <c r="A23" s="12"/>
      <c r="B23" s="42">
        <v>572</v>
      </c>
      <c r="C23" s="19" t="s">
        <v>57</v>
      </c>
      <c r="D23" s="43">
        <v>67156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67156</v>
      </c>
      <c r="O23" s="44">
        <f t="shared" si="2"/>
        <v>58.90877192982456</v>
      </c>
      <c r="P23" s="9"/>
    </row>
    <row r="24" spans="1:119" ht="16.2" thickBot="1">
      <c r="A24" s="13" t="s">
        <v>10</v>
      </c>
      <c r="B24" s="21"/>
      <c r="C24" s="20"/>
      <c r="D24" s="14">
        <f>SUM(D5,D12,D15,D20,D22)</f>
        <v>612584</v>
      </c>
      <c r="E24" s="14">
        <f t="shared" ref="E24:M24" si="7">SUM(E5,E12,E15,E20,E22)</f>
        <v>0</v>
      </c>
      <c r="F24" s="14">
        <f t="shared" si="7"/>
        <v>0</v>
      </c>
      <c r="G24" s="14">
        <f t="shared" si="7"/>
        <v>0</v>
      </c>
      <c r="H24" s="14">
        <f t="shared" si="7"/>
        <v>0</v>
      </c>
      <c r="I24" s="14">
        <f t="shared" si="7"/>
        <v>432157</v>
      </c>
      <c r="J24" s="14">
        <f t="shared" si="7"/>
        <v>0</v>
      </c>
      <c r="K24" s="14">
        <f t="shared" si="7"/>
        <v>0</v>
      </c>
      <c r="L24" s="14">
        <f t="shared" si="7"/>
        <v>0</v>
      </c>
      <c r="M24" s="14">
        <f t="shared" si="7"/>
        <v>0</v>
      </c>
      <c r="N24" s="14">
        <f t="shared" si="1"/>
        <v>1044741</v>
      </c>
      <c r="O24" s="35">
        <f t="shared" si="2"/>
        <v>916.4394736842105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90" t="s">
        <v>64</v>
      </c>
      <c r="M26" s="90"/>
      <c r="N26" s="90"/>
      <c r="O26" s="39">
        <v>1140</v>
      </c>
    </row>
    <row r="27" spans="1:119">
      <c r="A27" s="91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3"/>
    </row>
    <row r="28" spans="1:119" ht="15.75" customHeight="1" thickBot="1">
      <c r="A28" s="94" t="s">
        <v>42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2025-01-31T19:15:56Z</cp:lastPrinted>
  <dcterms:created xsi:type="dcterms:W3CDTF">2000-08-31T21:26:31Z</dcterms:created>
  <dcterms:modified xsi:type="dcterms:W3CDTF">2025-01-31T19:16:06Z</dcterms:modified>
</cp:coreProperties>
</file>