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'2008'!$A$1:$O$65</definedName>
    <definedName name="_xlnm.Print_Area" localSheetId="14">'2009'!$A$1:$O$60</definedName>
    <definedName name="_xlnm.Print_Area" localSheetId="13">'2010'!$A$1:$O$57</definedName>
    <definedName name="_xlnm.Print_Area" localSheetId="12">'2011'!$A$1:$O$59</definedName>
    <definedName name="_xlnm.Print_Area" localSheetId="11">'2012'!$A$1:$O$56</definedName>
    <definedName name="_xlnm.Print_Area" localSheetId="10">'2013'!$A$1:$O$57</definedName>
    <definedName name="_xlnm.Print_Area" localSheetId="9">'2014'!$A$1:$O$56</definedName>
    <definedName name="_xlnm.Print_Area" localSheetId="8">'2015'!$A$1:$O$56</definedName>
    <definedName name="_xlnm.Print_Area" localSheetId="7">'2016'!$A$1:$O$57</definedName>
    <definedName name="_xlnm.Print_Area" localSheetId="6">'2017'!$A$1:$O$59</definedName>
    <definedName name="_xlnm.Print_Area" localSheetId="5">'2018'!$A$1:$O$64</definedName>
    <definedName name="_xlnm.Print_Area" localSheetId="4">'2019'!$A$1:$O$61</definedName>
    <definedName name="_xlnm.Print_Area" localSheetId="3">'2020'!$A$1:$O$63</definedName>
    <definedName name="_xlnm.Print_Area" localSheetId="2">'2021'!$A$1:$P$61</definedName>
    <definedName name="_xlnm.Print_Area" localSheetId="1">'2022'!$A$1:$P$60</definedName>
    <definedName name="_xlnm.Print_Area" localSheetId="0">'2023'!$A$1:$P$63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8" i="48" l="1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4" i="48" l="1"/>
  <c r="P54" i="48" s="1"/>
  <c r="O44" i="48"/>
  <c r="P44" i="48" s="1"/>
  <c r="O39" i="48"/>
  <c r="P39" i="48" s="1"/>
  <c r="N59" i="48"/>
  <c r="O31" i="48"/>
  <c r="P31" i="48" s="1"/>
  <c r="O22" i="48"/>
  <c r="P22" i="48" s="1"/>
  <c r="H59" i="48"/>
  <c r="J59" i="48"/>
  <c r="O17" i="48"/>
  <c r="P17" i="48" s="1"/>
  <c r="D59" i="48"/>
  <c r="E59" i="48"/>
  <c r="F59" i="48"/>
  <c r="I59" i="48"/>
  <c r="L59" i="48"/>
  <c r="M59" i="48"/>
  <c r="G59" i="48"/>
  <c r="K59" i="48"/>
  <c r="O5" i="48"/>
  <c r="P5" i="48" s="1"/>
  <c r="O55" i="47"/>
  <c r="P55" i="47" s="1"/>
  <c r="O54" i="47"/>
  <c r="P54" i="47" s="1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9" i="48" l="1"/>
  <c r="P59" i="48" s="1"/>
  <c r="O52" i="47"/>
  <c r="P52" i="47" s="1"/>
  <c r="O43" i="47"/>
  <c r="P43" i="47" s="1"/>
  <c r="O39" i="47"/>
  <c r="P39" i="47" s="1"/>
  <c r="O30" i="47"/>
  <c r="P30" i="47" s="1"/>
  <c r="G56" i="47"/>
  <c r="O20" i="47"/>
  <c r="P20" i="47" s="1"/>
  <c r="K56" i="47"/>
  <c r="J56" i="47"/>
  <c r="E56" i="47"/>
  <c r="L56" i="47"/>
  <c r="O15" i="47"/>
  <c r="P15" i="47" s="1"/>
  <c r="M56" i="47"/>
  <c r="D56" i="47"/>
  <c r="I56" i="47"/>
  <c r="N56" i="47"/>
  <c r="H56" i="47"/>
  <c r="F56" i="47"/>
  <c r="O5" i="47"/>
  <c r="P5" i="47" s="1"/>
  <c r="O56" i="46"/>
  <c r="P56" i="46" s="1"/>
  <c r="O55" i="46"/>
  <c r="P55" i="46"/>
  <c r="O54" i="46"/>
  <c r="P54" i="46"/>
  <c r="N53" i="46"/>
  <c r="M53" i="46"/>
  <c r="L53" i="46"/>
  <c r="K53" i="46"/>
  <c r="J53" i="46"/>
  <c r="I53" i="46"/>
  <c r="H53" i="46"/>
  <c r="G53" i="46"/>
  <c r="F53" i="46"/>
  <c r="E53" i="46"/>
  <c r="D53" i="46"/>
  <c r="O52" i="46"/>
  <c r="P52" i="46"/>
  <c r="O51" i="46"/>
  <c r="P51" i="46"/>
  <c r="O50" i="46"/>
  <c r="P50" i="46"/>
  <c r="O49" i="46"/>
  <c r="P49" i="46" s="1"/>
  <c r="O48" i="46"/>
  <c r="P48" i="46" s="1"/>
  <c r="O47" i="46"/>
  <c r="P47" i="46"/>
  <c r="O46" i="46"/>
  <c r="P46" i="46"/>
  <c r="O45" i="46"/>
  <c r="P45" i="46"/>
  <c r="N44" i="46"/>
  <c r="M44" i="46"/>
  <c r="L44" i="46"/>
  <c r="O44" i="46" s="1"/>
  <c r="P44" i="46" s="1"/>
  <c r="K44" i="46"/>
  <c r="J44" i="46"/>
  <c r="I44" i="46"/>
  <c r="H44" i="46"/>
  <c r="G44" i="46"/>
  <c r="F44" i="46"/>
  <c r="E44" i="46"/>
  <c r="D44" i="46"/>
  <c r="O43" i="46"/>
  <c r="P43" i="46" s="1"/>
  <c r="O42" i="46"/>
  <c r="P42" i="46" s="1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O40" i="46" s="1"/>
  <c r="P40" i="46" s="1"/>
  <c r="D40" i="46"/>
  <c r="O39" i="46"/>
  <c r="P39" i="46" s="1"/>
  <c r="O38" i="46"/>
  <c r="P38" i="46"/>
  <c r="O37" i="46"/>
  <c r="P37" i="46"/>
  <c r="O36" i="46"/>
  <c r="P36" i="46"/>
  <c r="O35" i="46"/>
  <c r="P35" i="46"/>
  <c r="O34" i="46"/>
  <c r="P34" i="46" s="1"/>
  <c r="O33" i="46"/>
  <c r="P33" i="46" s="1"/>
  <c r="O32" i="46"/>
  <c r="P32" i="46"/>
  <c r="O31" i="46"/>
  <c r="P31" i="46"/>
  <c r="O30" i="46"/>
  <c r="P30" i="46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/>
  <c r="O26" i="46"/>
  <c r="P26" i="46" s="1"/>
  <c r="O25" i="46"/>
  <c r="P25" i="46" s="1"/>
  <c r="O24" i="46"/>
  <c r="P24" i="46"/>
  <c r="O23" i="46"/>
  <c r="P23" i="46" s="1"/>
  <c r="O22" i="46"/>
  <c r="P22" i="46" s="1"/>
  <c r="O21" i="46"/>
  <c r="P21" i="46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 s="1"/>
  <c r="O17" i="46"/>
  <c r="P17" i="46" s="1"/>
  <c r="O16" i="46"/>
  <c r="P16" i="46"/>
  <c r="N15" i="46"/>
  <c r="M15" i="46"/>
  <c r="L15" i="46"/>
  <c r="K15" i="46"/>
  <c r="K57" i="46" s="1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/>
  <c r="O11" i="46"/>
  <c r="P11" i="46" s="1"/>
  <c r="O10" i="46"/>
  <c r="P10" i="46" s="1"/>
  <c r="O9" i="46"/>
  <c r="P9" i="46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H57" i="46" s="1"/>
  <c r="G5" i="46"/>
  <c r="F5" i="46"/>
  <c r="E5" i="46"/>
  <c r="D5" i="46"/>
  <c r="N58" i="45"/>
  <c r="O58" i="45" s="1"/>
  <c r="N57" i="45"/>
  <c r="O57" i="45" s="1"/>
  <c r="N56" i="45"/>
  <c r="O56" i="45" s="1"/>
  <c r="N55" i="45"/>
  <c r="O55" i="45"/>
  <c r="N54" i="45"/>
  <c r="O54" i="45"/>
  <c r="M53" i="45"/>
  <c r="L53" i="45"/>
  <c r="K53" i="45"/>
  <c r="J53" i="45"/>
  <c r="I53" i="45"/>
  <c r="H53" i="45"/>
  <c r="G53" i="45"/>
  <c r="F53" i="45"/>
  <c r="E53" i="45"/>
  <c r="D53" i="45"/>
  <c r="N52" i="45"/>
  <c r="O52" i="45"/>
  <c r="N51" i="45"/>
  <c r="O51" i="45"/>
  <c r="N50" i="45"/>
  <c r="O50" i="45" s="1"/>
  <c r="N49" i="45"/>
  <c r="O49" i="45" s="1"/>
  <c r="N48" i="45"/>
  <c r="O48" i="45" s="1"/>
  <c r="N47" i="45"/>
  <c r="O47" i="45"/>
  <c r="N46" i="45"/>
  <c r="O46" i="45"/>
  <c r="N45" i="45"/>
  <c r="O45" i="45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N40" i="45"/>
  <c r="O40" i="45" s="1"/>
  <c r="N39" i="45"/>
  <c r="O39" i="45"/>
  <c r="M38" i="45"/>
  <c r="L38" i="45"/>
  <c r="K38" i="45"/>
  <c r="J38" i="45"/>
  <c r="I38" i="45"/>
  <c r="H38" i="45"/>
  <c r="G38" i="45"/>
  <c r="F38" i="45"/>
  <c r="E38" i="45"/>
  <c r="D38" i="45"/>
  <c r="N37" i="45"/>
  <c r="O37" i="45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/>
  <c r="N30" i="45"/>
  <c r="O30" i="45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N26" i="45"/>
  <c r="O26" i="45" s="1"/>
  <c r="N25" i="45"/>
  <c r="O25" i="45" s="1"/>
  <c r="N24" i="45"/>
  <c r="O24" i="45" s="1"/>
  <c r="N23" i="45"/>
  <c r="O23" i="45"/>
  <c r="N22" i="45"/>
  <c r="O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20" i="45" s="1"/>
  <c r="O20" i="45" s="1"/>
  <c r="N19" i="45"/>
  <c r="O19" i="45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N15" i="45" s="1"/>
  <c r="O15" i="45" s="1"/>
  <c r="F15" i="45"/>
  <c r="E15" i="45"/>
  <c r="D15" i="45"/>
  <c r="N14" i="45"/>
  <c r="O14" i="45" s="1"/>
  <c r="N13" i="45"/>
  <c r="O13" i="45"/>
  <c r="N12" i="45"/>
  <c r="O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56" i="44"/>
  <c r="O56" i="44"/>
  <c r="N55" i="44"/>
  <c r="O55" i="44"/>
  <c r="N54" i="44"/>
  <c r="O54" i="44" s="1"/>
  <c r="N53" i="44"/>
  <c r="O53" i="44" s="1"/>
  <c r="M52" i="44"/>
  <c r="L52" i="44"/>
  <c r="K52" i="44"/>
  <c r="J52" i="44"/>
  <c r="I52" i="44"/>
  <c r="H52" i="44"/>
  <c r="G52" i="44"/>
  <c r="F52" i="44"/>
  <c r="N52" i="44" s="1"/>
  <c r="O52" i="44" s="1"/>
  <c r="E52" i="44"/>
  <c r="D52" i="44"/>
  <c r="N51" i="44"/>
  <c r="O51" i="44" s="1"/>
  <c r="N50" i="44"/>
  <c r="O50" i="44" s="1"/>
  <c r="N49" i="44"/>
  <c r="O49" i="44"/>
  <c r="N48" i="44"/>
  <c r="O48" i="44"/>
  <c r="N47" i="44"/>
  <c r="O47" i="44"/>
  <c r="N46" i="44"/>
  <c r="O46" i="44" s="1"/>
  <c r="N45" i="44"/>
  <c r="O45" i="44" s="1"/>
  <c r="N44" i="44"/>
  <c r="O44" i="44" s="1"/>
  <c r="M43" i="44"/>
  <c r="L43" i="44"/>
  <c r="K43" i="44"/>
  <c r="J43" i="44"/>
  <c r="I43" i="44"/>
  <c r="H43" i="44"/>
  <c r="N43" i="44" s="1"/>
  <c r="O43" i="44" s="1"/>
  <c r="G43" i="44"/>
  <c r="F43" i="44"/>
  <c r="E43" i="44"/>
  <c r="D43" i="44"/>
  <c r="N42" i="44"/>
  <c r="O42" i="44" s="1"/>
  <c r="N41" i="44"/>
  <c r="O41" i="44"/>
  <c r="N40" i="44"/>
  <c r="O40" i="44"/>
  <c r="N39" i="44"/>
  <c r="O39" i="44"/>
  <c r="M38" i="44"/>
  <c r="M57" i="44" s="1"/>
  <c r="L38" i="44"/>
  <c r="K38" i="44"/>
  <c r="J38" i="44"/>
  <c r="I38" i="44"/>
  <c r="H38" i="44"/>
  <c r="G38" i="44"/>
  <c r="F38" i="44"/>
  <c r="E38" i="44"/>
  <c r="D38" i="44"/>
  <c r="N37" i="44"/>
  <c r="O37" i="44"/>
  <c r="N36" i="44"/>
  <c r="O36" i="44" s="1"/>
  <c r="N35" i="44"/>
  <c r="O35" i="44" s="1"/>
  <c r="N34" i="44"/>
  <c r="O34" i="44" s="1"/>
  <c r="N33" i="44"/>
  <c r="O33" i="44"/>
  <c r="N32" i="44"/>
  <c r="O32" i="44"/>
  <c r="N31" i="44"/>
  <c r="O31" i="44"/>
  <c r="N30" i="44"/>
  <c r="O30" i="44" s="1"/>
  <c r="N29" i="44"/>
  <c r="O29" i="44" s="1"/>
  <c r="M28" i="44"/>
  <c r="L28" i="44"/>
  <c r="K28" i="44"/>
  <c r="J28" i="44"/>
  <c r="J57" i="44" s="1"/>
  <c r="I28" i="44"/>
  <c r="H28" i="44"/>
  <c r="G28" i="44"/>
  <c r="F28" i="44"/>
  <c r="E28" i="44"/>
  <c r="D28" i="44"/>
  <c r="N27" i="44"/>
  <c r="O27" i="44" s="1"/>
  <c r="N26" i="44"/>
  <c r="O26" i="44" s="1"/>
  <c r="N25" i="44"/>
  <c r="O25" i="44"/>
  <c r="N24" i="44"/>
  <c r="O24" i="44"/>
  <c r="N23" i="44"/>
  <c r="O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F57" i="44" s="1"/>
  <c r="N57" i="44" s="1"/>
  <c r="O57" i="44" s="1"/>
  <c r="E20" i="44"/>
  <c r="D20" i="44"/>
  <c r="N19" i="44"/>
  <c r="O19" i="44" s="1"/>
  <c r="N18" i="44"/>
  <c r="O18" i="44" s="1"/>
  <c r="N17" i="44"/>
  <c r="O17" i="44"/>
  <c r="N16" i="44"/>
  <c r="O16" i="44"/>
  <c r="M15" i="44"/>
  <c r="L15" i="44"/>
  <c r="N15" i="44" s="1"/>
  <c r="O15" i="44" s="1"/>
  <c r="K15" i="44"/>
  <c r="J15" i="44"/>
  <c r="I15" i="44"/>
  <c r="H15" i="44"/>
  <c r="G15" i="44"/>
  <c r="F15" i="44"/>
  <c r="E15" i="44"/>
  <c r="D15" i="44"/>
  <c r="N14" i="44"/>
  <c r="O14" i="44"/>
  <c r="N13" i="44"/>
  <c r="O13" i="44"/>
  <c r="N12" i="44"/>
  <c r="O12" i="44" s="1"/>
  <c r="N11" i="44"/>
  <c r="O11" i="44" s="1"/>
  <c r="N10" i="44"/>
  <c r="O10" i="44" s="1"/>
  <c r="N9" i="44"/>
  <c r="O9" i="44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59" i="43"/>
  <c r="O59" i="43" s="1"/>
  <c r="N58" i="43"/>
  <c r="O58" i="43" s="1"/>
  <c r="N57" i="43"/>
  <c r="O57" i="43" s="1"/>
  <c r="N56" i="43"/>
  <c r="O56" i="43"/>
  <c r="N55" i="43"/>
  <c r="O55" i="43"/>
  <c r="N54" i="43"/>
  <c r="O54" i="43"/>
  <c r="M53" i="43"/>
  <c r="L53" i="43"/>
  <c r="K53" i="43"/>
  <c r="J53" i="43"/>
  <c r="I53" i="43"/>
  <c r="H53" i="43"/>
  <c r="G53" i="43"/>
  <c r="F53" i="43"/>
  <c r="E53" i="43"/>
  <c r="D53" i="43"/>
  <c r="N52" i="43"/>
  <c r="O52" i="43"/>
  <c r="N51" i="43"/>
  <c r="O51" i="43" s="1"/>
  <c r="N50" i="43"/>
  <c r="O50" i="43" s="1"/>
  <c r="N49" i="43"/>
  <c r="O49" i="43" s="1"/>
  <c r="N48" i="43"/>
  <c r="O48" i="43"/>
  <c r="N47" i="43"/>
  <c r="O47" i="43"/>
  <c r="N46" i="43"/>
  <c r="O46" i="43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3" i="43"/>
  <c r="O43" i="43" s="1"/>
  <c r="N42" i="43"/>
  <c r="O42" i="43" s="1"/>
  <c r="N41" i="43"/>
  <c r="O41" i="43" s="1"/>
  <c r="N40" i="43"/>
  <c r="O40" i="43"/>
  <c r="M39" i="43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/>
  <c r="N36" i="43"/>
  <c r="O36" i="43"/>
  <c r="N35" i="43"/>
  <c r="O35" i="43" s="1"/>
  <c r="N34" i="43"/>
  <c r="O34" i="43" s="1"/>
  <c r="N33" i="43"/>
  <c r="O33" i="43" s="1"/>
  <c r="N32" i="43"/>
  <c r="O32" i="43"/>
  <c r="N31" i="43"/>
  <c r="O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 s="1"/>
  <c r="N26" i="43"/>
  <c r="O26" i="43" s="1"/>
  <c r="N25" i="43"/>
  <c r="O25" i="43" s="1"/>
  <c r="N24" i="43"/>
  <c r="O24" i="43"/>
  <c r="N23" i="43"/>
  <c r="O23" i="43"/>
  <c r="N22" i="43"/>
  <c r="O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/>
  <c r="M15" i="43"/>
  <c r="L15" i="43"/>
  <c r="K15" i="43"/>
  <c r="J15" i="43"/>
  <c r="N15" i="43" s="1"/>
  <c r="O15" i="43" s="1"/>
  <c r="I15" i="43"/>
  <c r="H15" i="43"/>
  <c r="G15" i="43"/>
  <c r="F15" i="43"/>
  <c r="E15" i="43"/>
  <c r="D15" i="43"/>
  <c r="N14" i="43"/>
  <c r="O14" i="43"/>
  <c r="N13" i="43"/>
  <c r="O13" i="43"/>
  <c r="N12" i="43"/>
  <c r="O12" i="43"/>
  <c r="N11" i="43"/>
  <c r="O11" i="43" s="1"/>
  <c r="N10" i="43"/>
  <c r="O10" i="43" s="1"/>
  <c r="N9" i="43"/>
  <c r="O9" i="43" s="1"/>
  <c r="N8" i="43"/>
  <c r="O8" i="43"/>
  <c r="N7" i="43"/>
  <c r="O7" i="43"/>
  <c r="N6" i="43"/>
  <c r="O6" i="43"/>
  <c r="M5" i="43"/>
  <c r="L5" i="43"/>
  <c r="K5" i="43"/>
  <c r="J5" i="43"/>
  <c r="I5" i="43"/>
  <c r="H5" i="43"/>
  <c r="G5" i="43"/>
  <c r="F5" i="43"/>
  <c r="F60" i="43" s="1"/>
  <c r="E5" i="43"/>
  <c r="D5" i="43"/>
  <c r="N54" i="42"/>
  <c r="O54" i="42"/>
  <c r="N53" i="42"/>
  <c r="O53" i="42" s="1"/>
  <c r="N52" i="42"/>
  <c r="O52" i="42" s="1"/>
  <c r="M51" i="42"/>
  <c r="L51" i="42"/>
  <c r="K51" i="42"/>
  <c r="J51" i="42"/>
  <c r="I51" i="42"/>
  <c r="H51" i="42"/>
  <c r="H55" i="42" s="1"/>
  <c r="G51" i="42"/>
  <c r="F51" i="42"/>
  <c r="E51" i="42"/>
  <c r="D51" i="42"/>
  <c r="N50" i="42"/>
  <c r="O50" i="42" s="1"/>
  <c r="N49" i="42"/>
  <c r="O49" i="42" s="1"/>
  <c r="N48" i="42"/>
  <c r="O48" i="42"/>
  <c r="N47" i="42"/>
  <c r="O47" i="42"/>
  <c r="N46" i="42"/>
  <c r="O46" i="42"/>
  <c r="N45" i="42"/>
  <c r="O45" i="42" s="1"/>
  <c r="N44" i="42"/>
  <c r="O44" i="42" s="1"/>
  <c r="N43" i="42"/>
  <c r="O43" i="42" s="1"/>
  <c r="N42" i="42"/>
  <c r="O42" i="42"/>
  <c r="M41" i="42"/>
  <c r="L41" i="42"/>
  <c r="K41" i="42"/>
  <c r="J41" i="42"/>
  <c r="N41" i="42" s="1"/>
  <c r="O41" i="42" s="1"/>
  <c r="I41" i="42"/>
  <c r="H41" i="42"/>
  <c r="G41" i="42"/>
  <c r="F41" i="42"/>
  <c r="E41" i="42"/>
  <c r="D41" i="42"/>
  <c r="N40" i="42"/>
  <c r="O40" i="42"/>
  <c r="N39" i="42"/>
  <c r="O39" i="42"/>
  <c r="N38" i="42"/>
  <c r="O38" i="42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 s="1"/>
  <c r="N33" i="42"/>
  <c r="O33" i="42" s="1"/>
  <c r="N32" i="42"/>
  <c r="O32" i="42"/>
  <c r="N31" i="42"/>
  <c r="O31" i="42"/>
  <c r="N30" i="42"/>
  <c r="O30" i="42"/>
  <c r="N29" i="42"/>
  <c r="O29" i="42" s="1"/>
  <c r="N28" i="42"/>
  <c r="O28" i="42" s="1"/>
  <c r="N27" i="42"/>
  <c r="O27" i="42" s="1"/>
  <c r="M26" i="42"/>
  <c r="L26" i="42"/>
  <c r="K26" i="42"/>
  <c r="J26" i="42"/>
  <c r="N26" i="42" s="1"/>
  <c r="O26" i="42" s="1"/>
  <c r="I26" i="42"/>
  <c r="H26" i="42"/>
  <c r="G26" i="42"/>
  <c r="F26" i="42"/>
  <c r="E26" i="42"/>
  <c r="D26" i="42"/>
  <c r="N25" i="42"/>
  <c r="O25" i="42" s="1"/>
  <c r="N24" i="42"/>
  <c r="O24" i="42"/>
  <c r="N23" i="42"/>
  <c r="O23" i="42"/>
  <c r="N22" i="42"/>
  <c r="O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D55" i="42" s="1"/>
  <c r="N19" i="42"/>
  <c r="O19" i="42" s="1"/>
  <c r="N18" i="42"/>
  <c r="O18" i="42" s="1"/>
  <c r="N17" i="42"/>
  <c r="O17" i="42" s="1"/>
  <c r="N16" i="42"/>
  <c r="O16" i="42"/>
  <c r="M15" i="42"/>
  <c r="L15" i="42"/>
  <c r="K15" i="42"/>
  <c r="J15" i="42"/>
  <c r="N15" i="42" s="1"/>
  <c r="O15" i="42" s="1"/>
  <c r="I15" i="42"/>
  <c r="H15" i="42"/>
  <c r="G15" i="42"/>
  <c r="F15" i="42"/>
  <c r="E15" i="42"/>
  <c r="D15" i="42"/>
  <c r="N14" i="42"/>
  <c r="O14" i="42"/>
  <c r="N13" i="42"/>
  <c r="O13" i="42"/>
  <c r="N12" i="42"/>
  <c r="O12" i="42"/>
  <c r="N11" i="42"/>
  <c r="O11" i="42" s="1"/>
  <c r="N10" i="42"/>
  <c r="O10" i="42" s="1"/>
  <c r="N9" i="42"/>
  <c r="O9" i="42" s="1"/>
  <c r="N8" i="42"/>
  <c r="O8" i="42"/>
  <c r="N7" i="42"/>
  <c r="O7" i="42"/>
  <c r="N6" i="42"/>
  <c r="O6" i="42"/>
  <c r="M5" i="42"/>
  <c r="N5" i="42" s="1"/>
  <c r="O5" i="42" s="1"/>
  <c r="L5" i="42"/>
  <c r="K5" i="42"/>
  <c r="J5" i="42"/>
  <c r="I5" i="42"/>
  <c r="H5" i="42"/>
  <c r="G5" i="42"/>
  <c r="F5" i="42"/>
  <c r="E5" i="42"/>
  <c r="D5" i="42"/>
  <c r="N52" i="41"/>
  <c r="O52" i="4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 s="1"/>
  <c r="N46" i="41"/>
  <c r="O46" i="41"/>
  <c r="N45" i="41"/>
  <c r="O45" i="41"/>
  <c r="N44" i="41"/>
  <c r="O44" i="4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F53" i="41" s="1"/>
  <c r="E41" i="41"/>
  <c r="D41" i="41"/>
  <c r="N40" i="41"/>
  <c r="O40" i="41" s="1"/>
  <c r="N39" i="41"/>
  <c r="O39" i="41" s="1"/>
  <c r="N38" i="41"/>
  <c r="O38" i="41"/>
  <c r="N37" i="41"/>
  <c r="O37" i="41"/>
  <c r="M36" i="41"/>
  <c r="L36" i="41"/>
  <c r="K36" i="41"/>
  <c r="J36" i="41"/>
  <c r="I36" i="41"/>
  <c r="H36" i="41"/>
  <c r="G36" i="41"/>
  <c r="F36" i="41"/>
  <c r="E36" i="41"/>
  <c r="D36" i="41"/>
  <c r="N35" i="41"/>
  <c r="O35" i="41"/>
  <c r="N34" i="41"/>
  <c r="O34" i="41"/>
  <c r="N33" i="41"/>
  <c r="O33" i="41" s="1"/>
  <c r="N32" i="41"/>
  <c r="O32" i="41" s="1"/>
  <c r="N31" i="41"/>
  <c r="O31" i="41" s="1"/>
  <c r="N30" i="41"/>
  <c r="O30" i="41"/>
  <c r="N29" i="41"/>
  <c r="O29" i="4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/>
  <c r="N17" i="41"/>
  <c r="O17" i="41" s="1"/>
  <c r="N16" i="41"/>
  <c r="O16" i="41" s="1"/>
  <c r="M15" i="41"/>
  <c r="L15" i="41"/>
  <c r="K15" i="41"/>
  <c r="J15" i="41"/>
  <c r="J53" i="41" s="1"/>
  <c r="I15" i="41"/>
  <c r="H15" i="41"/>
  <c r="G15" i="41"/>
  <c r="F15" i="41"/>
  <c r="E15" i="41"/>
  <c r="D15" i="41"/>
  <c r="N14" i="41"/>
  <c r="O14" i="41" s="1"/>
  <c r="N13" i="41"/>
  <c r="O13" i="41" s="1"/>
  <c r="N12" i="41"/>
  <c r="O12" i="41"/>
  <c r="N11" i="41"/>
  <c r="O11" i="4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N5" i="41" s="1"/>
  <c r="O5" i="41" s="1"/>
  <c r="H5" i="41"/>
  <c r="G5" i="41"/>
  <c r="F5" i="41"/>
  <c r="E5" i="41"/>
  <c r="D5" i="41"/>
  <c r="N51" i="40"/>
  <c r="O51" i="40"/>
  <c r="N50" i="40"/>
  <c r="O50" i="40"/>
  <c r="N49" i="40"/>
  <c r="O49" i="40"/>
  <c r="M48" i="40"/>
  <c r="N48" i="40" s="1"/>
  <c r="O48" i="40" s="1"/>
  <c r="L48" i="40"/>
  <c r="K48" i="40"/>
  <c r="J48" i="40"/>
  <c r="I48" i="40"/>
  <c r="H48" i="40"/>
  <c r="G48" i="40"/>
  <c r="F48" i="40"/>
  <c r="E48" i="40"/>
  <c r="D48" i="40"/>
  <c r="N47" i="40"/>
  <c r="O47" i="40"/>
  <c r="N46" i="40"/>
  <c r="O46" i="40" s="1"/>
  <c r="N45" i="40"/>
  <c r="O45" i="40" s="1"/>
  <c r="N44" i="40"/>
  <c r="O44" i="40" s="1"/>
  <c r="N43" i="40"/>
  <c r="O43" i="40"/>
  <c r="N42" i="40"/>
  <c r="O42" i="40"/>
  <c r="N41" i="40"/>
  <c r="O41" i="40"/>
  <c r="N40" i="40"/>
  <c r="O40" i="40" s="1"/>
  <c r="M39" i="40"/>
  <c r="L39" i="40"/>
  <c r="K39" i="40"/>
  <c r="J39" i="40"/>
  <c r="I39" i="40"/>
  <c r="H39" i="40"/>
  <c r="N39" i="40" s="1"/>
  <c r="O39" i="40" s="1"/>
  <c r="G39" i="40"/>
  <c r="F39" i="40"/>
  <c r="E39" i="40"/>
  <c r="D39" i="40"/>
  <c r="N38" i="40"/>
  <c r="O38" i="40" s="1"/>
  <c r="N37" i="40"/>
  <c r="O37" i="40" s="1"/>
  <c r="N36" i="40"/>
  <c r="O36" i="40" s="1"/>
  <c r="M35" i="40"/>
  <c r="L35" i="40"/>
  <c r="N35" i="40" s="1"/>
  <c r="O35" i="40" s="1"/>
  <c r="K35" i="40"/>
  <c r="J35" i="40"/>
  <c r="I35" i="40"/>
  <c r="H35" i="40"/>
  <c r="G35" i="40"/>
  <c r="F35" i="40"/>
  <c r="E35" i="40"/>
  <c r="D35" i="40"/>
  <c r="N34" i="40"/>
  <c r="O34" i="40" s="1"/>
  <c r="N33" i="40"/>
  <c r="O33" i="40"/>
  <c r="N32" i="40"/>
  <c r="O32" i="40"/>
  <c r="N31" i="40"/>
  <c r="O31" i="40"/>
  <c r="N30" i="40"/>
  <c r="O30" i="40" s="1"/>
  <c r="N29" i="40"/>
  <c r="O29" i="40" s="1"/>
  <c r="N28" i="40"/>
  <c r="O28" i="40" s="1"/>
  <c r="M27" i="40"/>
  <c r="L27" i="40"/>
  <c r="K27" i="40"/>
  <c r="J27" i="40"/>
  <c r="J52" i="40" s="1"/>
  <c r="I27" i="40"/>
  <c r="H27" i="40"/>
  <c r="H52" i="40" s="1"/>
  <c r="G27" i="40"/>
  <c r="F27" i="40"/>
  <c r="E27" i="40"/>
  <c r="D27" i="40"/>
  <c r="N26" i="40"/>
  <c r="O26" i="40" s="1"/>
  <c r="N25" i="40"/>
  <c r="O25" i="40"/>
  <c r="N24" i="40"/>
  <c r="O24" i="40"/>
  <c r="N23" i="40"/>
  <c r="O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N20" i="40" s="1"/>
  <c r="O20" i="40" s="1"/>
  <c r="D20" i="40"/>
  <c r="N19" i="40"/>
  <c r="O19" i="40" s="1"/>
  <c r="N18" i="40"/>
  <c r="O18" i="40" s="1"/>
  <c r="N17" i="40"/>
  <c r="O17" i="40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/>
  <c r="N13" i="40"/>
  <c r="O13" i="40"/>
  <c r="N12" i="40"/>
  <c r="O12" i="40" s="1"/>
  <c r="N11" i="40"/>
  <c r="O11" i="40" s="1"/>
  <c r="N10" i="40"/>
  <c r="O10" i="40" s="1"/>
  <c r="N9" i="40"/>
  <c r="O9" i="40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D52" i="40" s="1"/>
  <c r="N51" i="39"/>
  <c r="O51" i="39" s="1"/>
  <c r="N50" i="39"/>
  <c r="O50" i="39" s="1"/>
  <c r="N49" i="39"/>
  <c r="O49" i="39" s="1"/>
  <c r="M48" i="39"/>
  <c r="L48" i="39"/>
  <c r="K48" i="39"/>
  <c r="J48" i="39"/>
  <c r="J52" i="39" s="1"/>
  <c r="I48" i="39"/>
  <c r="I52" i="39"/>
  <c r="H48" i="39"/>
  <c r="G48" i="39"/>
  <c r="F48" i="39"/>
  <c r="E48" i="39"/>
  <c r="D48" i="39"/>
  <c r="N47" i="39"/>
  <c r="O47" i="39"/>
  <c r="N46" i="39"/>
  <c r="O46" i="39"/>
  <c r="N45" i="39"/>
  <c r="O45" i="39"/>
  <c r="N44" i="39"/>
  <c r="O44" i="39" s="1"/>
  <c r="N43" i="39"/>
  <c r="O43" i="39" s="1"/>
  <c r="N42" i="39"/>
  <c r="O42" i="39" s="1"/>
  <c r="N41" i="39"/>
  <c r="O41" i="39"/>
  <c r="N40" i="39"/>
  <c r="O40" i="39"/>
  <c r="M39" i="39"/>
  <c r="L39" i="39"/>
  <c r="K39" i="39"/>
  <c r="J39" i="39"/>
  <c r="I39" i="39"/>
  <c r="H39" i="39"/>
  <c r="G39" i="39"/>
  <c r="F39" i="39"/>
  <c r="E39" i="39"/>
  <c r="D39" i="39"/>
  <c r="N38" i="39"/>
  <c r="O38" i="39"/>
  <c r="N37" i="39"/>
  <c r="O37" i="39"/>
  <c r="N36" i="39"/>
  <c r="O36" i="39" s="1"/>
  <c r="M35" i="39"/>
  <c r="L35" i="39"/>
  <c r="K35" i="39"/>
  <c r="J35" i="39"/>
  <c r="I35" i="39"/>
  <c r="H35" i="39"/>
  <c r="N35" i="39" s="1"/>
  <c r="O35" i="39" s="1"/>
  <c r="G35" i="39"/>
  <c r="F35" i="39"/>
  <c r="E35" i="39"/>
  <c r="D35" i="39"/>
  <c r="N34" i="39"/>
  <c r="O34" i="39" s="1"/>
  <c r="N33" i="39"/>
  <c r="O33" i="39" s="1"/>
  <c r="N32" i="39"/>
  <c r="O32" i="39" s="1"/>
  <c r="N31" i="39"/>
  <c r="O31" i="39"/>
  <c r="N30" i="39"/>
  <c r="O30" i="39"/>
  <c r="N29" i="39"/>
  <c r="O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 s="1"/>
  <c r="N25" i="39"/>
  <c r="O25" i="39" s="1"/>
  <c r="N24" i="39"/>
  <c r="O24" i="39" s="1"/>
  <c r="N23" i="39"/>
  <c r="O23" i="39"/>
  <c r="N22" i="39"/>
  <c r="O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N13" i="39"/>
  <c r="O13" i="39" s="1"/>
  <c r="N12" i="39"/>
  <c r="O12" i="39"/>
  <c r="N11" i="39"/>
  <c r="O11" i="39" s="1"/>
  <c r="N10" i="39"/>
  <c r="O10" i="39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G52" i="39" s="1"/>
  <c r="F5" i="39"/>
  <c r="E5" i="39"/>
  <c r="E52" i="39" s="1"/>
  <c r="D5" i="39"/>
  <c r="N52" i="38"/>
  <c r="O52" i="38" s="1"/>
  <c r="N51" i="38"/>
  <c r="O51" i="38" s="1"/>
  <c r="N50" i="38"/>
  <c r="O50" i="38" s="1"/>
  <c r="M49" i="38"/>
  <c r="L49" i="38"/>
  <c r="K49" i="38"/>
  <c r="J49" i="38"/>
  <c r="I49" i="38"/>
  <c r="H49" i="38"/>
  <c r="N49" i="38" s="1"/>
  <c r="O49" i="38" s="1"/>
  <c r="G49" i="38"/>
  <c r="F49" i="38"/>
  <c r="E49" i="38"/>
  <c r="D49" i="38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M41" i="38"/>
  <c r="L41" i="38"/>
  <c r="K41" i="38"/>
  <c r="J41" i="38"/>
  <c r="I41" i="38"/>
  <c r="N41" i="38" s="1"/>
  <c r="O41" i="38" s="1"/>
  <c r="H41" i="38"/>
  <c r="G41" i="38"/>
  <c r="F41" i="38"/>
  <c r="E41" i="38"/>
  <c r="D41" i="38"/>
  <c r="N40" i="38"/>
  <c r="O40" i="38" s="1"/>
  <c r="N39" i="38"/>
  <c r="O39" i="38" s="1"/>
  <c r="N38" i="38"/>
  <c r="O38" i="38" s="1"/>
  <c r="M37" i="38"/>
  <c r="M53" i="38" s="1"/>
  <c r="L37" i="38"/>
  <c r="K37" i="38"/>
  <c r="J37" i="38"/>
  <c r="I37" i="38"/>
  <c r="H37" i="38"/>
  <c r="G37" i="38"/>
  <c r="F37" i="38"/>
  <c r="E37" i="38"/>
  <c r="D37" i="38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G53" i="38"/>
  <c r="F29" i="38"/>
  <c r="E29" i="38"/>
  <c r="D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N22" i="38" s="1"/>
  <c r="O22" i="38" s="1"/>
  <c r="D22" i="38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H53" i="38" s="1"/>
  <c r="G17" i="38"/>
  <c r="F17" i="38"/>
  <c r="E17" i="38"/>
  <c r="D17" i="38"/>
  <c r="N16" i="38"/>
  <c r="O16" i="38"/>
  <c r="N15" i="38"/>
  <c r="O15" i="38"/>
  <c r="N14" i="38"/>
  <c r="O14" i="38"/>
  <c r="N13" i="38"/>
  <c r="O13" i="38" s="1"/>
  <c r="N12" i="38"/>
  <c r="O12" i="38"/>
  <c r="N11" i="38"/>
  <c r="O11" i="38"/>
  <c r="N10" i="38"/>
  <c r="O10" i="38"/>
  <c r="N9" i="38"/>
  <c r="O9" i="38"/>
  <c r="N8" i="38"/>
  <c r="O8" i="38"/>
  <c r="N7" i="38"/>
  <c r="O7" i="38" s="1"/>
  <c r="N6" i="38"/>
  <c r="O6" i="38"/>
  <c r="M5" i="38"/>
  <c r="L5" i="38"/>
  <c r="K5" i="38"/>
  <c r="K53" i="38" s="1"/>
  <c r="J5" i="38"/>
  <c r="I5" i="38"/>
  <c r="H5" i="38"/>
  <c r="G5" i="38"/>
  <c r="F5" i="38"/>
  <c r="F53" i="38" s="1"/>
  <c r="E5" i="38"/>
  <c r="D5" i="38"/>
  <c r="N60" i="37"/>
  <c r="O60" i="37"/>
  <c r="N59" i="37"/>
  <c r="O59" i="37" s="1"/>
  <c r="N58" i="37"/>
  <c r="O58" i="37"/>
  <c r="N57" i="37"/>
  <c r="O57" i="37"/>
  <c r="N56" i="37"/>
  <c r="O56" i="37"/>
  <c r="M55" i="37"/>
  <c r="L55" i="37"/>
  <c r="K55" i="37"/>
  <c r="J55" i="37"/>
  <c r="I55" i="37"/>
  <c r="H55" i="37"/>
  <c r="G55" i="37"/>
  <c r="F55" i="37"/>
  <c r="E55" i="37"/>
  <c r="D55" i="37"/>
  <c r="N55" i="37" s="1"/>
  <c r="O55" i="37" s="1"/>
  <c r="N54" i="37"/>
  <c r="O54" i="37" s="1"/>
  <c r="N53" i="37"/>
  <c r="O53" i="37" s="1"/>
  <c r="N52" i="37"/>
  <c r="O52" i="37" s="1"/>
  <c r="N51" i="37"/>
  <c r="O51" i="37"/>
  <c r="N50" i="37"/>
  <c r="O50" i="37"/>
  <c r="N49" i="37"/>
  <c r="O49" i="37"/>
  <c r="N48" i="37"/>
  <c r="O48" i="37" s="1"/>
  <c r="N47" i="37"/>
  <c r="O47" i="37" s="1"/>
  <c r="N46" i="37"/>
  <c r="O46" i="37" s="1"/>
  <c r="N45" i="37"/>
  <c r="O45" i="37"/>
  <c r="M44" i="37"/>
  <c r="L44" i="37"/>
  <c r="K44" i="37"/>
  <c r="J44" i="37"/>
  <c r="J61" i="37" s="1"/>
  <c r="I44" i="37"/>
  <c r="H44" i="37"/>
  <c r="G44" i="37"/>
  <c r="F44" i="37"/>
  <c r="E44" i="37"/>
  <c r="D44" i="37"/>
  <c r="N43" i="37"/>
  <c r="O43" i="37"/>
  <c r="N42" i="37"/>
  <c r="O42" i="37" s="1"/>
  <c r="N41" i="37"/>
  <c r="O41" i="37"/>
  <c r="M40" i="37"/>
  <c r="L40" i="37"/>
  <c r="K40" i="37"/>
  <c r="J40" i="37"/>
  <c r="I40" i="37"/>
  <c r="H40" i="37"/>
  <c r="N40" i="37" s="1"/>
  <c r="O40" i="37" s="1"/>
  <c r="G40" i="37"/>
  <c r="F40" i="37"/>
  <c r="E40" i="37"/>
  <c r="D40" i="37"/>
  <c r="N39" i="37"/>
  <c r="O39" i="37" s="1"/>
  <c r="N38" i="37"/>
  <c r="O38" i="37"/>
  <c r="N37" i="37"/>
  <c r="O37" i="37"/>
  <c r="N36" i="37"/>
  <c r="O36" i="37"/>
  <c r="N35" i="37"/>
  <c r="O35" i="37" s="1"/>
  <c r="N34" i="37"/>
  <c r="O34" i="37"/>
  <c r="N33" i="37"/>
  <c r="O33" i="37" s="1"/>
  <c r="N32" i="37"/>
  <c r="O32" i="37"/>
  <c r="N31" i="37"/>
  <c r="O31" i="37"/>
  <c r="M30" i="37"/>
  <c r="L30" i="37"/>
  <c r="N30" i="37" s="1"/>
  <c r="O30" i="37" s="1"/>
  <c r="K30" i="37"/>
  <c r="J30" i="37"/>
  <c r="I30" i="37"/>
  <c r="H30" i="37"/>
  <c r="G30" i="37"/>
  <c r="F30" i="37"/>
  <c r="E30" i="37"/>
  <c r="D30" i="37"/>
  <c r="N29" i="37"/>
  <c r="O29" i="37"/>
  <c r="N28" i="37"/>
  <c r="O28" i="37"/>
  <c r="N27" i="37"/>
  <c r="O27" i="37" s="1"/>
  <c r="N26" i="37"/>
  <c r="O26" i="37"/>
  <c r="N25" i="37"/>
  <c r="O25" i="37" s="1"/>
  <c r="N24" i="37"/>
  <c r="O24" i="37"/>
  <c r="N23" i="37"/>
  <c r="O23" i="37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/>
  <c r="N19" i="37"/>
  <c r="O19" i="37" s="1"/>
  <c r="N18" i="37"/>
  <c r="O18" i="37"/>
  <c r="M17" i="37"/>
  <c r="L17" i="37"/>
  <c r="K17" i="37"/>
  <c r="J17" i="37"/>
  <c r="I17" i="37"/>
  <c r="H17" i="37"/>
  <c r="G17" i="37"/>
  <c r="F17" i="37"/>
  <c r="N17" i="37" s="1"/>
  <c r="O17" i="37" s="1"/>
  <c r="E17" i="37"/>
  <c r="D17" i="37"/>
  <c r="N16" i="37"/>
  <c r="O16" i="37" s="1"/>
  <c r="N15" i="37"/>
  <c r="O15" i="37" s="1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M61" i="37" s="1"/>
  <c r="L5" i="37"/>
  <c r="K5" i="37"/>
  <c r="K61" i="37" s="1"/>
  <c r="J5" i="37"/>
  <c r="I5" i="37"/>
  <c r="H5" i="37"/>
  <c r="G5" i="37"/>
  <c r="G61" i="37"/>
  <c r="F5" i="37"/>
  <c r="E5" i="37"/>
  <c r="D5" i="37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N49" i="36" s="1"/>
  <c r="O49" i="36" s="1"/>
  <c r="E49" i="36"/>
  <c r="D49" i="36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 s="1"/>
  <c r="M41" i="36"/>
  <c r="L41" i="36"/>
  <c r="K41" i="36"/>
  <c r="J41" i="36"/>
  <c r="I41" i="36"/>
  <c r="N41" i="36" s="1"/>
  <c r="O41" i="36" s="1"/>
  <c r="H41" i="36"/>
  <c r="G41" i="36"/>
  <c r="F41" i="36"/>
  <c r="E41" i="36"/>
  <c r="D41" i="36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/>
  <c r="N36" i="36"/>
  <c r="O36" i="36"/>
  <c r="N35" i="36"/>
  <c r="O35" i="36"/>
  <c r="N34" i="36"/>
  <c r="O34" i="36" s="1"/>
  <c r="N33" i="36"/>
  <c r="O33" i="36"/>
  <c r="N32" i="36"/>
  <c r="O32" i="36" s="1"/>
  <c r="N31" i="36"/>
  <c r="O31" i="36"/>
  <c r="M30" i="36"/>
  <c r="L30" i="36"/>
  <c r="L52" i="36" s="1"/>
  <c r="K30" i="36"/>
  <c r="J30" i="36"/>
  <c r="N30" i="36" s="1"/>
  <c r="O30" i="36" s="1"/>
  <c r="I30" i="36"/>
  <c r="H30" i="36"/>
  <c r="G30" i="36"/>
  <c r="F30" i="36"/>
  <c r="E30" i="36"/>
  <c r="D30" i="36"/>
  <c r="N29" i="36"/>
  <c r="O29" i="36"/>
  <c r="N28" i="36"/>
  <c r="O28" i="36"/>
  <c r="N27" i="36"/>
  <c r="O27" i="36"/>
  <c r="N26" i="36"/>
  <c r="O26" i="36" s="1"/>
  <c r="N25" i="36"/>
  <c r="O25" i="36"/>
  <c r="N24" i="36"/>
  <c r="O24" i="36" s="1"/>
  <c r="N23" i="36"/>
  <c r="O23" i="36"/>
  <c r="M22" i="36"/>
  <c r="L22" i="36"/>
  <c r="K22" i="36"/>
  <c r="K52" i="36"/>
  <c r="J22" i="36"/>
  <c r="I22" i="36"/>
  <c r="H22" i="36"/>
  <c r="G22" i="36"/>
  <c r="F22" i="36"/>
  <c r="E22" i="36"/>
  <c r="D22" i="36"/>
  <c r="N21" i="36"/>
  <c r="O21" i="36" s="1"/>
  <c r="N20" i="36"/>
  <c r="O20" i="36"/>
  <c r="N19" i="36"/>
  <c r="O19" i="36" s="1"/>
  <c r="N18" i="36"/>
  <c r="O18" i="36" s="1"/>
  <c r="M17" i="36"/>
  <c r="L17" i="36"/>
  <c r="K17" i="36"/>
  <c r="J17" i="36"/>
  <c r="N17" i="36" s="1"/>
  <c r="O17" i="36" s="1"/>
  <c r="I17" i="36"/>
  <c r="H17" i="36"/>
  <c r="G17" i="36"/>
  <c r="F17" i="36"/>
  <c r="E17" i="36"/>
  <c r="D17" i="36"/>
  <c r="N16" i="36"/>
  <c r="O16" i="36"/>
  <c r="N15" i="36"/>
  <c r="O15" i="36"/>
  <c r="N14" i="36"/>
  <c r="O14" i="36"/>
  <c r="N13" i="36"/>
  <c r="O13" i="36" s="1"/>
  <c r="N12" i="36"/>
  <c r="O12" i="36"/>
  <c r="N11" i="36"/>
  <c r="O11" i="36" s="1"/>
  <c r="N10" i="36"/>
  <c r="O10" i="36"/>
  <c r="N9" i="36"/>
  <c r="O9" i="36"/>
  <c r="N8" i="36"/>
  <c r="O8" i="36"/>
  <c r="N7" i="36"/>
  <c r="O7" i="36" s="1"/>
  <c r="N6" i="36"/>
  <c r="O6" i="36"/>
  <c r="M5" i="36"/>
  <c r="M52" i="36" s="1"/>
  <c r="L5" i="36"/>
  <c r="K5" i="36"/>
  <c r="J5" i="36"/>
  <c r="I5" i="36"/>
  <c r="H5" i="36"/>
  <c r="G5" i="36"/>
  <c r="N5" i="36" s="1"/>
  <c r="O5" i="36" s="1"/>
  <c r="F5" i="36"/>
  <c r="E5" i="36"/>
  <c r="D5" i="36"/>
  <c r="N54" i="35"/>
  <c r="O54" i="35"/>
  <c r="N53" i="35"/>
  <c r="O53" i="35"/>
  <c r="N52" i="35"/>
  <c r="O52" i="35"/>
  <c r="N51" i="35"/>
  <c r="O51" i="35" s="1"/>
  <c r="M50" i="35"/>
  <c r="L50" i="35"/>
  <c r="K50" i="35"/>
  <c r="J50" i="35"/>
  <c r="I50" i="35"/>
  <c r="H50" i="35"/>
  <c r="G50" i="35"/>
  <c r="F50" i="35"/>
  <c r="F55" i="35" s="1"/>
  <c r="E50" i="35"/>
  <c r="D50" i="35"/>
  <c r="N49" i="35"/>
  <c r="O49" i="35" s="1"/>
  <c r="N48" i="35"/>
  <c r="O48" i="35" s="1"/>
  <c r="N47" i="35"/>
  <c r="O47" i="35"/>
  <c r="N46" i="35"/>
  <c r="O46" i="35"/>
  <c r="N45" i="35"/>
  <c r="O45" i="35"/>
  <c r="N44" i="35"/>
  <c r="O44" i="35" s="1"/>
  <c r="N43" i="35"/>
  <c r="O43" i="35" s="1"/>
  <c r="N42" i="35"/>
  <c r="O42" i="35" s="1"/>
  <c r="M41" i="35"/>
  <c r="L41" i="35"/>
  <c r="K41" i="35"/>
  <c r="J41" i="35"/>
  <c r="J55" i="35" s="1"/>
  <c r="I41" i="35"/>
  <c r="H41" i="35"/>
  <c r="G41" i="35"/>
  <c r="G55" i="35" s="1"/>
  <c r="F41" i="35"/>
  <c r="E41" i="35"/>
  <c r="D41" i="35"/>
  <c r="N40" i="35"/>
  <c r="O40" i="35" s="1"/>
  <c r="N39" i="35"/>
  <c r="O39" i="35"/>
  <c r="M38" i="35"/>
  <c r="L38" i="35"/>
  <c r="K38" i="35"/>
  <c r="J38" i="35"/>
  <c r="I38" i="35"/>
  <c r="H38" i="35"/>
  <c r="G38" i="35"/>
  <c r="F38" i="35"/>
  <c r="E38" i="35"/>
  <c r="D38" i="35"/>
  <c r="N37" i="35"/>
  <c r="O37" i="35"/>
  <c r="N36" i="35"/>
  <c r="O36" i="35"/>
  <c r="N35" i="35"/>
  <c r="O35" i="35"/>
  <c r="N34" i="35"/>
  <c r="O34" i="35" s="1"/>
  <c r="N33" i="35"/>
  <c r="O33" i="35" s="1"/>
  <c r="N32" i="35"/>
  <c r="O32" i="35" s="1"/>
  <c r="N31" i="35"/>
  <c r="O31" i="35"/>
  <c r="N30" i="35"/>
  <c r="O30" i="35"/>
  <c r="M29" i="35"/>
  <c r="L29" i="35"/>
  <c r="N29" i="35" s="1"/>
  <c r="O29" i="35" s="1"/>
  <c r="K29" i="35"/>
  <c r="J29" i="35"/>
  <c r="I29" i="35"/>
  <c r="H29" i="35"/>
  <c r="G29" i="35"/>
  <c r="F29" i="35"/>
  <c r="E29" i="35"/>
  <c r="D29" i="35"/>
  <c r="N28" i="35"/>
  <c r="O28" i="35"/>
  <c r="N27" i="35"/>
  <c r="O27" i="35"/>
  <c r="N26" i="35"/>
  <c r="O26" i="35" s="1"/>
  <c r="N25" i="35"/>
  <c r="O25" i="35" s="1"/>
  <c r="N24" i="35"/>
  <c r="O24" i="35" s="1"/>
  <c r="N23" i="35"/>
  <c r="O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/>
  <c r="N19" i="35"/>
  <c r="O19" i="35" s="1"/>
  <c r="N18" i="35"/>
  <c r="O18" i="35" s="1"/>
  <c r="M17" i="35"/>
  <c r="L17" i="35"/>
  <c r="K17" i="35"/>
  <c r="J17" i="35"/>
  <c r="I17" i="35"/>
  <c r="H17" i="35"/>
  <c r="H55" i="35" s="1"/>
  <c r="G17" i="35"/>
  <c r="F17" i="35"/>
  <c r="E17" i="35"/>
  <c r="D17" i="35"/>
  <c r="N16" i="35"/>
  <c r="O16" i="35"/>
  <c r="N15" i="35"/>
  <c r="O15" i="35"/>
  <c r="N14" i="35"/>
  <c r="O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/>
  <c r="N7" i="35"/>
  <c r="O7" i="35" s="1"/>
  <c r="N6" i="35"/>
  <c r="O6" i="35" s="1"/>
  <c r="M5" i="35"/>
  <c r="M55" i="35" s="1"/>
  <c r="L5" i="35"/>
  <c r="K5" i="35"/>
  <c r="K55" i="35"/>
  <c r="J5" i="35"/>
  <c r="I5" i="35"/>
  <c r="H5" i="35"/>
  <c r="G5" i="35"/>
  <c r="F5" i="35"/>
  <c r="E5" i="35"/>
  <c r="D5" i="35"/>
  <c r="N52" i="34"/>
  <c r="O52" i="34"/>
  <c r="M51" i="34"/>
  <c r="L51" i="34"/>
  <c r="K51" i="34"/>
  <c r="J51" i="34"/>
  <c r="I51" i="34"/>
  <c r="H51" i="34"/>
  <c r="G51" i="34"/>
  <c r="F51" i="34"/>
  <c r="E51" i="34"/>
  <c r="D51" i="34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/>
  <c r="N44" i="34"/>
  <c r="O44" i="34" s="1"/>
  <c r="N43" i="34"/>
  <c r="O43" i="34" s="1"/>
  <c r="M42" i="34"/>
  <c r="L42" i="34"/>
  <c r="L53" i="34" s="1"/>
  <c r="K42" i="34"/>
  <c r="J42" i="34"/>
  <c r="I42" i="34"/>
  <c r="H42" i="34"/>
  <c r="G42" i="34"/>
  <c r="F42" i="34"/>
  <c r="E42" i="34"/>
  <c r="D42" i="34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E53" i="34" s="1"/>
  <c r="D39" i="34"/>
  <c r="N39" i="34" s="1"/>
  <c r="O39" i="34" s="1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M31" i="34"/>
  <c r="L31" i="34"/>
  <c r="K31" i="34"/>
  <c r="J31" i="34"/>
  <c r="I31" i="34"/>
  <c r="I53" i="34" s="1"/>
  <c r="H31" i="34"/>
  <c r="G31" i="34"/>
  <c r="F31" i="34"/>
  <c r="E31" i="34"/>
  <c r="D31" i="34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/>
  <c r="N18" i="34"/>
  <c r="O18" i="34" s="1"/>
  <c r="M17" i="34"/>
  <c r="L17" i="34"/>
  <c r="K17" i="34"/>
  <c r="J17" i="34"/>
  <c r="I17" i="34"/>
  <c r="H17" i="34"/>
  <c r="G17" i="34"/>
  <c r="G53" i="34"/>
  <c r="F17" i="34"/>
  <c r="N17" i="34" s="1"/>
  <c r="O17" i="34" s="1"/>
  <c r="E17" i="34"/>
  <c r="D17" i="34"/>
  <c r="N16" i="34"/>
  <c r="O16" i="34"/>
  <c r="N15" i="34"/>
  <c r="O15" i="34" s="1"/>
  <c r="N14" i="34"/>
  <c r="O14" i="34" s="1"/>
  <c r="N13" i="34"/>
  <c r="O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K53" i="34" s="1"/>
  <c r="J5" i="34"/>
  <c r="J53" i="34"/>
  <c r="I5" i="34"/>
  <c r="H5" i="34"/>
  <c r="G5" i="34"/>
  <c r="F5" i="34"/>
  <c r="E5" i="34"/>
  <c r="D5" i="34"/>
  <c r="N55" i="33"/>
  <c r="O55" i="33"/>
  <c r="N32" i="33"/>
  <c r="O32" i="33" s="1"/>
  <c r="N33" i="33"/>
  <c r="O33" i="33"/>
  <c r="N34" i="33"/>
  <c r="O34" i="33"/>
  <c r="N35" i="33"/>
  <c r="O35" i="33"/>
  <c r="N36" i="33"/>
  <c r="O36" i="33"/>
  <c r="N37" i="33"/>
  <c r="O37" i="33"/>
  <c r="N38" i="33"/>
  <c r="O38" i="33" s="1"/>
  <c r="N39" i="33"/>
  <c r="O39" i="33"/>
  <c r="N23" i="33"/>
  <c r="O23" i="33"/>
  <c r="N24" i="33"/>
  <c r="O24" i="33"/>
  <c r="N25" i="33"/>
  <c r="O25" i="33"/>
  <c r="N26" i="33"/>
  <c r="O26" i="33"/>
  <c r="N27" i="33"/>
  <c r="O27" i="33" s="1"/>
  <c r="N28" i="33"/>
  <c r="O28" i="33"/>
  <c r="N29" i="33"/>
  <c r="O29" i="33"/>
  <c r="N30" i="33"/>
  <c r="O30" i="33"/>
  <c r="N9" i="33"/>
  <c r="O9" i="33"/>
  <c r="N10" i="33"/>
  <c r="O10" i="33"/>
  <c r="E31" i="33"/>
  <c r="E56" i="33" s="1"/>
  <c r="F31" i="33"/>
  <c r="G31" i="33"/>
  <c r="H31" i="33"/>
  <c r="I31" i="33"/>
  <c r="J31" i="33"/>
  <c r="K31" i="33"/>
  <c r="L31" i="33"/>
  <c r="L56" i="33"/>
  <c r="M31" i="33"/>
  <c r="D31" i="33"/>
  <c r="E22" i="33"/>
  <c r="F22" i="33"/>
  <c r="G22" i="33"/>
  <c r="G56" i="33" s="1"/>
  <c r="H22" i="33"/>
  <c r="I22" i="33"/>
  <c r="J22" i="33"/>
  <c r="K22" i="33"/>
  <c r="L22" i="33"/>
  <c r="M22" i="33"/>
  <c r="D22" i="33"/>
  <c r="E17" i="33"/>
  <c r="F17" i="33"/>
  <c r="G17" i="33"/>
  <c r="H17" i="33"/>
  <c r="I17" i="33"/>
  <c r="J17" i="33"/>
  <c r="K17" i="33"/>
  <c r="L17" i="33"/>
  <c r="M17" i="33"/>
  <c r="D17" i="33"/>
  <c r="E5" i="33"/>
  <c r="F5" i="33"/>
  <c r="F56" i="33" s="1"/>
  <c r="G5" i="33"/>
  <c r="H5" i="33"/>
  <c r="H56" i="33" s="1"/>
  <c r="I5" i="33"/>
  <c r="J5" i="33"/>
  <c r="J56" i="33" s="1"/>
  <c r="K5" i="33"/>
  <c r="K56" i="33" s="1"/>
  <c r="L5" i="33"/>
  <c r="M5" i="33"/>
  <c r="D5" i="33"/>
  <c r="E53" i="33"/>
  <c r="F53" i="33"/>
  <c r="G53" i="33"/>
  <c r="N53" i="33" s="1"/>
  <c r="O53" i="33" s="1"/>
  <c r="H53" i="33"/>
  <c r="I53" i="33"/>
  <c r="J53" i="33"/>
  <c r="K53" i="33"/>
  <c r="L53" i="33"/>
  <c r="M53" i="33"/>
  <c r="D53" i="33"/>
  <c r="N54" i="33"/>
  <c r="O54" i="33"/>
  <c r="N45" i="33"/>
  <c r="O45" i="33"/>
  <c r="N46" i="33"/>
  <c r="O46" i="33" s="1"/>
  <c r="N47" i="33"/>
  <c r="O47" i="33"/>
  <c r="N48" i="33"/>
  <c r="O48" i="33" s="1"/>
  <c r="N49" i="33"/>
  <c r="O49" i="33"/>
  <c r="N50" i="33"/>
  <c r="N51" i="33"/>
  <c r="O51" i="33" s="1"/>
  <c r="N52" i="33"/>
  <c r="O52" i="33" s="1"/>
  <c r="N44" i="33"/>
  <c r="O44" i="33" s="1"/>
  <c r="E43" i="33"/>
  <c r="F43" i="33"/>
  <c r="N43" i="33" s="1"/>
  <c r="O43" i="33" s="1"/>
  <c r="G43" i="33"/>
  <c r="H43" i="33"/>
  <c r="I43" i="33"/>
  <c r="J43" i="33"/>
  <c r="K43" i="33"/>
  <c r="L43" i="33"/>
  <c r="M43" i="33"/>
  <c r="D43" i="33"/>
  <c r="E40" i="33"/>
  <c r="F40" i="33"/>
  <c r="G40" i="33"/>
  <c r="H40" i="33"/>
  <c r="I40" i="33"/>
  <c r="I56" i="33" s="1"/>
  <c r="J40" i="33"/>
  <c r="K40" i="33"/>
  <c r="L40" i="33"/>
  <c r="M40" i="33"/>
  <c r="D40" i="33"/>
  <c r="N40" i="33"/>
  <c r="O40" i="33" s="1"/>
  <c r="N41" i="33"/>
  <c r="O41" i="33"/>
  <c r="N42" i="33"/>
  <c r="O42" i="33" s="1"/>
  <c r="O50" i="33"/>
  <c r="N19" i="33"/>
  <c r="O19" i="33" s="1"/>
  <c r="N20" i="33"/>
  <c r="O20" i="33"/>
  <c r="N21" i="33"/>
  <c r="O21" i="33"/>
  <c r="N7" i="33"/>
  <c r="O7" i="33"/>
  <c r="N8" i="33"/>
  <c r="O8" i="33" s="1"/>
  <c r="N11" i="33"/>
  <c r="O11" i="33"/>
  <c r="N12" i="33"/>
  <c r="O12" i="33" s="1"/>
  <c r="N13" i="33"/>
  <c r="O13" i="33"/>
  <c r="N14" i="33"/>
  <c r="O14" i="33"/>
  <c r="N15" i="33"/>
  <c r="O15" i="33"/>
  <c r="N16" i="33"/>
  <c r="O16" i="33" s="1"/>
  <c r="N6" i="33"/>
  <c r="O6" i="33"/>
  <c r="N18" i="33"/>
  <c r="O18" i="33" s="1"/>
  <c r="D56" i="33"/>
  <c r="N5" i="35"/>
  <c r="O5" i="35" s="1"/>
  <c r="E55" i="35"/>
  <c r="D52" i="36"/>
  <c r="N21" i="37"/>
  <c r="O21" i="37"/>
  <c r="N5" i="37"/>
  <c r="O5" i="37"/>
  <c r="I53" i="38"/>
  <c r="J53" i="38"/>
  <c r="L53" i="38"/>
  <c r="D53" i="38"/>
  <c r="N5" i="38"/>
  <c r="O5" i="38"/>
  <c r="D53" i="34"/>
  <c r="N38" i="35"/>
  <c r="O38" i="35" s="1"/>
  <c r="L52" i="39"/>
  <c r="M52" i="39"/>
  <c r="F52" i="39"/>
  <c r="K52" i="39"/>
  <c r="N39" i="39"/>
  <c r="O39" i="39"/>
  <c r="D52" i="39"/>
  <c r="N29" i="38"/>
  <c r="O29" i="38"/>
  <c r="I55" i="35"/>
  <c r="L55" i="35"/>
  <c r="E61" i="37"/>
  <c r="I61" i="37"/>
  <c r="E52" i="36"/>
  <c r="D61" i="37"/>
  <c r="H52" i="36"/>
  <c r="N22" i="34"/>
  <c r="O22" i="34"/>
  <c r="N38" i="36"/>
  <c r="O38" i="36" s="1"/>
  <c r="F52" i="40"/>
  <c r="L52" i="40"/>
  <c r="N15" i="40"/>
  <c r="O15" i="40" s="1"/>
  <c r="K52" i="40"/>
  <c r="I52" i="40"/>
  <c r="G52" i="40"/>
  <c r="H53" i="41"/>
  <c r="L53" i="41"/>
  <c r="M53" i="41"/>
  <c r="N20" i="41"/>
  <c r="O20" i="41" s="1"/>
  <c r="E53" i="41"/>
  <c r="N36" i="41"/>
  <c r="O36" i="41" s="1"/>
  <c r="G53" i="41"/>
  <c r="K53" i="41"/>
  <c r="N50" i="41"/>
  <c r="O50" i="41" s="1"/>
  <c r="N26" i="41"/>
  <c r="O26" i="41" s="1"/>
  <c r="D53" i="41"/>
  <c r="G55" i="42"/>
  <c r="M55" i="42"/>
  <c r="L55" i="42"/>
  <c r="N36" i="42"/>
  <c r="O36" i="42" s="1"/>
  <c r="K55" i="42"/>
  <c r="I55" i="42"/>
  <c r="F55" i="42"/>
  <c r="E55" i="42"/>
  <c r="M60" i="43"/>
  <c r="H60" i="43"/>
  <c r="L60" i="43"/>
  <c r="K60" i="43"/>
  <c r="N39" i="43"/>
  <c r="O39" i="43"/>
  <c r="N53" i="43"/>
  <c r="O53" i="43" s="1"/>
  <c r="N20" i="43"/>
  <c r="O20" i="43" s="1"/>
  <c r="G60" i="43"/>
  <c r="I60" i="43"/>
  <c r="E60" i="43"/>
  <c r="N44" i="43"/>
  <c r="O44" i="43" s="1"/>
  <c r="N29" i="43"/>
  <c r="O29" i="43" s="1"/>
  <c r="D60" i="43"/>
  <c r="L57" i="44"/>
  <c r="K57" i="44"/>
  <c r="H57" i="44"/>
  <c r="G57" i="44"/>
  <c r="E57" i="44"/>
  <c r="I57" i="44"/>
  <c r="N28" i="44"/>
  <c r="O28" i="44" s="1"/>
  <c r="N5" i="44"/>
  <c r="O5" i="44" s="1"/>
  <c r="D57" i="44"/>
  <c r="J59" i="45"/>
  <c r="M59" i="45"/>
  <c r="L59" i="45"/>
  <c r="K59" i="45"/>
  <c r="N53" i="45"/>
  <c r="O53" i="45" s="1"/>
  <c r="N38" i="45"/>
  <c r="O38" i="45" s="1"/>
  <c r="I59" i="45"/>
  <c r="N43" i="45"/>
  <c r="O43" i="45" s="1"/>
  <c r="F59" i="45"/>
  <c r="H59" i="45"/>
  <c r="D59" i="45"/>
  <c r="N59" i="45" s="1"/>
  <c r="O59" i="45" s="1"/>
  <c r="E59" i="45"/>
  <c r="G59" i="45"/>
  <c r="N28" i="45"/>
  <c r="O28" i="45" s="1"/>
  <c r="N5" i="45"/>
  <c r="O5" i="45" s="1"/>
  <c r="O53" i="46"/>
  <c r="P53" i="46" s="1"/>
  <c r="O29" i="46"/>
  <c r="P29" i="46" s="1"/>
  <c r="G57" i="46"/>
  <c r="O20" i="46"/>
  <c r="P20" i="46" s="1"/>
  <c r="N57" i="46"/>
  <c r="I57" i="46"/>
  <c r="J57" i="46"/>
  <c r="O15" i="46"/>
  <c r="P15" i="46" s="1"/>
  <c r="E57" i="46"/>
  <c r="F57" i="46"/>
  <c r="M57" i="46"/>
  <c r="D57" i="46"/>
  <c r="O56" i="47" l="1"/>
  <c r="P56" i="47" s="1"/>
  <c r="N60" i="43"/>
  <c r="O60" i="43" s="1"/>
  <c r="N56" i="33"/>
  <c r="O56" i="33" s="1"/>
  <c r="L57" i="46"/>
  <c r="O57" i="46" s="1"/>
  <c r="P57" i="46" s="1"/>
  <c r="N41" i="41"/>
  <c r="O41" i="41" s="1"/>
  <c r="N27" i="40"/>
  <c r="O27" i="40" s="1"/>
  <c r="N20" i="44"/>
  <c r="O20" i="44" s="1"/>
  <c r="N20" i="42"/>
  <c r="O20" i="42" s="1"/>
  <c r="N15" i="41"/>
  <c r="O15" i="41" s="1"/>
  <c r="M52" i="40"/>
  <c r="N17" i="38"/>
  <c r="O17" i="38" s="1"/>
  <c r="D55" i="35"/>
  <c r="N55" i="35" s="1"/>
  <c r="O55" i="35" s="1"/>
  <c r="J52" i="36"/>
  <c r="F52" i="36"/>
  <c r="N52" i="36" s="1"/>
  <c r="O52" i="36" s="1"/>
  <c r="N5" i="43"/>
  <c r="O5" i="43" s="1"/>
  <c r="N51" i="42"/>
  <c r="O51" i="42" s="1"/>
  <c r="I53" i="41"/>
  <c r="N53" i="41" s="1"/>
  <c r="O53" i="41" s="1"/>
  <c r="N5" i="39"/>
  <c r="O5" i="39" s="1"/>
  <c r="N41" i="35"/>
  <c r="O41" i="35" s="1"/>
  <c r="I52" i="36"/>
  <c r="N38" i="44"/>
  <c r="O38" i="44" s="1"/>
  <c r="J55" i="42"/>
  <c r="N55" i="42" s="1"/>
  <c r="O55" i="42" s="1"/>
  <c r="N5" i="40"/>
  <c r="O5" i="40" s="1"/>
  <c r="N48" i="39"/>
  <c r="O48" i="39" s="1"/>
  <c r="N5" i="34"/>
  <c r="O5" i="34" s="1"/>
  <c r="N42" i="34"/>
  <c r="O42" i="34" s="1"/>
  <c r="H61" i="37"/>
  <c r="N61" i="37" s="1"/>
  <c r="O61" i="37" s="1"/>
  <c r="N37" i="38"/>
  <c r="O37" i="38" s="1"/>
  <c r="H52" i="39"/>
  <c r="N52" i="39" s="1"/>
  <c r="O52" i="39" s="1"/>
  <c r="J60" i="43"/>
  <c r="F61" i="37"/>
  <c r="N22" i="33"/>
  <c r="O22" i="33" s="1"/>
  <c r="N31" i="33"/>
  <c r="O31" i="33" s="1"/>
  <c r="N51" i="34"/>
  <c r="O51" i="34" s="1"/>
  <c r="N50" i="35"/>
  <c r="O50" i="35" s="1"/>
  <c r="M53" i="34"/>
  <c r="E52" i="40"/>
  <c r="N52" i="40" s="1"/>
  <c r="O52" i="40" s="1"/>
  <c r="N5" i="33"/>
  <c r="O5" i="33" s="1"/>
  <c r="N17" i="33"/>
  <c r="O17" i="33" s="1"/>
  <c r="F53" i="34"/>
  <c r="N53" i="34" s="1"/>
  <c r="O53" i="34" s="1"/>
  <c r="E53" i="38"/>
  <c r="N53" i="38" s="1"/>
  <c r="O53" i="38" s="1"/>
  <c r="G52" i="36"/>
  <c r="M56" i="33"/>
  <c r="O5" i="46"/>
  <c r="P5" i="46" s="1"/>
  <c r="H53" i="34"/>
  <c r="N31" i="34"/>
  <c r="O31" i="34" s="1"/>
  <c r="N22" i="36"/>
  <c r="O22" i="36" s="1"/>
  <c r="L61" i="37"/>
  <c r="N17" i="35"/>
  <c r="O17" i="35" s="1"/>
  <c r="N44" i="37"/>
  <c r="O44" i="37" s="1"/>
</calcChain>
</file>

<file path=xl/sharedStrings.xml><?xml version="1.0" encoding="utf-8"?>
<sst xmlns="http://schemas.openxmlformats.org/spreadsheetml/2006/main" count="1149" uniqueCount="166">
  <si>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</si>
  <si>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</si>
  <si>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</si>
  <si>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</si>
  <si>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</si>
  <si>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</si>
  <si>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</si>
  <si>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</si>
  <si>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</si>
  <si>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</si>
  <si>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</si>
  <si>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</si>
  <si>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</si>
  <si>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</si>
  <si>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</si>
  <si>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</si>
  <si>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</si>
  <si>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</si>
  <si>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</si>
  <si>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</si>
  <si>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</si>
  <si>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</si>
  <si>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</si>
  <si>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</si>
  <si>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</si>
  <si>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Economic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</si>
  <si>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</si>
  <si>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</si>
  <si>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</si>
  <si>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</si>
  <si>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</si>
  <si>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</si>
  <si>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</si>
  <si>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</si>
  <si>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</si>
  <si>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</si>
  <si>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</si>
  <si>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</si>
  <si>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</si>
  <si>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</si>
  <si>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</si>
  <si>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</si>
  <si>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</si>
  <si>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Airports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</si>
  <si>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</si>
  <si>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</si>
  <si>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</si>
  <si>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</si>
  <si>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Fines - Local Ordinance Violations</t>
  </si>
  <si>
    <t>Judgments and Fines - Other Court-Ordered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</si>
  <si>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</si>
  <si>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</si>
  <si>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</si>
  <si>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</si>
  <si>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</si>
  <si>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</si>
  <si>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</si>
  <si>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</si>
  <si>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</si>
  <si>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</si>
  <si>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</si>
  <si>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</si>
  <si>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</si>
  <si>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</si>
  <si>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</si>
  <si>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</si>
  <si>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</si>
  <si>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</si>
  <si>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</si>
  <si>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</si>
  <si>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Arcadia Revenues Reported by Account Code and Fund Type</t>
  </si>
  <si>
    <t>Local Fiscal Year Ended September 30, 2010</t>
  </si>
  <si>
    <t>Fire Insurance Premium Tax for Firefighters' Pension</t>
  </si>
  <si>
    <t>Federal Grant - General Government</t>
  </si>
  <si>
    <t>Federal Grant - Physical Environment - Other Physical Environment</t>
  </si>
  <si>
    <t>State Grant - Physical Environment - Other Physical Environment</t>
  </si>
  <si>
    <t>2010 Municipal Census Population:</t>
  </si>
  <si>
    <t>Local Fiscal Year Ended September 30, 2011</t>
  </si>
  <si>
    <t>Proprietary Non-Operating Sources - Capital Contributions from Federal Government</t>
  </si>
  <si>
    <t>Proprietary Non-Operating Sources - Other Non-Operating Sources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</si>
  <si>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</si>
  <si>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</si>
  <si>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</si>
  <si>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Local Option Taxes</t>
  </si>
  <si>
    <t>2012 Municipal Population:</t>
  </si>
  <si>
    <t>Local Fiscal Year Ended September 30, 2008</t>
  </si>
  <si>
    <t>Permits and Franchise Fees</t>
  </si>
  <si>
    <t>Other Permits and Fees</t>
  </si>
  <si>
    <t>Public Safety - Ambulance Fees</t>
  </si>
  <si>
    <t>Other Judgments, Fines, and Forfeits</t>
  </si>
  <si>
    <t>Contributions from Enterprise Operations</t>
  </si>
  <si>
    <t>Proprietary Non-Operating Sources - Capital Contributions from State Government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</si>
  <si>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</si>
  <si>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</si>
  <si>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</si>
  <si>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</si>
  <si>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</si>
  <si>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</si>
  <si>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</si>
  <si>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</si>
  <si>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</si>
  <si>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</si>
  <si>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Airports</t>
  </si>
  <si>
    <t>Transportation - Other Transportation Charges</t>
  </si>
  <si>
    <t>Court-Ordered Judgments and Fines - As Decided by County Court Criminal</t>
  </si>
  <si>
    <t>Court-Ordered Judgments and Fines - Other Court-Ordered</t>
  </si>
  <si>
    <t>Interest and Other Earnings - Gain (Loss) on Sale of Investments</t>
  </si>
  <si>
    <t>Sales - Sale of Surplus Materials and Scrap</t>
  </si>
  <si>
    <t>Proprietary Non-Operating - State Grants and Donations</t>
  </si>
  <si>
    <t>Proprietary Non-Operating - Capital Contributions from Federal Government</t>
  </si>
  <si>
    <t>2013 Municipal Population:</t>
  </si>
  <si>
    <t>Local Fiscal Year Ended September 30, 2014</t>
  </si>
  <si>
    <t>Sales - Disposition of Fixed Assets</t>
  </si>
  <si>
    <t>Proprietary Non-Operating - Capital Contributions from Other Public Source</t>
  </si>
  <si>
    <t>2014 Municipal Population:</t>
  </si>
  <si>
    <t>Local Fiscal Year Ended September 30, 2015</t>
  </si>
  <si>
    <t>2015 Municipal Population:</t>
  </si>
  <si>
    <t>Local Fiscal Year Ended September 30, 2016</t>
  </si>
  <si>
    <t>General Government - Internal Service Fund Fees and Charges</t>
  </si>
  <si>
    <t>Physical Environment - Cemetary</t>
  </si>
  <si>
    <t>Court-Ordered Judgments and Fines - As Decided by County Court Civil</t>
  </si>
  <si>
    <t>2016 Municipal Population:</t>
  </si>
  <si>
    <t>Local Fiscal Year Ended September 30, 2017</t>
  </si>
  <si>
    <t>Other Charges for Services</t>
  </si>
  <si>
    <t>2017 Municipal Population:</t>
  </si>
  <si>
    <t>Local Fiscal Year Ended September 30, 2018</t>
  </si>
  <si>
    <t>State Grant - General Government</t>
  </si>
  <si>
    <t>State Grant - Transportation - Other Transportation</t>
  </si>
  <si>
    <t>Grants from Other Local Units - Physical Environment</t>
  </si>
  <si>
    <t>Culture / Recreation - Other Culture / Recreation Charges</t>
  </si>
  <si>
    <t>Proceeds - Installment Purchases and Capital Lease Proceeds</t>
  </si>
  <si>
    <t>Proprietary Non-Operating - Capital Contributions from State Government</t>
  </si>
  <si>
    <t>2018 Municipal Population:</t>
  </si>
  <si>
    <t>Local Fiscal Year Ended September 30, 2019</t>
  </si>
  <si>
    <t>Proceeds - Debt Proceeds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</si>
  <si>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</si>
  <si>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</si>
  <si>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</si>
  <si>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</si>
  <si>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</si>
  <si>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</si>
  <si>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</si>
  <si>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</si>
  <si>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</si>
  <si>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</si>
  <si>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Small County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</si>
  <si>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</si>
  <si>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</si>
  <si>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</si>
  <si>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</si>
  <si>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</si>
  <si>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</si>
  <si>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Public Safety</t>
  </si>
  <si>
    <t>Other Charges for Services (Not Court-Related)</t>
  </si>
  <si>
    <t>Court-Ordered Judgments and Fines - Other</t>
  </si>
  <si>
    <t>Proprietary Non-Operating Sources - State Grants and Donations</t>
  </si>
  <si>
    <t>2021 Municipal Population:</t>
  </si>
  <si>
    <t>Local Fiscal Year Ended September 30, 2022</t>
  </si>
  <si>
    <t>Other General Taxes</t>
  </si>
  <si>
    <t>Federal Grant - American Rescue Plan Act Funds</t>
  </si>
  <si>
    <t>Federal Grant - Other Federal Grants</t>
  </si>
  <si>
    <t>Proprietary Non-Operating Sources - Federal Grants and Donations</t>
  </si>
  <si>
    <t>2022 Municipal Population:</t>
  </si>
  <si>
    <t>Local Fiscal Year Ended September 30, 2023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</si>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</sst>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139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140</v>
      </c>
      <c r="N4" s="35" t="s">
        <v>9</v>
      </c>
      <c r="O4" s="35" t="s">
        <v>141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SUM(D6:D16)</f>
        <v>3202217</v>
      </c>
      <c r="E5" s="27">
        <f t="shared" si="0"/>
        <v>0</v>
      </c>
      <c r="F5" s="27">
        <f t="shared" si="0"/>
        <v>0</v>
      </c>
      <c r="G5" s="27">
        <f t="shared" si="0"/>
        <v>1019050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129501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4350768</v>
      </c>
      <c r="P5" s="33">
        <f t="shared" ref="P5:P36" si="1">(O5/P$61)</f>
        <v>569.62136684996074</v>
      </c>
      <c r="Q5" s="6"/>
    </row>
    <row r="6" spans="1:134">
      <c r="A6" s="12"/>
      <c r="B6" s="25">
        <v>311</v>
      </c>
      <c r="C6" s="20" t="s">
        <v>2</v>
      </c>
      <c r="D6" s="46">
        <v>1993989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1993989</v>
      </c>
      <c r="P6" s="47">
        <f t="shared" si="1"/>
        <v>261.06166535742341</v>
      </c>
      <c r="Q6" s="9"/>
    </row>
    <row r="7" spans="1:134">
      <c r="A7" s="12"/>
      <c r="B7" s="25">
        <v>312.41000000000003</v>
      </c>
      <c r="C7" s="20" t="s">
        <v>143</v>
      </c>
      <c r="D7" s="46">
        <v>191241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191241</v>
      </c>
      <c r="P7" s="47">
        <f t="shared" si="1"/>
        <v>25.038098978790259</v>
      </c>
      <c r="Q7" s="9"/>
    </row>
    <row r="8" spans="1:134">
      <c r="A8" s="12"/>
      <c r="B8" s="25">
        <v>312.43</v>
      </c>
      <c r="C8" s="20" t="s">
        <v>144</v>
      </c>
      <c r="D8" s="46">
        <v>93229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93229</v>
      </c>
      <c r="P8" s="47">
        <f t="shared" si="1"/>
        <v>12.205943964388583</v>
      </c>
      <c r="Q8" s="9"/>
    </row>
    <row r="9" spans="1:134">
      <c r="A9" s="12"/>
      <c r="B9" s="25">
        <v>312.51</v>
      </c>
      <c r="C9" s="20" t="s">
        <v>68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40515</v>
      </c>
      <c r="L9" s="46">
        <v>0</v>
      </c>
      <c r="M9" s="46">
        <v>0</v>
      </c>
      <c r="N9" s="46">
        <v>0</v>
      </c>
      <c r="O9" s="46">
        <f t="shared" si="2"/>
        <v>40515</v>
      </c>
      <c r="P9" s="47">
        <f t="shared" si="1"/>
        <v>5.3043990573448543</v>
      </c>
      <c r="Q9" s="9"/>
    </row>
    <row r="10" spans="1:134">
      <c r="A10" s="12"/>
      <c r="B10" s="25">
        <v>312.52</v>
      </c>
      <c r="C10" s="20" t="s">
        <v>94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88986</v>
      </c>
      <c r="L10" s="46">
        <v>0</v>
      </c>
      <c r="M10" s="46">
        <v>0</v>
      </c>
      <c r="N10" s="46">
        <v>0</v>
      </c>
      <c r="O10" s="46">
        <f t="shared" si="2"/>
        <v>88986</v>
      </c>
      <c r="P10" s="47">
        <f t="shared" si="1"/>
        <v>11.650432050274942</v>
      </c>
      <c r="Q10" s="9"/>
    </row>
    <row r="11" spans="1:134">
      <c r="A11" s="12"/>
      <c r="B11" s="25">
        <v>314.10000000000002</v>
      </c>
      <c r="C11" s="20" t="s">
        <v>13</v>
      </c>
      <c r="D11" s="46">
        <v>509854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509854</v>
      </c>
      <c r="P11" s="47">
        <f t="shared" si="1"/>
        <v>66.752291175700449</v>
      </c>
      <c r="Q11" s="9"/>
    </row>
    <row r="12" spans="1:134">
      <c r="A12" s="12"/>
      <c r="B12" s="25">
        <v>314.3</v>
      </c>
      <c r="C12" s="20" t="s">
        <v>14</v>
      </c>
      <c r="D12" s="46">
        <v>141290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141290</v>
      </c>
      <c r="P12" s="47">
        <f t="shared" si="1"/>
        <v>18.498297983765383</v>
      </c>
      <c r="Q12" s="9"/>
    </row>
    <row r="13" spans="1:134">
      <c r="A13" s="12"/>
      <c r="B13" s="25">
        <v>314.39999999999998</v>
      </c>
      <c r="C13" s="20" t="s">
        <v>15</v>
      </c>
      <c r="D13" s="46">
        <v>8813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8813</v>
      </c>
      <c r="P13" s="47">
        <f t="shared" si="1"/>
        <v>1.1538360827441738</v>
      </c>
      <c r="Q13" s="9"/>
    </row>
    <row r="14" spans="1:134">
      <c r="A14" s="12"/>
      <c r="B14" s="25">
        <v>315.10000000000002</v>
      </c>
      <c r="C14" s="20" t="s">
        <v>146</v>
      </c>
      <c r="D14" s="46">
        <v>214902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214902</v>
      </c>
      <c r="P14" s="47">
        <f t="shared" si="1"/>
        <v>28.135899450117833</v>
      </c>
      <c r="Q14" s="9"/>
    </row>
    <row r="15" spans="1:134">
      <c r="A15" s="12"/>
      <c r="B15" s="25">
        <v>316</v>
      </c>
      <c r="C15" s="20" t="s">
        <v>96</v>
      </c>
      <c r="D15" s="46">
        <v>48899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48899</v>
      </c>
      <c r="P15" s="47">
        <f t="shared" si="1"/>
        <v>6.4020686043466872</v>
      </c>
      <c r="Q15" s="9"/>
    </row>
    <row r="16" spans="1:134">
      <c r="A16" s="12"/>
      <c r="B16" s="25">
        <v>319.89999999999998</v>
      </c>
      <c r="C16" s="20" t="s">
        <v>158</v>
      </c>
      <c r="D16" s="46">
        <v>0</v>
      </c>
      <c r="E16" s="46">
        <v>0</v>
      </c>
      <c r="F16" s="46">
        <v>0</v>
      </c>
      <c r="G16" s="46">
        <v>1019050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1019050</v>
      </c>
      <c r="P16" s="47">
        <f t="shared" si="1"/>
        <v>133.41843414506414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SUM(D18:D21)</f>
        <v>908243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908243</v>
      </c>
      <c r="P17" s="45">
        <f t="shared" si="1"/>
        <v>118.91110238282273</v>
      </c>
      <c r="Q17" s="10"/>
    </row>
    <row r="18" spans="1:17">
      <c r="A18" s="12"/>
      <c r="B18" s="25">
        <v>322</v>
      </c>
      <c r="C18" s="20" t="s">
        <v>147</v>
      </c>
      <c r="D18" s="46">
        <v>32130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32130</v>
      </c>
      <c r="P18" s="47">
        <f t="shared" si="1"/>
        <v>4.2065985860172823</v>
      </c>
      <c r="Q18" s="9"/>
    </row>
    <row r="19" spans="1:17">
      <c r="A19" s="12"/>
      <c r="B19" s="25">
        <v>323.10000000000002</v>
      </c>
      <c r="C19" s="20" t="s">
        <v>19</v>
      </c>
      <c r="D19" s="46">
        <v>603563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1" si="4">SUM(D19:N19)</f>
        <v>603563</v>
      </c>
      <c r="P19" s="47">
        <f t="shared" si="1"/>
        <v>79.021078816444088</v>
      </c>
      <c r="Q19" s="9"/>
    </row>
    <row r="20" spans="1:17">
      <c r="A20" s="12"/>
      <c r="B20" s="25">
        <v>325.2</v>
      </c>
      <c r="C20" s="20" t="s">
        <v>20</v>
      </c>
      <c r="D20" s="46">
        <v>268812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268812</v>
      </c>
      <c r="P20" s="47">
        <f t="shared" si="1"/>
        <v>35.194029850746269</v>
      </c>
      <c r="Q20" s="9"/>
    </row>
    <row r="21" spans="1:17">
      <c r="A21" s="12"/>
      <c r="B21" s="25">
        <v>329.5</v>
      </c>
      <c r="C21" s="20" t="s">
        <v>148</v>
      </c>
      <c r="D21" s="46">
        <v>3738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3738</v>
      </c>
      <c r="P21" s="47">
        <f t="shared" si="1"/>
        <v>0.48939512961508247</v>
      </c>
      <c r="Q21" s="9"/>
    </row>
    <row r="22" spans="1:17" ht="15.75">
      <c r="A22" s="29" t="s">
        <v>149</v>
      </c>
      <c r="B22" s="30"/>
      <c r="C22" s="31"/>
      <c r="D22" s="32">
        <f t="shared" ref="D22:N22" si="5">SUM(D23:D30)</f>
        <v>2131442</v>
      </c>
      <c r="E22" s="32">
        <f t="shared" si="5"/>
        <v>0</v>
      </c>
      <c r="F22" s="32">
        <f t="shared" si="5"/>
        <v>0</v>
      </c>
      <c r="G22" s="32">
        <f t="shared" si="5"/>
        <v>428451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2559893</v>
      </c>
      <c r="P22" s="45">
        <f t="shared" si="1"/>
        <v>335.15226499083531</v>
      </c>
      <c r="Q22" s="10"/>
    </row>
    <row r="23" spans="1:17">
      <c r="A23" s="12"/>
      <c r="B23" s="25">
        <v>331.2</v>
      </c>
      <c r="C23" s="20" t="s">
        <v>22</v>
      </c>
      <c r="D23" s="46">
        <v>1101229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1101229</v>
      </c>
      <c r="P23" s="47">
        <f t="shared" si="1"/>
        <v>144.1776643100288</v>
      </c>
      <c r="Q23" s="9"/>
    </row>
    <row r="24" spans="1:17">
      <c r="A24" s="12"/>
      <c r="B24" s="25">
        <v>331.51</v>
      </c>
      <c r="C24" s="20" t="s">
        <v>159</v>
      </c>
      <c r="D24" s="46">
        <v>0</v>
      </c>
      <c r="E24" s="46">
        <v>0</v>
      </c>
      <c r="F24" s="46">
        <v>0</v>
      </c>
      <c r="G24" s="46">
        <v>428451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0" si="6">SUM(D24:N24)</f>
        <v>428451</v>
      </c>
      <c r="P24" s="47">
        <f t="shared" si="1"/>
        <v>56.094658287509816</v>
      </c>
      <c r="Q24" s="9"/>
    </row>
    <row r="25" spans="1:17">
      <c r="A25" s="12"/>
      <c r="B25" s="25">
        <v>331.9</v>
      </c>
      <c r="C25" s="20" t="s">
        <v>160</v>
      </c>
      <c r="D25" s="46">
        <v>1232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1232</v>
      </c>
      <c r="P25" s="47">
        <f t="shared" si="1"/>
        <v>0.16129876931133805</v>
      </c>
      <c r="Q25" s="9"/>
    </row>
    <row r="26" spans="1:17">
      <c r="A26" s="12"/>
      <c r="B26" s="25">
        <v>334.49</v>
      </c>
      <c r="C26" s="20" t="s">
        <v>127</v>
      </c>
      <c r="D26" s="46">
        <v>73473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73473</v>
      </c>
      <c r="P26" s="47">
        <f t="shared" si="1"/>
        <v>9.6194029850746272</v>
      </c>
      <c r="Q26" s="9"/>
    </row>
    <row r="27" spans="1:17">
      <c r="A27" s="12"/>
      <c r="B27" s="25">
        <v>335.125</v>
      </c>
      <c r="C27" s="20" t="s">
        <v>150</v>
      </c>
      <c r="D27" s="46">
        <v>458605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458605</v>
      </c>
      <c r="P27" s="47">
        <f t="shared" si="1"/>
        <v>60.042550405865413</v>
      </c>
      <c r="Q27" s="9"/>
    </row>
    <row r="28" spans="1:17">
      <c r="A28" s="12"/>
      <c r="B28" s="25">
        <v>335.14</v>
      </c>
      <c r="C28" s="20" t="s">
        <v>98</v>
      </c>
      <c r="D28" s="46">
        <v>5940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5940</v>
      </c>
      <c r="P28" s="47">
        <f t="shared" si="1"/>
        <v>0.77769049489395126</v>
      </c>
      <c r="Q28" s="9"/>
    </row>
    <row r="29" spans="1:17">
      <c r="A29" s="12"/>
      <c r="B29" s="25">
        <v>335.15</v>
      </c>
      <c r="C29" s="20" t="s">
        <v>99</v>
      </c>
      <c r="D29" s="46">
        <v>3648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3648</v>
      </c>
      <c r="P29" s="47">
        <f t="shared" si="1"/>
        <v>0.47761194029850745</v>
      </c>
      <c r="Q29" s="9"/>
    </row>
    <row r="30" spans="1:17">
      <c r="A30" s="12"/>
      <c r="B30" s="25">
        <v>335.18</v>
      </c>
      <c r="C30" s="20" t="s">
        <v>151</v>
      </c>
      <c r="D30" s="46">
        <v>487315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487315</v>
      </c>
      <c r="P30" s="47">
        <f t="shared" si="1"/>
        <v>63.80138779785284</v>
      </c>
      <c r="Q30" s="9"/>
    </row>
    <row r="31" spans="1:17" ht="15.75">
      <c r="A31" s="29" t="s">
        <v>35</v>
      </c>
      <c r="B31" s="30"/>
      <c r="C31" s="31"/>
      <c r="D31" s="32">
        <f t="shared" ref="D31:N31" si="7">SUM(D32:D38)</f>
        <v>659415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7655130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>SUM(D31:N31)</f>
        <v>8314545</v>
      </c>
      <c r="P31" s="45">
        <f t="shared" si="1"/>
        <v>1088.5761979575805</v>
      </c>
      <c r="Q31" s="10"/>
    </row>
    <row r="32" spans="1:17">
      <c r="A32" s="12"/>
      <c r="B32" s="25">
        <v>341.9</v>
      </c>
      <c r="C32" s="20" t="s">
        <v>101</v>
      </c>
      <c r="D32" s="46">
        <v>6325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8" si="8">SUM(D32:N32)</f>
        <v>6325</v>
      </c>
      <c r="P32" s="47">
        <f t="shared" si="1"/>
        <v>0.82809636030374445</v>
      </c>
      <c r="Q32" s="9"/>
    </row>
    <row r="33" spans="1:17">
      <c r="A33" s="12"/>
      <c r="B33" s="25">
        <v>343.3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3602503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3602503</v>
      </c>
      <c r="P33" s="47">
        <f t="shared" si="1"/>
        <v>471.65527625032729</v>
      </c>
      <c r="Q33" s="9"/>
    </row>
    <row r="34" spans="1:17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1154839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1154839</v>
      </c>
      <c r="P34" s="47">
        <f t="shared" si="1"/>
        <v>151.19651741293532</v>
      </c>
      <c r="Q34" s="9"/>
    </row>
    <row r="35" spans="1:17">
      <c r="A35" s="12"/>
      <c r="B35" s="25">
        <v>343.5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2312359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2312359</v>
      </c>
      <c r="P35" s="47">
        <f t="shared" si="1"/>
        <v>302.74404294317884</v>
      </c>
      <c r="Q35" s="9"/>
    </row>
    <row r="36" spans="1:17">
      <c r="A36" s="12"/>
      <c r="B36" s="25">
        <v>343.9</v>
      </c>
      <c r="C36" s="20" t="s">
        <v>42</v>
      </c>
      <c r="D36" s="46">
        <v>159339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159339</v>
      </c>
      <c r="P36" s="47">
        <f t="shared" si="1"/>
        <v>20.861351139041634</v>
      </c>
      <c r="Q36" s="9"/>
    </row>
    <row r="37" spans="1:17">
      <c r="A37" s="12"/>
      <c r="B37" s="25">
        <v>344.1</v>
      </c>
      <c r="C37" s="20" t="s">
        <v>102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585429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585429</v>
      </c>
      <c r="P37" s="47">
        <f t="shared" ref="P37:P68" si="9">(O37/P$61)</f>
        <v>76.646897093479964</v>
      </c>
      <c r="Q37" s="9"/>
    </row>
    <row r="38" spans="1:17">
      <c r="A38" s="12"/>
      <c r="B38" s="25">
        <v>347.2</v>
      </c>
      <c r="C38" s="20" t="s">
        <v>45</v>
      </c>
      <c r="D38" s="46">
        <v>493751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493751</v>
      </c>
      <c r="P38" s="47">
        <f t="shared" si="9"/>
        <v>64.644016758313697</v>
      </c>
      <c r="Q38" s="9"/>
    </row>
    <row r="39" spans="1:17" ht="15.75">
      <c r="A39" s="29" t="s">
        <v>36</v>
      </c>
      <c r="B39" s="30"/>
      <c r="C39" s="31"/>
      <c r="D39" s="32">
        <f t="shared" ref="D39:N39" si="10">SUM(D40:D43)</f>
        <v>84709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10"/>
        <v>0</v>
      </c>
      <c r="O39" s="32">
        <f>SUM(D39:N39)</f>
        <v>84709</v>
      </c>
      <c r="P39" s="45">
        <f t="shared" si="9"/>
        <v>11.090468709086148</v>
      </c>
      <c r="Q39" s="10"/>
    </row>
    <row r="40" spans="1:17">
      <c r="A40" s="13"/>
      <c r="B40" s="39">
        <v>351.1</v>
      </c>
      <c r="C40" s="21" t="s">
        <v>104</v>
      </c>
      <c r="D40" s="46">
        <v>57795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57795</v>
      </c>
      <c r="P40" s="47">
        <f t="shared" si="9"/>
        <v>7.5667714061272582</v>
      </c>
      <c r="Q40" s="9"/>
    </row>
    <row r="41" spans="1:17">
      <c r="A41" s="13"/>
      <c r="B41" s="39">
        <v>351.3</v>
      </c>
      <c r="C41" s="21" t="s">
        <v>120</v>
      </c>
      <c r="D41" s="46">
        <v>1300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3" si="11">SUM(D41:N41)</f>
        <v>1300</v>
      </c>
      <c r="P41" s="47">
        <f t="shared" si="9"/>
        <v>0.17020162346163917</v>
      </c>
      <c r="Q41" s="9"/>
    </row>
    <row r="42" spans="1:17">
      <c r="A42" s="13"/>
      <c r="B42" s="39">
        <v>351.9</v>
      </c>
      <c r="C42" s="21" t="s">
        <v>154</v>
      </c>
      <c r="D42" s="46">
        <v>25474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25474</v>
      </c>
      <c r="P42" s="47">
        <f t="shared" si="9"/>
        <v>3.3351662738936896</v>
      </c>
      <c r="Q42" s="9"/>
    </row>
    <row r="43" spans="1:17">
      <c r="A43" s="13"/>
      <c r="B43" s="39">
        <v>354</v>
      </c>
      <c r="C43" s="21" t="s">
        <v>48</v>
      </c>
      <c r="D43" s="46">
        <v>140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140</v>
      </c>
      <c r="P43" s="47">
        <f t="shared" si="9"/>
        <v>1.8329405603561142E-2</v>
      </c>
      <c r="Q43" s="9"/>
    </row>
    <row r="44" spans="1:17" ht="15.75">
      <c r="A44" s="29" t="s">
        <v>3</v>
      </c>
      <c r="B44" s="30"/>
      <c r="C44" s="31"/>
      <c r="D44" s="32">
        <f t="shared" ref="D44:N44" si="12">SUM(D45:D53)</f>
        <v>2530561</v>
      </c>
      <c r="E44" s="32">
        <f t="shared" si="12"/>
        <v>0</v>
      </c>
      <c r="F44" s="32">
        <f t="shared" si="12"/>
        <v>0</v>
      </c>
      <c r="G44" s="32">
        <f t="shared" si="12"/>
        <v>5622</v>
      </c>
      <c r="H44" s="32">
        <f t="shared" si="12"/>
        <v>0</v>
      </c>
      <c r="I44" s="32">
        <f t="shared" si="12"/>
        <v>56334</v>
      </c>
      <c r="J44" s="32">
        <f t="shared" si="12"/>
        <v>0</v>
      </c>
      <c r="K44" s="32">
        <f t="shared" si="12"/>
        <v>1854471</v>
      </c>
      <c r="L44" s="32">
        <f t="shared" si="12"/>
        <v>0</v>
      </c>
      <c r="M44" s="32">
        <f t="shared" si="12"/>
        <v>0</v>
      </c>
      <c r="N44" s="32">
        <f t="shared" si="12"/>
        <v>0</v>
      </c>
      <c r="O44" s="32">
        <f>SUM(D44:N44)</f>
        <v>4446988</v>
      </c>
      <c r="P44" s="45">
        <f t="shared" si="9"/>
        <v>582.21890547263683</v>
      </c>
      <c r="Q44" s="10"/>
    </row>
    <row r="45" spans="1:17">
      <c r="A45" s="12"/>
      <c r="B45" s="25">
        <v>361.1</v>
      </c>
      <c r="C45" s="20" t="s">
        <v>50</v>
      </c>
      <c r="D45" s="46">
        <v>122523</v>
      </c>
      <c r="E45" s="46">
        <v>0</v>
      </c>
      <c r="F45" s="46">
        <v>0</v>
      </c>
      <c r="G45" s="46">
        <v>5622</v>
      </c>
      <c r="H45" s="46">
        <v>0</v>
      </c>
      <c r="I45" s="46">
        <v>45710</v>
      </c>
      <c r="J45" s="46">
        <v>0</v>
      </c>
      <c r="K45" s="46">
        <v>393608</v>
      </c>
      <c r="L45" s="46">
        <v>0</v>
      </c>
      <c r="M45" s="46">
        <v>0</v>
      </c>
      <c r="N45" s="46">
        <v>0</v>
      </c>
      <c r="O45" s="46">
        <f>SUM(D45:N45)</f>
        <v>567463</v>
      </c>
      <c r="P45" s="47">
        <f t="shared" si="9"/>
        <v>74.294710657240117</v>
      </c>
      <c r="Q45" s="9"/>
    </row>
    <row r="46" spans="1:17">
      <c r="A46" s="12"/>
      <c r="B46" s="25">
        <v>361.3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877911</v>
      </c>
      <c r="L46" s="46">
        <v>0</v>
      </c>
      <c r="M46" s="46">
        <v>0</v>
      </c>
      <c r="N46" s="46">
        <v>0</v>
      </c>
      <c r="O46" s="46">
        <f t="shared" ref="O46:O58" si="13">SUM(D46:N46)</f>
        <v>877911</v>
      </c>
      <c r="P46" s="47">
        <f t="shared" si="9"/>
        <v>114.93990573448546</v>
      </c>
      <c r="Q46" s="9"/>
    </row>
    <row r="47" spans="1:17">
      <c r="A47" s="12"/>
      <c r="B47" s="25">
        <v>361.4</v>
      </c>
      <c r="C47" s="20" t="s">
        <v>106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-216494</v>
      </c>
      <c r="L47" s="46">
        <v>0</v>
      </c>
      <c r="M47" s="46">
        <v>0</v>
      </c>
      <c r="N47" s="46">
        <v>0</v>
      </c>
      <c r="O47" s="46">
        <f t="shared" si="13"/>
        <v>-216494</v>
      </c>
      <c r="P47" s="47">
        <f t="shared" si="9"/>
        <v>-28.344330976695471</v>
      </c>
      <c r="Q47" s="9"/>
    </row>
    <row r="48" spans="1:17">
      <c r="A48" s="12"/>
      <c r="B48" s="25">
        <v>362</v>
      </c>
      <c r="C48" s="20" t="s">
        <v>53</v>
      </c>
      <c r="D48" s="46">
        <v>244854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244854</v>
      </c>
      <c r="P48" s="47">
        <f t="shared" si="9"/>
        <v>32.057344854674</v>
      </c>
      <c r="Q48" s="9"/>
    </row>
    <row r="49" spans="1:120">
      <c r="A49" s="12"/>
      <c r="B49" s="25">
        <v>364</v>
      </c>
      <c r="C49" s="20" t="s">
        <v>112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-17738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-17738</v>
      </c>
      <c r="P49" s="47">
        <f t="shared" si="9"/>
        <v>-2.3223356899711964</v>
      </c>
      <c r="Q49" s="9"/>
    </row>
    <row r="50" spans="1:120">
      <c r="A50" s="12"/>
      <c r="B50" s="25">
        <v>365</v>
      </c>
      <c r="C50" s="20" t="s">
        <v>107</v>
      </c>
      <c r="D50" s="46">
        <v>442</v>
      </c>
      <c r="E50" s="46">
        <v>0</v>
      </c>
      <c r="F50" s="46">
        <v>0</v>
      </c>
      <c r="G50" s="46">
        <v>0</v>
      </c>
      <c r="H50" s="46">
        <v>0</v>
      </c>
      <c r="I50" s="46">
        <v>19422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19864</v>
      </c>
      <c r="P50" s="47">
        <f t="shared" si="9"/>
        <v>2.6006808064938465</v>
      </c>
      <c r="Q50" s="9"/>
    </row>
    <row r="51" spans="1:120">
      <c r="A51" s="12"/>
      <c r="B51" s="25">
        <v>366</v>
      </c>
      <c r="C51" s="20" t="s">
        <v>55</v>
      </c>
      <c r="D51" s="46">
        <v>136453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136453</v>
      </c>
      <c r="P51" s="47">
        <f t="shared" si="9"/>
        <v>17.865017020162345</v>
      </c>
      <c r="Q51" s="9"/>
    </row>
    <row r="52" spans="1:120">
      <c r="A52" s="12"/>
      <c r="B52" s="25">
        <v>368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799446</v>
      </c>
      <c r="L52" s="46">
        <v>0</v>
      </c>
      <c r="M52" s="46">
        <v>0</v>
      </c>
      <c r="N52" s="46">
        <v>0</v>
      </c>
      <c r="O52" s="46">
        <f t="shared" si="13"/>
        <v>799446</v>
      </c>
      <c r="P52" s="47">
        <f t="shared" si="9"/>
        <v>104.66692851531815</v>
      </c>
      <c r="Q52" s="9"/>
    </row>
    <row r="53" spans="1:120">
      <c r="A53" s="12"/>
      <c r="B53" s="25">
        <v>369.9</v>
      </c>
      <c r="C53" s="20" t="s">
        <v>58</v>
      </c>
      <c r="D53" s="46">
        <v>2026289</v>
      </c>
      <c r="E53" s="46">
        <v>0</v>
      </c>
      <c r="F53" s="46">
        <v>0</v>
      </c>
      <c r="G53" s="46">
        <v>0</v>
      </c>
      <c r="H53" s="46">
        <v>0</v>
      </c>
      <c r="I53" s="46">
        <v>8940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2035229</v>
      </c>
      <c r="P53" s="47">
        <f t="shared" si="9"/>
        <v>266.46098455092954</v>
      </c>
      <c r="Q53" s="9"/>
    </row>
    <row r="54" spans="1:120" ht="15.75">
      <c r="A54" s="29" t="s">
        <v>37</v>
      </c>
      <c r="B54" s="30"/>
      <c r="C54" s="31"/>
      <c r="D54" s="32">
        <f t="shared" ref="D54:N54" si="14">SUM(D55:D58)</f>
        <v>13541</v>
      </c>
      <c r="E54" s="32">
        <f t="shared" si="14"/>
        <v>0</v>
      </c>
      <c r="F54" s="32">
        <f t="shared" si="14"/>
        <v>0</v>
      </c>
      <c r="G54" s="32">
        <f t="shared" si="14"/>
        <v>13609</v>
      </c>
      <c r="H54" s="32">
        <f t="shared" si="14"/>
        <v>0</v>
      </c>
      <c r="I54" s="32">
        <f t="shared" si="14"/>
        <v>5971377</v>
      </c>
      <c r="J54" s="32">
        <f t="shared" si="14"/>
        <v>0</v>
      </c>
      <c r="K54" s="32">
        <f t="shared" si="14"/>
        <v>0</v>
      </c>
      <c r="L54" s="32">
        <f t="shared" si="14"/>
        <v>0</v>
      </c>
      <c r="M54" s="32">
        <f t="shared" si="14"/>
        <v>0</v>
      </c>
      <c r="N54" s="32">
        <f t="shared" si="14"/>
        <v>0</v>
      </c>
      <c r="O54" s="32">
        <f t="shared" si="13"/>
        <v>5998527</v>
      </c>
      <c r="P54" s="45">
        <f t="shared" si="9"/>
        <v>785.35310290652001</v>
      </c>
      <c r="Q54" s="9"/>
    </row>
    <row r="55" spans="1:120">
      <c r="A55" s="12"/>
      <c r="B55" s="25">
        <v>383.1</v>
      </c>
      <c r="C55" s="20" t="s">
        <v>164</v>
      </c>
      <c r="D55" s="46">
        <v>13541</v>
      </c>
      <c r="E55" s="46">
        <v>0</v>
      </c>
      <c r="F55" s="46">
        <v>0</v>
      </c>
      <c r="G55" s="46">
        <v>13609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27150</v>
      </c>
      <c r="P55" s="47">
        <f t="shared" si="9"/>
        <v>3.5545954438334642</v>
      </c>
      <c r="Q55" s="9"/>
    </row>
    <row r="56" spans="1:120">
      <c r="A56" s="12"/>
      <c r="B56" s="25">
        <v>389.2</v>
      </c>
      <c r="C56" s="20" t="s">
        <v>161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1887375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1887375</v>
      </c>
      <c r="P56" s="47">
        <f t="shared" si="9"/>
        <v>247.10329929300863</v>
      </c>
      <c r="Q56" s="9"/>
    </row>
    <row r="57" spans="1:120">
      <c r="A57" s="12"/>
      <c r="B57" s="25">
        <v>389.3</v>
      </c>
      <c r="C57" s="20" t="s">
        <v>155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3844931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3844931</v>
      </c>
      <c r="P57" s="47">
        <f t="shared" si="9"/>
        <v>503.39499869075672</v>
      </c>
      <c r="Q57" s="9"/>
    </row>
    <row r="58" spans="1:120" ht="15.75" thickBot="1">
      <c r="A58" s="12"/>
      <c r="B58" s="25">
        <v>389.9</v>
      </c>
      <c r="C58" s="20" t="s">
        <v>79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239071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239071</v>
      </c>
      <c r="P58" s="47">
        <f t="shared" si="9"/>
        <v>31.300209478921182</v>
      </c>
      <c r="Q58" s="9"/>
    </row>
    <row r="59" spans="1:120" ht="16.5" thickBot="1">
      <c r="A59" s="14" t="s">
        <v>46</v>
      </c>
      <c r="B59" s="23"/>
      <c r="C59" s="22"/>
      <c r="D59" s="15">
        <f t="shared" ref="D59:N59" si="15">SUM(D5,D17,D22,D31,D39,D44,D54)</f>
        <v>9530128</v>
      </c>
      <c r="E59" s="15">
        <f t="shared" si="15"/>
        <v>0</v>
      </c>
      <c r="F59" s="15">
        <f t="shared" si="15"/>
        <v>0</v>
      </c>
      <c r="G59" s="15">
        <f t="shared" si="15"/>
        <v>1466732</v>
      </c>
      <c r="H59" s="15">
        <f t="shared" si="15"/>
        <v>0</v>
      </c>
      <c r="I59" s="15">
        <f t="shared" si="15"/>
        <v>13682841</v>
      </c>
      <c r="J59" s="15">
        <f t="shared" si="15"/>
        <v>0</v>
      </c>
      <c r="K59" s="15">
        <f t="shared" si="15"/>
        <v>1983972</v>
      </c>
      <c r="L59" s="15">
        <f t="shared" si="15"/>
        <v>0</v>
      </c>
      <c r="M59" s="15">
        <f t="shared" si="15"/>
        <v>0</v>
      </c>
      <c r="N59" s="15">
        <f t="shared" si="15"/>
        <v>0</v>
      </c>
      <c r="O59" s="15">
        <f>SUM(D59:N59)</f>
        <v>26663673</v>
      </c>
      <c r="P59" s="38">
        <f t="shared" si="9"/>
        <v>3490.9234092694423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8" t="s">
        <v>165</v>
      </c>
      <c r="N61" s="48"/>
      <c r="O61" s="48"/>
      <c r="P61" s="43">
        <v>7638</v>
      </c>
    </row>
    <row r="62" spans="1:120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</row>
    <row r="63" spans="1:120" ht="15.75" customHeight="1" thickBot="1">
      <c r="A63" s="52" t="s">
        <v>81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2538366</v>
      </c>
      <c r="E5" s="27">
        <f t="shared" si="0"/>
        <v>0</v>
      </c>
      <c r="F5" s="27">
        <f t="shared" si="0"/>
        <v>0</v>
      </c>
      <c r="G5" s="27">
        <f t="shared" si="0"/>
        <v>471340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3009706</v>
      </c>
      <c r="O5" s="33">
        <f t="shared" ref="O5:O52" si="1">(N5/O$54)</f>
        <v>402.42091188661584</v>
      </c>
      <c r="P5" s="6"/>
    </row>
    <row r="6" spans="1:133">
      <c r="A6" s="12"/>
      <c r="B6" s="25">
        <v>311</v>
      </c>
      <c r="C6" s="20" t="s">
        <v>2</v>
      </c>
      <c r="D6" s="46">
        <v>1479227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1479227</v>
      </c>
      <c r="O6" s="47">
        <f t="shared" si="1"/>
        <v>197.78406204037972</v>
      </c>
      <c r="P6" s="9"/>
    </row>
    <row r="7" spans="1:133">
      <c r="A7" s="12"/>
      <c r="B7" s="25">
        <v>312.41000000000003</v>
      </c>
      <c r="C7" s="20" t="s">
        <v>11</v>
      </c>
      <c r="D7" s="46">
        <v>169162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169162</v>
      </c>
      <c r="O7" s="47">
        <f t="shared" si="1"/>
        <v>22.61826447386014</v>
      </c>
      <c r="P7" s="9"/>
    </row>
    <row r="8" spans="1:133">
      <c r="A8" s="12"/>
      <c r="B8" s="25">
        <v>312.42</v>
      </c>
      <c r="C8" s="20" t="s">
        <v>10</v>
      </c>
      <c r="D8" s="46">
        <v>87480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87480</v>
      </c>
      <c r="O8" s="47">
        <f t="shared" si="1"/>
        <v>11.696750902527075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471340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471340</v>
      </c>
      <c r="O9" s="47">
        <f t="shared" si="1"/>
        <v>63.021794357534432</v>
      </c>
      <c r="P9" s="9"/>
    </row>
    <row r="10" spans="1:133">
      <c r="A10" s="12"/>
      <c r="B10" s="25">
        <v>314.10000000000002</v>
      </c>
      <c r="C10" s="20" t="s">
        <v>13</v>
      </c>
      <c r="D10" s="46">
        <v>359876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359876</v>
      </c>
      <c r="O10" s="47">
        <f t="shared" si="1"/>
        <v>48.118197620002675</v>
      </c>
      <c r="P10" s="9"/>
    </row>
    <row r="11" spans="1:133">
      <c r="A11" s="12"/>
      <c r="B11" s="25">
        <v>314.3</v>
      </c>
      <c r="C11" s="20" t="s">
        <v>14</v>
      </c>
      <c r="D11" s="46">
        <v>129092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129092</v>
      </c>
      <c r="O11" s="47">
        <f t="shared" si="1"/>
        <v>17.260596336408611</v>
      </c>
      <c r="P11" s="9"/>
    </row>
    <row r="12" spans="1:133">
      <c r="A12" s="12"/>
      <c r="B12" s="25">
        <v>314.39999999999998</v>
      </c>
      <c r="C12" s="20" t="s">
        <v>15</v>
      </c>
      <c r="D12" s="46">
        <v>17167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17167</v>
      </c>
      <c r="O12" s="47">
        <f t="shared" si="1"/>
        <v>2.2953603422917501</v>
      </c>
      <c r="P12" s="9"/>
    </row>
    <row r="13" spans="1:133">
      <c r="A13" s="12"/>
      <c r="B13" s="25">
        <v>315</v>
      </c>
      <c r="C13" s="20" t="s">
        <v>95</v>
      </c>
      <c r="D13" s="46">
        <v>239849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239849</v>
      </c>
      <c r="O13" s="47">
        <f t="shared" si="1"/>
        <v>32.069661719481211</v>
      </c>
      <c r="P13" s="9"/>
    </row>
    <row r="14" spans="1:133">
      <c r="A14" s="12"/>
      <c r="B14" s="25">
        <v>316</v>
      </c>
      <c r="C14" s="20" t="s">
        <v>96</v>
      </c>
      <c r="D14" s="46">
        <v>56513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56513</v>
      </c>
      <c r="O14" s="47">
        <f t="shared" si="1"/>
        <v>7.556224094130231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680071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680071</v>
      </c>
      <c r="O15" s="45">
        <f t="shared" si="1"/>
        <v>90.930739403663594</v>
      </c>
      <c r="P15" s="10"/>
    </row>
    <row r="16" spans="1:133">
      <c r="A16" s="12"/>
      <c r="B16" s="25">
        <v>322</v>
      </c>
      <c r="C16" s="20" t="s">
        <v>0</v>
      </c>
      <c r="D16" s="46">
        <v>7510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7510</v>
      </c>
      <c r="O16" s="47">
        <f t="shared" si="1"/>
        <v>1.0041449391629897</v>
      </c>
      <c r="P16" s="9"/>
    </row>
    <row r="17" spans="1:16">
      <c r="A17" s="12"/>
      <c r="B17" s="25">
        <v>323.10000000000002</v>
      </c>
      <c r="C17" s="20" t="s">
        <v>19</v>
      </c>
      <c r="D17" s="46">
        <v>436729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436729</v>
      </c>
      <c r="O17" s="47">
        <f t="shared" si="1"/>
        <v>58.394036635913892</v>
      </c>
      <c r="P17" s="9"/>
    </row>
    <row r="18" spans="1:16">
      <c r="A18" s="12"/>
      <c r="B18" s="25">
        <v>325.2</v>
      </c>
      <c r="C18" s="20" t="s">
        <v>20</v>
      </c>
      <c r="D18" s="46">
        <v>229391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229391</v>
      </c>
      <c r="O18" s="47">
        <f t="shared" si="1"/>
        <v>30.671346436689397</v>
      </c>
      <c r="P18" s="9"/>
    </row>
    <row r="19" spans="1:16">
      <c r="A19" s="12"/>
      <c r="B19" s="25">
        <v>329</v>
      </c>
      <c r="C19" s="20" t="s">
        <v>21</v>
      </c>
      <c r="D19" s="46">
        <v>6441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6441</v>
      </c>
      <c r="O19" s="47">
        <f t="shared" si="1"/>
        <v>0.86121139189731244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SUM(D21:D26)</f>
        <v>598697</v>
      </c>
      <c r="E20" s="32">
        <f t="shared" si="5"/>
        <v>529628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1128325</v>
      </c>
      <c r="O20" s="45">
        <f t="shared" si="1"/>
        <v>150.8657574542051</v>
      </c>
      <c r="P20" s="10"/>
    </row>
    <row r="21" spans="1:16">
      <c r="A21" s="12"/>
      <c r="B21" s="25">
        <v>331.2</v>
      </c>
      <c r="C21" s="20" t="s">
        <v>22</v>
      </c>
      <c r="D21" s="46">
        <v>84621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84621</v>
      </c>
      <c r="O21" s="47">
        <f t="shared" si="1"/>
        <v>11.314480545527477</v>
      </c>
      <c r="P21" s="9"/>
    </row>
    <row r="22" spans="1:16">
      <c r="A22" s="12"/>
      <c r="B22" s="25">
        <v>331.5</v>
      </c>
      <c r="C22" s="20" t="s">
        <v>24</v>
      </c>
      <c r="D22" s="46">
        <v>0</v>
      </c>
      <c r="E22" s="46">
        <v>529628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529628</v>
      </c>
      <c r="O22" s="47">
        <f t="shared" si="1"/>
        <v>70.815349645674559</v>
      </c>
      <c r="P22" s="9"/>
    </row>
    <row r="23" spans="1:16">
      <c r="A23" s="12"/>
      <c r="B23" s="25">
        <v>335.12</v>
      </c>
      <c r="C23" s="20" t="s">
        <v>97</v>
      </c>
      <c r="D23" s="46">
        <v>260551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260551</v>
      </c>
      <c r="O23" s="47">
        <f t="shared" si="1"/>
        <v>34.837678834068726</v>
      </c>
      <c r="P23" s="9"/>
    </row>
    <row r="24" spans="1:16">
      <c r="A24" s="12"/>
      <c r="B24" s="25">
        <v>335.14</v>
      </c>
      <c r="C24" s="20" t="s">
        <v>98</v>
      </c>
      <c r="D24" s="46">
        <v>2408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2408</v>
      </c>
      <c r="O24" s="47">
        <f t="shared" si="1"/>
        <v>0.32196817756384544</v>
      </c>
      <c r="P24" s="9"/>
    </row>
    <row r="25" spans="1:16">
      <c r="A25" s="12"/>
      <c r="B25" s="25">
        <v>335.15</v>
      </c>
      <c r="C25" s="20" t="s">
        <v>99</v>
      </c>
      <c r="D25" s="46">
        <v>3672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3672</v>
      </c>
      <c r="O25" s="47">
        <f t="shared" si="1"/>
        <v>0.49097472924187724</v>
      </c>
      <c r="P25" s="9"/>
    </row>
    <row r="26" spans="1:16">
      <c r="A26" s="12"/>
      <c r="B26" s="25">
        <v>335.18</v>
      </c>
      <c r="C26" s="20" t="s">
        <v>100</v>
      </c>
      <c r="D26" s="46">
        <v>247445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247445</v>
      </c>
      <c r="O26" s="47">
        <f t="shared" si="1"/>
        <v>33.085305522128628</v>
      </c>
      <c r="P26" s="9"/>
    </row>
    <row r="27" spans="1:16" ht="15.75">
      <c r="A27" s="29" t="s">
        <v>35</v>
      </c>
      <c r="B27" s="30"/>
      <c r="C27" s="31"/>
      <c r="D27" s="32">
        <f t="shared" ref="D27:M27" si="6">SUM(D28:D34)</f>
        <v>396539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4718720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5115259</v>
      </c>
      <c r="O27" s="45">
        <f t="shared" si="1"/>
        <v>683.94959219146949</v>
      </c>
      <c r="P27" s="10"/>
    </row>
    <row r="28" spans="1:16">
      <c r="A28" s="12"/>
      <c r="B28" s="25">
        <v>341.9</v>
      </c>
      <c r="C28" s="20" t="s">
        <v>101</v>
      </c>
      <c r="D28" s="46">
        <v>12075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12075</v>
      </c>
      <c r="O28" s="47">
        <f t="shared" si="1"/>
        <v>1.6145206578419575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2234333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2234333</v>
      </c>
      <c r="O29" s="47">
        <f t="shared" si="1"/>
        <v>298.74755983420243</v>
      </c>
      <c r="P29" s="9"/>
    </row>
    <row r="30" spans="1:16">
      <c r="A30" s="12"/>
      <c r="B30" s="25">
        <v>343.4</v>
      </c>
      <c r="C30" s="20" t="s">
        <v>40</v>
      </c>
      <c r="D30" s="46">
        <v>2298</v>
      </c>
      <c r="E30" s="46">
        <v>0</v>
      </c>
      <c r="F30" s="46">
        <v>0</v>
      </c>
      <c r="G30" s="46">
        <v>0</v>
      </c>
      <c r="H30" s="46">
        <v>0</v>
      </c>
      <c r="I30" s="46">
        <v>802731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805029</v>
      </c>
      <c r="O30" s="47">
        <f t="shared" si="1"/>
        <v>107.63858804653029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1623046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1623046</v>
      </c>
      <c r="O31" s="47">
        <f t="shared" si="1"/>
        <v>217.01377189463832</v>
      </c>
      <c r="P31" s="9"/>
    </row>
    <row r="32" spans="1:16">
      <c r="A32" s="12"/>
      <c r="B32" s="25">
        <v>344.1</v>
      </c>
      <c r="C32" s="20" t="s">
        <v>102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58610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58610</v>
      </c>
      <c r="O32" s="47">
        <f t="shared" si="1"/>
        <v>7.8366091723492444</v>
      </c>
      <c r="P32" s="9"/>
    </row>
    <row r="33" spans="1:16">
      <c r="A33" s="12"/>
      <c r="B33" s="25">
        <v>344.9</v>
      </c>
      <c r="C33" s="20" t="s">
        <v>103</v>
      </c>
      <c r="D33" s="46">
        <v>62954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62954</v>
      </c>
      <c r="O33" s="47">
        <f t="shared" si="1"/>
        <v>8.4174354860275447</v>
      </c>
      <c r="P33" s="9"/>
    </row>
    <row r="34" spans="1:16">
      <c r="A34" s="12"/>
      <c r="B34" s="25">
        <v>347.2</v>
      </c>
      <c r="C34" s="20" t="s">
        <v>45</v>
      </c>
      <c r="D34" s="46">
        <v>319212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319212</v>
      </c>
      <c r="O34" s="47">
        <f t="shared" si="1"/>
        <v>42.681107099879661</v>
      </c>
      <c r="P34" s="9"/>
    </row>
    <row r="35" spans="1:16" ht="15.75">
      <c r="A35" s="29" t="s">
        <v>36</v>
      </c>
      <c r="B35" s="30"/>
      <c r="C35" s="31"/>
      <c r="D35" s="32">
        <f t="shared" ref="D35:M35" si="8">SUM(D36:D38)</f>
        <v>60293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0" si="9">SUM(D35:M35)</f>
        <v>60293</v>
      </c>
      <c r="O35" s="45">
        <f t="shared" si="1"/>
        <v>8.0616392565851047</v>
      </c>
      <c r="P35" s="10"/>
    </row>
    <row r="36" spans="1:16">
      <c r="A36" s="13"/>
      <c r="B36" s="39">
        <v>351.1</v>
      </c>
      <c r="C36" s="21" t="s">
        <v>104</v>
      </c>
      <c r="D36" s="46">
        <v>30744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30744</v>
      </c>
      <c r="O36" s="47">
        <f t="shared" si="1"/>
        <v>4.110709987966306</v>
      </c>
      <c r="P36" s="9"/>
    </row>
    <row r="37" spans="1:16">
      <c r="A37" s="13"/>
      <c r="B37" s="39">
        <v>351.9</v>
      </c>
      <c r="C37" s="21" t="s">
        <v>105</v>
      </c>
      <c r="D37" s="46">
        <v>29169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29169</v>
      </c>
      <c r="O37" s="47">
        <f t="shared" si="1"/>
        <v>3.9001203369434418</v>
      </c>
      <c r="P37" s="9"/>
    </row>
    <row r="38" spans="1:16">
      <c r="A38" s="13"/>
      <c r="B38" s="39">
        <v>354</v>
      </c>
      <c r="C38" s="21" t="s">
        <v>48</v>
      </c>
      <c r="D38" s="46">
        <v>380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380</v>
      </c>
      <c r="O38" s="47">
        <f t="shared" si="1"/>
        <v>5.0808931675357667E-2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SUM(D40:D47)</f>
        <v>232243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273980</v>
      </c>
      <c r="J39" s="32">
        <f t="shared" si="10"/>
        <v>0</v>
      </c>
      <c r="K39" s="32">
        <f t="shared" si="10"/>
        <v>1349756</v>
      </c>
      <c r="L39" s="32">
        <f t="shared" si="10"/>
        <v>0</v>
      </c>
      <c r="M39" s="32">
        <f t="shared" si="10"/>
        <v>0</v>
      </c>
      <c r="N39" s="32">
        <f t="shared" si="9"/>
        <v>1855979</v>
      </c>
      <c r="O39" s="45">
        <f t="shared" si="1"/>
        <v>248.15871105762801</v>
      </c>
      <c r="P39" s="10"/>
    </row>
    <row r="40" spans="1:16">
      <c r="A40" s="12"/>
      <c r="B40" s="25">
        <v>361.1</v>
      </c>
      <c r="C40" s="20" t="s">
        <v>50</v>
      </c>
      <c r="D40" s="46">
        <v>10829</v>
      </c>
      <c r="E40" s="46">
        <v>0</v>
      </c>
      <c r="F40" s="46">
        <v>0</v>
      </c>
      <c r="G40" s="46">
        <v>0</v>
      </c>
      <c r="H40" s="46">
        <v>0</v>
      </c>
      <c r="I40" s="46">
        <v>10896</v>
      </c>
      <c r="J40" s="46">
        <v>0</v>
      </c>
      <c r="K40" s="46">
        <v>302461</v>
      </c>
      <c r="L40" s="46">
        <v>0</v>
      </c>
      <c r="M40" s="46">
        <v>0</v>
      </c>
      <c r="N40" s="46">
        <f t="shared" si="9"/>
        <v>324186</v>
      </c>
      <c r="O40" s="47">
        <f t="shared" si="1"/>
        <v>43.346169273967107</v>
      </c>
      <c r="P40" s="9"/>
    </row>
    <row r="41" spans="1:16">
      <c r="A41" s="12"/>
      <c r="B41" s="25">
        <v>361.3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2475</v>
      </c>
      <c r="L41" s="46">
        <v>0</v>
      </c>
      <c r="M41" s="46">
        <v>0</v>
      </c>
      <c r="N41" s="46">
        <f t="shared" ref="N41:N47" si="11">SUM(D41:M41)</f>
        <v>2475</v>
      </c>
      <c r="O41" s="47">
        <f t="shared" si="1"/>
        <v>0.33092659446450062</v>
      </c>
      <c r="P41" s="9"/>
    </row>
    <row r="42" spans="1:16">
      <c r="A42" s="12"/>
      <c r="B42" s="25">
        <v>361.4</v>
      </c>
      <c r="C42" s="20" t="s">
        <v>106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441242</v>
      </c>
      <c r="L42" s="46">
        <v>0</v>
      </c>
      <c r="M42" s="46">
        <v>0</v>
      </c>
      <c r="N42" s="46">
        <f t="shared" si="11"/>
        <v>441242</v>
      </c>
      <c r="O42" s="47">
        <f t="shared" si="1"/>
        <v>58.997459553416235</v>
      </c>
      <c r="P42" s="9"/>
    </row>
    <row r="43" spans="1:16">
      <c r="A43" s="12"/>
      <c r="B43" s="25">
        <v>362</v>
      </c>
      <c r="C43" s="20" t="s">
        <v>53</v>
      </c>
      <c r="D43" s="46">
        <v>187394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187394</v>
      </c>
      <c r="O43" s="47">
        <f t="shared" si="1"/>
        <v>25.056023532557827</v>
      </c>
      <c r="P43" s="9"/>
    </row>
    <row r="44" spans="1:16">
      <c r="A44" s="12"/>
      <c r="B44" s="25">
        <v>364</v>
      </c>
      <c r="C44" s="20" t="s">
        <v>112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75000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75000</v>
      </c>
      <c r="O44" s="47">
        <f t="shared" si="1"/>
        <v>10.028078620136382</v>
      </c>
      <c r="P44" s="9"/>
    </row>
    <row r="45" spans="1:16">
      <c r="A45" s="12"/>
      <c r="B45" s="25">
        <v>365</v>
      </c>
      <c r="C45" s="20" t="s">
        <v>107</v>
      </c>
      <c r="D45" s="46">
        <v>12846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12846</v>
      </c>
      <c r="O45" s="47">
        <f t="shared" si="1"/>
        <v>1.7176093060569595</v>
      </c>
      <c r="P45" s="9"/>
    </row>
    <row r="46" spans="1:16">
      <c r="A46" s="12"/>
      <c r="B46" s="25">
        <v>368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603578</v>
      </c>
      <c r="L46" s="46">
        <v>0</v>
      </c>
      <c r="M46" s="46">
        <v>0</v>
      </c>
      <c r="N46" s="46">
        <f t="shared" si="11"/>
        <v>603578</v>
      </c>
      <c r="O46" s="47">
        <f t="shared" si="1"/>
        <v>80.703035165129023</v>
      </c>
      <c r="P46" s="9"/>
    </row>
    <row r="47" spans="1:16">
      <c r="A47" s="12"/>
      <c r="B47" s="25">
        <v>369.9</v>
      </c>
      <c r="C47" s="20" t="s">
        <v>58</v>
      </c>
      <c r="D47" s="46">
        <v>21174</v>
      </c>
      <c r="E47" s="46">
        <v>0</v>
      </c>
      <c r="F47" s="46">
        <v>0</v>
      </c>
      <c r="G47" s="46">
        <v>0</v>
      </c>
      <c r="H47" s="46">
        <v>0</v>
      </c>
      <c r="I47" s="46">
        <v>188084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209258</v>
      </c>
      <c r="O47" s="47">
        <f t="shared" si="1"/>
        <v>27.979409011899985</v>
      </c>
      <c r="P47" s="9"/>
    </row>
    <row r="48" spans="1:16" ht="15.75">
      <c r="A48" s="29" t="s">
        <v>37</v>
      </c>
      <c r="B48" s="30"/>
      <c r="C48" s="31"/>
      <c r="D48" s="32">
        <f t="shared" ref="D48:M48" si="12">SUM(D49:D51)</f>
        <v>0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1785735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>SUM(D48:M48)</f>
        <v>1785735</v>
      </c>
      <c r="O48" s="45">
        <f t="shared" si="1"/>
        <v>238.76654632972321</v>
      </c>
      <c r="P48" s="9"/>
    </row>
    <row r="49" spans="1:119">
      <c r="A49" s="12"/>
      <c r="B49" s="25">
        <v>389.3</v>
      </c>
      <c r="C49" s="20" t="s">
        <v>108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792784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792784</v>
      </c>
      <c r="O49" s="47">
        <f t="shared" si="1"/>
        <v>106.00133707714936</v>
      </c>
      <c r="P49" s="9"/>
    </row>
    <row r="50" spans="1:119">
      <c r="A50" s="12"/>
      <c r="B50" s="25">
        <v>389.5</v>
      </c>
      <c r="C50" s="20" t="s">
        <v>109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819738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819738</v>
      </c>
      <c r="O50" s="47">
        <f t="shared" si="1"/>
        <v>109.60529482551144</v>
      </c>
      <c r="P50" s="9"/>
    </row>
    <row r="51" spans="1:119" ht="15.75" thickBot="1">
      <c r="A51" s="12"/>
      <c r="B51" s="25">
        <v>389.7</v>
      </c>
      <c r="C51" s="20" t="s">
        <v>113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173213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173213</v>
      </c>
      <c r="O51" s="47">
        <f t="shared" si="1"/>
        <v>23.159914427062443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3">SUM(D5,D15,D20,D27,D35,D39,D48)</f>
        <v>4506209</v>
      </c>
      <c r="E52" s="15">
        <f t="shared" si="13"/>
        <v>529628</v>
      </c>
      <c r="F52" s="15">
        <f t="shared" si="13"/>
        <v>0</v>
      </c>
      <c r="G52" s="15">
        <f t="shared" si="13"/>
        <v>471340</v>
      </c>
      <c r="H52" s="15">
        <f t="shared" si="13"/>
        <v>0</v>
      </c>
      <c r="I52" s="15">
        <f t="shared" si="13"/>
        <v>6778435</v>
      </c>
      <c r="J52" s="15">
        <f t="shared" si="13"/>
        <v>0</v>
      </c>
      <c r="K52" s="15">
        <f t="shared" si="13"/>
        <v>1349756</v>
      </c>
      <c r="L52" s="15">
        <f t="shared" si="13"/>
        <v>0</v>
      </c>
      <c r="M52" s="15">
        <f t="shared" si="13"/>
        <v>0</v>
      </c>
      <c r="N52" s="15">
        <f>SUM(D52:M52)</f>
        <v>13635368</v>
      </c>
      <c r="O52" s="38">
        <f t="shared" si="1"/>
        <v>1823.1538975798903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114</v>
      </c>
      <c r="M54" s="48"/>
      <c r="N54" s="48"/>
      <c r="O54" s="43">
        <v>7479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81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2431030</v>
      </c>
      <c r="E5" s="27">
        <f t="shared" si="0"/>
        <v>708940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3139970</v>
      </c>
      <c r="O5" s="33">
        <f t="shared" ref="O5:O36" si="1">(N5/O$55)</f>
        <v>416.4416445623342</v>
      </c>
      <c r="P5" s="6"/>
    </row>
    <row r="6" spans="1:133">
      <c r="A6" s="12"/>
      <c r="B6" s="25">
        <v>311</v>
      </c>
      <c r="C6" s="20" t="s">
        <v>2</v>
      </c>
      <c r="D6" s="46">
        <v>1515643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1515643</v>
      </c>
      <c r="O6" s="47">
        <f t="shared" si="1"/>
        <v>201.01366047745358</v>
      </c>
      <c r="P6" s="9"/>
    </row>
    <row r="7" spans="1:133">
      <c r="A7" s="12"/>
      <c r="B7" s="25">
        <v>312.10000000000002</v>
      </c>
      <c r="C7" s="20" t="s">
        <v>83</v>
      </c>
      <c r="D7" s="46">
        <v>0</v>
      </c>
      <c r="E7" s="46">
        <v>169956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169956</v>
      </c>
      <c r="O7" s="47">
        <f t="shared" si="1"/>
        <v>22.540583554376656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87834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87834</v>
      </c>
      <c r="O8" s="47">
        <f t="shared" si="1"/>
        <v>11.649071618037135</v>
      </c>
      <c r="P8" s="9"/>
    </row>
    <row r="9" spans="1:133">
      <c r="A9" s="12"/>
      <c r="B9" s="25">
        <v>312.51</v>
      </c>
      <c r="C9" s="20" t="s">
        <v>68</v>
      </c>
      <c r="D9" s="46">
        <v>43299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43299</v>
      </c>
      <c r="O9" s="47">
        <f t="shared" si="1"/>
        <v>5.7425729442970823</v>
      </c>
      <c r="P9" s="9"/>
    </row>
    <row r="10" spans="1:133">
      <c r="A10" s="12"/>
      <c r="B10" s="25">
        <v>312.52</v>
      </c>
      <c r="C10" s="20" t="s">
        <v>94</v>
      </c>
      <c r="D10" s="46">
        <v>66291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66291</v>
      </c>
      <c r="O10" s="47">
        <f t="shared" si="1"/>
        <v>8.7919098143236081</v>
      </c>
      <c r="P10" s="9"/>
    </row>
    <row r="11" spans="1:133">
      <c r="A11" s="12"/>
      <c r="B11" s="25">
        <v>312.60000000000002</v>
      </c>
      <c r="C11" s="20" t="s">
        <v>12</v>
      </c>
      <c r="D11" s="46">
        <v>0</v>
      </c>
      <c r="E11" s="46">
        <v>451150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451150</v>
      </c>
      <c r="O11" s="47">
        <f t="shared" si="1"/>
        <v>59.834217506631298</v>
      </c>
      <c r="P11" s="9"/>
    </row>
    <row r="12" spans="1:133">
      <c r="A12" s="12"/>
      <c r="B12" s="25">
        <v>314.10000000000002</v>
      </c>
      <c r="C12" s="20" t="s">
        <v>13</v>
      </c>
      <c r="D12" s="46">
        <v>331079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331079</v>
      </c>
      <c r="O12" s="47">
        <f t="shared" si="1"/>
        <v>43.909681697612733</v>
      </c>
      <c r="P12" s="9"/>
    </row>
    <row r="13" spans="1:133">
      <c r="A13" s="12"/>
      <c r="B13" s="25">
        <v>314.3</v>
      </c>
      <c r="C13" s="20" t="s">
        <v>14</v>
      </c>
      <c r="D13" s="46">
        <v>122277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122277</v>
      </c>
      <c r="O13" s="47">
        <f t="shared" si="1"/>
        <v>16.217108753315649</v>
      </c>
      <c r="P13" s="9"/>
    </row>
    <row r="14" spans="1:133">
      <c r="A14" s="12"/>
      <c r="B14" s="25">
        <v>314.39999999999998</v>
      </c>
      <c r="C14" s="20" t="s">
        <v>15</v>
      </c>
      <c r="D14" s="46">
        <v>16283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16283</v>
      </c>
      <c r="O14" s="47">
        <f t="shared" si="1"/>
        <v>2.159549071618037</v>
      </c>
      <c r="P14" s="9"/>
    </row>
    <row r="15" spans="1:133">
      <c r="A15" s="12"/>
      <c r="B15" s="25">
        <v>315</v>
      </c>
      <c r="C15" s="20" t="s">
        <v>95</v>
      </c>
      <c r="D15" s="46">
        <v>278941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278941</v>
      </c>
      <c r="O15" s="47">
        <f t="shared" si="1"/>
        <v>36.994827586206895</v>
      </c>
      <c r="P15" s="9"/>
    </row>
    <row r="16" spans="1:133">
      <c r="A16" s="12"/>
      <c r="B16" s="25">
        <v>316</v>
      </c>
      <c r="C16" s="20" t="s">
        <v>96</v>
      </c>
      <c r="D16" s="46">
        <v>57217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57217</v>
      </c>
      <c r="O16" s="47">
        <f t="shared" si="1"/>
        <v>7.5884615384615381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SUM(D18:D21)</f>
        <v>387577</v>
      </c>
      <c r="E17" s="32">
        <f t="shared" si="3"/>
        <v>249846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9" si="4">SUM(D17:M17)</f>
        <v>637423</v>
      </c>
      <c r="O17" s="45">
        <f t="shared" si="1"/>
        <v>84.538859416445618</v>
      </c>
      <c r="P17" s="10"/>
    </row>
    <row r="18" spans="1:16">
      <c r="A18" s="12"/>
      <c r="B18" s="25">
        <v>322</v>
      </c>
      <c r="C18" s="20" t="s">
        <v>0</v>
      </c>
      <c r="D18" s="46">
        <v>3890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3890</v>
      </c>
      <c r="O18" s="47">
        <f t="shared" si="1"/>
        <v>0.51591511936339518</v>
      </c>
      <c r="P18" s="9"/>
    </row>
    <row r="19" spans="1:16">
      <c r="A19" s="12"/>
      <c r="B19" s="25">
        <v>323.10000000000002</v>
      </c>
      <c r="C19" s="20" t="s">
        <v>19</v>
      </c>
      <c r="D19" s="46">
        <v>376476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376476</v>
      </c>
      <c r="O19" s="47">
        <f t="shared" si="1"/>
        <v>49.930503978779839</v>
      </c>
      <c r="P19" s="9"/>
    </row>
    <row r="20" spans="1:16">
      <c r="A20" s="12"/>
      <c r="B20" s="25">
        <v>325.2</v>
      </c>
      <c r="C20" s="20" t="s">
        <v>20</v>
      </c>
      <c r="D20" s="46">
        <v>0</v>
      </c>
      <c r="E20" s="46">
        <v>249846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249846</v>
      </c>
      <c r="O20" s="47">
        <f t="shared" si="1"/>
        <v>33.136074270557032</v>
      </c>
      <c r="P20" s="9"/>
    </row>
    <row r="21" spans="1:16">
      <c r="A21" s="12"/>
      <c r="B21" s="25">
        <v>329</v>
      </c>
      <c r="C21" s="20" t="s">
        <v>21</v>
      </c>
      <c r="D21" s="46">
        <v>7211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7211</v>
      </c>
      <c r="O21" s="47">
        <f t="shared" si="1"/>
        <v>0.95636604774535805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SUM(D23:D28)</f>
        <v>557552</v>
      </c>
      <c r="E22" s="32">
        <f t="shared" si="5"/>
        <v>10000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567552</v>
      </c>
      <c r="O22" s="45">
        <f t="shared" si="1"/>
        <v>75.272148541114063</v>
      </c>
      <c r="P22" s="10"/>
    </row>
    <row r="23" spans="1:16">
      <c r="A23" s="12"/>
      <c r="B23" s="25">
        <v>331.2</v>
      </c>
      <c r="C23" s="20" t="s">
        <v>22</v>
      </c>
      <c r="D23" s="46">
        <v>65850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65850</v>
      </c>
      <c r="O23" s="47">
        <f t="shared" si="1"/>
        <v>8.7334217506631298</v>
      </c>
      <c r="P23" s="9"/>
    </row>
    <row r="24" spans="1:16">
      <c r="A24" s="12"/>
      <c r="B24" s="25">
        <v>331.5</v>
      </c>
      <c r="C24" s="20" t="s">
        <v>24</v>
      </c>
      <c r="D24" s="46">
        <v>0</v>
      </c>
      <c r="E24" s="46">
        <v>10000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10000</v>
      </c>
      <c r="O24" s="47">
        <f t="shared" si="1"/>
        <v>1.3262599469496021</v>
      </c>
      <c r="P24" s="9"/>
    </row>
    <row r="25" spans="1:16">
      <c r="A25" s="12"/>
      <c r="B25" s="25">
        <v>335.12</v>
      </c>
      <c r="C25" s="20" t="s">
        <v>97</v>
      </c>
      <c r="D25" s="46">
        <v>247861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247861</v>
      </c>
      <c r="O25" s="47">
        <f t="shared" si="1"/>
        <v>32.872811671087533</v>
      </c>
      <c r="P25" s="9"/>
    </row>
    <row r="26" spans="1:16">
      <c r="A26" s="12"/>
      <c r="B26" s="25">
        <v>335.14</v>
      </c>
      <c r="C26" s="20" t="s">
        <v>98</v>
      </c>
      <c r="D26" s="46">
        <v>2293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2293</v>
      </c>
      <c r="O26" s="47">
        <f t="shared" si="1"/>
        <v>0.30411140583554375</v>
      </c>
      <c r="P26" s="9"/>
    </row>
    <row r="27" spans="1:16">
      <c r="A27" s="12"/>
      <c r="B27" s="25">
        <v>335.15</v>
      </c>
      <c r="C27" s="20" t="s">
        <v>99</v>
      </c>
      <c r="D27" s="46">
        <v>3546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3546</v>
      </c>
      <c r="O27" s="47">
        <f t="shared" si="1"/>
        <v>0.47029177718832893</v>
      </c>
      <c r="P27" s="9"/>
    </row>
    <row r="28" spans="1:16">
      <c r="A28" s="12"/>
      <c r="B28" s="25">
        <v>335.18</v>
      </c>
      <c r="C28" s="20" t="s">
        <v>100</v>
      </c>
      <c r="D28" s="46">
        <v>238002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238002</v>
      </c>
      <c r="O28" s="47">
        <f t="shared" si="1"/>
        <v>31.565251989389921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SUM(D30:D36)</f>
        <v>1198392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3523234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4721626</v>
      </c>
      <c r="O29" s="45">
        <f t="shared" si="1"/>
        <v>626.21034482758625</v>
      </c>
      <c r="P29" s="10"/>
    </row>
    <row r="30" spans="1:16">
      <c r="A30" s="12"/>
      <c r="B30" s="25">
        <v>341.9</v>
      </c>
      <c r="C30" s="20" t="s">
        <v>101</v>
      </c>
      <c r="D30" s="46">
        <v>7168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7168</v>
      </c>
      <c r="O30" s="47">
        <f t="shared" si="1"/>
        <v>0.9506631299734748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2014539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2014539</v>
      </c>
      <c r="O31" s="47">
        <f t="shared" si="1"/>
        <v>267.18023872679044</v>
      </c>
      <c r="P31" s="9"/>
    </row>
    <row r="32" spans="1:16">
      <c r="A32" s="12"/>
      <c r="B32" s="25">
        <v>343.4</v>
      </c>
      <c r="C32" s="20" t="s">
        <v>40</v>
      </c>
      <c r="D32" s="46">
        <v>771991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771991</v>
      </c>
      <c r="O32" s="47">
        <f t="shared" si="1"/>
        <v>102.38607427055703</v>
      </c>
      <c r="P32" s="9"/>
    </row>
    <row r="33" spans="1:16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1452165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1452165</v>
      </c>
      <c r="O33" s="47">
        <f t="shared" si="1"/>
        <v>192.59482758620689</v>
      </c>
      <c r="P33" s="9"/>
    </row>
    <row r="34" spans="1:16">
      <c r="A34" s="12"/>
      <c r="B34" s="25">
        <v>344.1</v>
      </c>
      <c r="C34" s="20" t="s">
        <v>102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56530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56530</v>
      </c>
      <c r="O34" s="47">
        <f t="shared" si="1"/>
        <v>7.4973474801061011</v>
      </c>
      <c r="P34" s="9"/>
    </row>
    <row r="35" spans="1:16">
      <c r="A35" s="12"/>
      <c r="B35" s="25">
        <v>344.9</v>
      </c>
      <c r="C35" s="20" t="s">
        <v>103</v>
      </c>
      <c r="D35" s="46">
        <v>55053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55053</v>
      </c>
      <c r="O35" s="47">
        <f t="shared" si="1"/>
        <v>7.3014588859416447</v>
      </c>
      <c r="P35" s="9"/>
    </row>
    <row r="36" spans="1:16">
      <c r="A36" s="12"/>
      <c r="B36" s="25">
        <v>347.2</v>
      </c>
      <c r="C36" s="20" t="s">
        <v>45</v>
      </c>
      <c r="D36" s="46">
        <v>364180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364180</v>
      </c>
      <c r="O36" s="47">
        <f t="shared" si="1"/>
        <v>48.299734748010607</v>
      </c>
      <c r="P36" s="9"/>
    </row>
    <row r="37" spans="1:16" ht="15.75">
      <c r="A37" s="29" t="s">
        <v>36</v>
      </c>
      <c r="B37" s="30"/>
      <c r="C37" s="31"/>
      <c r="D37" s="32">
        <f t="shared" ref="D37:M37" si="8">SUM(D38:D40)</f>
        <v>49747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2" si="9">SUM(D37:M37)</f>
        <v>49747</v>
      </c>
      <c r="O37" s="45">
        <f t="shared" ref="O37:O53" si="10">(N37/O$55)</f>
        <v>6.5977453580901857</v>
      </c>
      <c r="P37" s="10"/>
    </row>
    <row r="38" spans="1:16">
      <c r="A38" s="13"/>
      <c r="B38" s="39">
        <v>351.1</v>
      </c>
      <c r="C38" s="21" t="s">
        <v>104</v>
      </c>
      <c r="D38" s="46">
        <v>22350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22350</v>
      </c>
      <c r="O38" s="47">
        <f t="shared" si="10"/>
        <v>2.9641909814323606</v>
      </c>
      <c r="P38" s="9"/>
    </row>
    <row r="39" spans="1:16">
      <c r="A39" s="13"/>
      <c r="B39" s="39">
        <v>351.9</v>
      </c>
      <c r="C39" s="21" t="s">
        <v>105</v>
      </c>
      <c r="D39" s="46">
        <v>26997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26997</v>
      </c>
      <c r="O39" s="47">
        <f t="shared" si="10"/>
        <v>3.5805039787798409</v>
      </c>
      <c r="P39" s="9"/>
    </row>
    <row r="40" spans="1:16">
      <c r="A40" s="13"/>
      <c r="B40" s="39">
        <v>354</v>
      </c>
      <c r="C40" s="21" t="s">
        <v>48</v>
      </c>
      <c r="D40" s="46">
        <v>400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400</v>
      </c>
      <c r="O40" s="47">
        <f t="shared" si="10"/>
        <v>5.3050397877984087E-2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SUM(D42:D48)</f>
        <v>299051</v>
      </c>
      <c r="E41" s="32">
        <f t="shared" si="11"/>
        <v>0</v>
      </c>
      <c r="F41" s="32">
        <f t="shared" si="11"/>
        <v>0</v>
      </c>
      <c r="G41" s="32">
        <f t="shared" si="11"/>
        <v>345</v>
      </c>
      <c r="H41" s="32">
        <f t="shared" si="11"/>
        <v>0</v>
      </c>
      <c r="I41" s="32">
        <f t="shared" si="11"/>
        <v>193720</v>
      </c>
      <c r="J41" s="32">
        <f t="shared" si="11"/>
        <v>0</v>
      </c>
      <c r="K41" s="32">
        <f t="shared" si="11"/>
        <v>1666180</v>
      </c>
      <c r="L41" s="32">
        <f t="shared" si="11"/>
        <v>0</v>
      </c>
      <c r="M41" s="32">
        <f t="shared" si="11"/>
        <v>0</v>
      </c>
      <c r="N41" s="32">
        <f t="shared" si="9"/>
        <v>2159296</v>
      </c>
      <c r="O41" s="45">
        <f t="shared" si="10"/>
        <v>286.37877984084878</v>
      </c>
      <c r="P41" s="10"/>
    </row>
    <row r="42" spans="1:16">
      <c r="A42" s="12"/>
      <c r="B42" s="25">
        <v>361.1</v>
      </c>
      <c r="C42" s="20" t="s">
        <v>50</v>
      </c>
      <c r="D42" s="46">
        <v>472</v>
      </c>
      <c r="E42" s="46">
        <v>0</v>
      </c>
      <c r="F42" s="46">
        <v>0</v>
      </c>
      <c r="G42" s="46">
        <v>345</v>
      </c>
      <c r="H42" s="46">
        <v>0</v>
      </c>
      <c r="I42" s="46">
        <v>12389</v>
      </c>
      <c r="J42" s="46">
        <v>0</v>
      </c>
      <c r="K42" s="46">
        <v>273201</v>
      </c>
      <c r="L42" s="46">
        <v>0</v>
      </c>
      <c r="M42" s="46">
        <v>0</v>
      </c>
      <c r="N42" s="46">
        <f t="shared" si="9"/>
        <v>286407</v>
      </c>
      <c r="O42" s="47">
        <f t="shared" si="10"/>
        <v>37.985013262599466</v>
      </c>
      <c r="P42" s="9"/>
    </row>
    <row r="43" spans="1:16">
      <c r="A43" s="12"/>
      <c r="B43" s="25">
        <v>361.3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507644</v>
      </c>
      <c r="L43" s="46">
        <v>0</v>
      </c>
      <c r="M43" s="46">
        <v>0</v>
      </c>
      <c r="N43" s="46">
        <f t="shared" ref="N43:N48" si="12">SUM(D43:M43)</f>
        <v>507644</v>
      </c>
      <c r="O43" s="47">
        <f t="shared" si="10"/>
        <v>67.326790450928385</v>
      </c>
      <c r="P43" s="9"/>
    </row>
    <row r="44" spans="1:16">
      <c r="A44" s="12"/>
      <c r="B44" s="25">
        <v>361.4</v>
      </c>
      <c r="C44" s="20" t="s">
        <v>106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255825</v>
      </c>
      <c r="L44" s="46">
        <v>0</v>
      </c>
      <c r="M44" s="46">
        <v>0</v>
      </c>
      <c r="N44" s="46">
        <f t="shared" si="12"/>
        <v>255825</v>
      </c>
      <c r="O44" s="47">
        <f t="shared" si="10"/>
        <v>33.929045092838194</v>
      </c>
      <c r="P44" s="9"/>
    </row>
    <row r="45" spans="1:16">
      <c r="A45" s="12"/>
      <c r="B45" s="25">
        <v>362</v>
      </c>
      <c r="C45" s="20" t="s">
        <v>53</v>
      </c>
      <c r="D45" s="46">
        <v>194364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194364</v>
      </c>
      <c r="O45" s="47">
        <f t="shared" si="10"/>
        <v>25.777718832891246</v>
      </c>
      <c r="P45" s="9"/>
    </row>
    <row r="46" spans="1:16">
      <c r="A46" s="12"/>
      <c r="B46" s="25">
        <v>365</v>
      </c>
      <c r="C46" s="20" t="s">
        <v>107</v>
      </c>
      <c r="D46" s="46">
        <v>4319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4319</v>
      </c>
      <c r="O46" s="47">
        <f t="shared" si="10"/>
        <v>0.57281167108753317</v>
      </c>
      <c r="P46" s="9"/>
    </row>
    <row r="47" spans="1:16">
      <c r="A47" s="12"/>
      <c r="B47" s="25">
        <v>368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629510</v>
      </c>
      <c r="L47" s="46">
        <v>0</v>
      </c>
      <c r="M47" s="46">
        <v>0</v>
      </c>
      <c r="N47" s="46">
        <f t="shared" si="12"/>
        <v>629510</v>
      </c>
      <c r="O47" s="47">
        <f t="shared" si="10"/>
        <v>83.489389920424401</v>
      </c>
      <c r="P47" s="9"/>
    </row>
    <row r="48" spans="1:16">
      <c r="A48" s="12"/>
      <c r="B48" s="25">
        <v>369.9</v>
      </c>
      <c r="C48" s="20" t="s">
        <v>58</v>
      </c>
      <c r="D48" s="46">
        <v>99896</v>
      </c>
      <c r="E48" s="46">
        <v>0</v>
      </c>
      <c r="F48" s="46">
        <v>0</v>
      </c>
      <c r="G48" s="46">
        <v>0</v>
      </c>
      <c r="H48" s="46">
        <v>0</v>
      </c>
      <c r="I48" s="46">
        <v>181331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281227</v>
      </c>
      <c r="O48" s="47">
        <f t="shared" si="10"/>
        <v>37.298010610079572</v>
      </c>
      <c r="P48" s="9"/>
    </row>
    <row r="49" spans="1:119" ht="15.75">
      <c r="A49" s="29" t="s">
        <v>37</v>
      </c>
      <c r="B49" s="30"/>
      <c r="C49" s="31"/>
      <c r="D49" s="32">
        <f t="shared" ref="D49:M49" si="13">SUM(D50:D52)</f>
        <v>332208</v>
      </c>
      <c r="E49" s="32">
        <f t="shared" si="13"/>
        <v>0</v>
      </c>
      <c r="F49" s="32">
        <f t="shared" si="13"/>
        <v>0</v>
      </c>
      <c r="G49" s="32">
        <f t="shared" si="13"/>
        <v>815</v>
      </c>
      <c r="H49" s="32">
        <f t="shared" si="13"/>
        <v>0</v>
      </c>
      <c r="I49" s="32">
        <f t="shared" si="13"/>
        <v>2041335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>SUM(D49:M49)</f>
        <v>2374358</v>
      </c>
      <c r="O49" s="45">
        <f t="shared" si="10"/>
        <v>314.90159151193632</v>
      </c>
      <c r="P49" s="9"/>
    </row>
    <row r="50" spans="1:119">
      <c r="A50" s="12"/>
      <c r="B50" s="25">
        <v>381</v>
      </c>
      <c r="C50" s="20" t="s">
        <v>59</v>
      </c>
      <c r="D50" s="46">
        <v>332208</v>
      </c>
      <c r="E50" s="46">
        <v>0</v>
      </c>
      <c r="F50" s="46">
        <v>0</v>
      </c>
      <c r="G50" s="46">
        <v>815</v>
      </c>
      <c r="H50" s="46">
        <v>0</v>
      </c>
      <c r="I50" s="46">
        <v>141370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474393</v>
      </c>
      <c r="O50" s="47">
        <f t="shared" si="10"/>
        <v>62.916843501326262</v>
      </c>
      <c r="P50" s="9"/>
    </row>
    <row r="51" spans="1:119">
      <c r="A51" s="12"/>
      <c r="B51" s="25">
        <v>389.3</v>
      </c>
      <c r="C51" s="20" t="s">
        <v>108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109932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109932</v>
      </c>
      <c r="O51" s="47">
        <f t="shared" si="10"/>
        <v>14.579840848806366</v>
      </c>
      <c r="P51" s="9"/>
    </row>
    <row r="52" spans="1:119" ht="15.75" thickBot="1">
      <c r="A52" s="12"/>
      <c r="B52" s="25">
        <v>389.5</v>
      </c>
      <c r="C52" s="20" t="s">
        <v>109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1790033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1790033</v>
      </c>
      <c r="O52" s="47">
        <f t="shared" si="10"/>
        <v>237.40490716180372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4">SUM(D5,D17,D22,D29,D37,D41,D49)</f>
        <v>5255557</v>
      </c>
      <c r="E53" s="15">
        <f t="shared" si="14"/>
        <v>968786</v>
      </c>
      <c r="F53" s="15">
        <f t="shared" si="14"/>
        <v>0</v>
      </c>
      <c r="G53" s="15">
        <f t="shared" si="14"/>
        <v>1160</v>
      </c>
      <c r="H53" s="15">
        <f t="shared" si="14"/>
        <v>0</v>
      </c>
      <c r="I53" s="15">
        <f t="shared" si="14"/>
        <v>5758289</v>
      </c>
      <c r="J53" s="15">
        <f t="shared" si="14"/>
        <v>0</v>
      </c>
      <c r="K53" s="15">
        <f t="shared" si="14"/>
        <v>1666180</v>
      </c>
      <c r="L53" s="15">
        <f t="shared" si="14"/>
        <v>0</v>
      </c>
      <c r="M53" s="15">
        <f t="shared" si="14"/>
        <v>0</v>
      </c>
      <c r="N53" s="15">
        <f>SUM(D53:M53)</f>
        <v>13649972</v>
      </c>
      <c r="O53" s="38">
        <f t="shared" si="10"/>
        <v>1810.3411140583555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110</v>
      </c>
      <c r="M55" s="48"/>
      <c r="N55" s="48"/>
      <c r="O55" s="43">
        <v>7540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81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2280763</v>
      </c>
      <c r="E5" s="27">
        <f t="shared" si="0"/>
        <v>677310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2958073</v>
      </c>
      <c r="O5" s="33">
        <f t="shared" ref="O5:O52" si="1">(N5/O$54)</f>
        <v>389.98984838497034</v>
      </c>
      <c r="P5" s="6"/>
    </row>
    <row r="6" spans="1:133">
      <c r="A6" s="12"/>
      <c r="B6" s="25">
        <v>311</v>
      </c>
      <c r="C6" s="20" t="s">
        <v>2</v>
      </c>
      <c r="D6" s="46">
        <v>1423422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1423422</v>
      </c>
      <c r="O6" s="47">
        <f t="shared" si="1"/>
        <v>187.6627554383652</v>
      </c>
      <c r="P6" s="9"/>
    </row>
    <row r="7" spans="1:133">
      <c r="A7" s="12"/>
      <c r="B7" s="25">
        <v>312.10000000000002</v>
      </c>
      <c r="C7" s="20" t="s">
        <v>83</v>
      </c>
      <c r="D7" s="46">
        <v>0</v>
      </c>
      <c r="E7" s="46">
        <v>165375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165375</v>
      </c>
      <c r="O7" s="47">
        <f t="shared" si="1"/>
        <v>21.802900461437048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85949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85949</v>
      </c>
      <c r="O8" s="47">
        <f t="shared" si="1"/>
        <v>11.331443638760712</v>
      </c>
      <c r="P8" s="9"/>
    </row>
    <row r="9" spans="1:133">
      <c r="A9" s="12"/>
      <c r="B9" s="25">
        <v>312.51</v>
      </c>
      <c r="C9" s="20" t="s">
        <v>72</v>
      </c>
      <c r="D9" s="46">
        <v>39272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39272</v>
      </c>
      <c r="O9" s="47">
        <f t="shared" si="1"/>
        <v>5.1775873434410018</v>
      </c>
      <c r="P9" s="9"/>
    </row>
    <row r="10" spans="1:133">
      <c r="A10" s="12"/>
      <c r="B10" s="25">
        <v>312.52</v>
      </c>
      <c r="C10" s="20" t="s">
        <v>69</v>
      </c>
      <c r="D10" s="46">
        <v>60067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60067</v>
      </c>
      <c r="O10" s="47">
        <f t="shared" si="1"/>
        <v>7.9191825972313774</v>
      </c>
      <c r="P10" s="9"/>
    </row>
    <row r="11" spans="1:133">
      <c r="A11" s="12"/>
      <c r="B11" s="25">
        <v>312.60000000000002</v>
      </c>
      <c r="C11" s="20" t="s">
        <v>12</v>
      </c>
      <c r="D11" s="46">
        <v>0</v>
      </c>
      <c r="E11" s="46">
        <v>425986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425986</v>
      </c>
      <c r="O11" s="47">
        <f t="shared" si="1"/>
        <v>56.161634805537247</v>
      </c>
      <c r="P11" s="9"/>
    </row>
    <row r="12" spans="1:133">
      <c r="A12" s="12"/>
      <c r="B12" s="25">
        <v>314.10000000000002</v>
      </c>
      <c r="C12" s="20" t="s">
        <v>13</v>
      </c>
      <c r="D12" s="46">
        <v>313653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313653</v>
      </c>
      <c r="O12" s="47">
        <f t="shared" si="1"/>
        <v>41.351746868820037</v>
      </c>
      <c r="P12" s="9"/>
    </row>
    <row r="13" spans="1:133">
      <c r="A13" s="12"/>
      <c r="B13" s="25">
        <v>314.3</v>
      </c>
      <c r="C13" s="20" t="s">
        <v>14</v>
      </c>
      <c r="D13" s="46">
        <v>104724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104724</v>
      </c>
      <c r="O13" s="47">
        <f t="shared" si="1"/>
        <v>13.806723796967699</v>
      </c>
      <c r="P13" s="9"/>
    </row>
    <row r="14" spans="1:133">
      <c r="A14" s="12"/>
      <c r="B14" s="25">
        <v>314.39999999999998</v>
      </c>
      <c r="C14" s="20" t="s">
        <v>15</v>
      </c>
      <c r="D14" s="46">
        <v>20678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20678</v>
      </c>
      <c r="O14" s="47">
        <f t="shared" si="1"/>
        <v>2.7261700725115361</v>
      </c>
      <c r="P14" s="9"/>
    </row>
    <row r="15" spans="1:133">
      <c r="A15" s="12"/>
      <c r="B15" s="25">
        <v>315</v>
      </c>
      <c r="C15" s="20" t="s">
        <v>16</v>
      </c>
      <c r="D15" s="46">
        <v>265006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265006</v>
      </c>
      <c r="O15" s="47">
        <f t="shared" si="1"/>
        <v>34.93816743572841</v>
      </c>
      <c r="P15" s="9"/>
    </row>
    <row r="16" spans="1:133">
      <c r="A16" s="12"/>
      <c r="B16" s="25">
        <v>316</v>
      </c>
      <c r="C16" s="20" t="s">
        <v>17</v>
      </c>
      <c r="D16" s="46">
        <v>53941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53941</v>
      </c>
      <c r="O16" s="47">
        <f t="shared" si="1"/>
        <v>7.1115359261700721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SUM(D18:D21)</f>
        <v>400488</v>
      </c>
      <c r="E17" s="32">
        <f t="shared" si="3"/>
        <v>223640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0" si="4">SUM(D17:M17)</f>
        <v>624128</v>
      </c>
      <c r="O17" s="45">
        <f t="shared" si="1"/>
        <v>82.284508899143049</v>
      </c>
      <c r="P17" s="10"/>
    </row>
    <row r="18" spans="1:16">
      <c r="A18" s="12"/>
      <c r="B18" s="25">
        <v>322</v>
      </c>
      <c r="C18" s="20" t="s">
        <v>0</v>
      </c>
      <c r="D18" s="46">
        <v>10412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10412</v>
      </c>
      <c r="O18" s="47">
        <f t="shared" si="1"/>
        <v>1.3727092946605142</v>
      </c>
      <c r="P18" s="9"/>
    </row>
    <row r="19" spans="1:16">
      <c r="A19" s="12"/>
      <c r="B19" s="25">
        <v>323.10000000000002</v>
      </c>
      <c r="C19" s="20" t="s">
        <v>19</v>
      </c>
      <c r="D19" s="46">
        <v>389506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389506</v>
      </c>
      <c r="O19" s="47">
        <f t="shared" si="1"/>
        <v>51.352142386288726</v>
      </c>
      <c r="P19" s="9"/>
    </row>
    <row r="20" spans="1:16">
      <c r="A20" s="12"/>
      <c r="B20" s="25">
        <v>325.2</v>
      </c>
      <c r="C20" s="20" t="s">
        <v>20</v>
      </c>
      <c r="D20" s="46">
        <v>0</v>
      </c>
      <c r="E20" s="46">
        <v>223640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223640</v>
      </c>
      <c r="O20" s="47">
        <f t="shared" si="1"/>
        <v>29.484508899143044</v>
      </c>
      <c r="P20" s="9"/>
    </row>
    <row r="21" spans="1:16">
      <c r="A21" s="12"/>
      <c r="B21" s="25">
        <v>329</v>
      </c>
      <c r="C21" s="20" t="s">
        <v>21</v>
      </c>
      <c r="D21" s="46">
        <v>570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570</v>
      </c>
      <c r="O21" s="47">
        <f t="shared" si="1"/>
        <v>7.514831905075807E-2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SUM(D23:D29)</f>
        <v>575177</v>
      </c>
      <c r="E22" s="32">
        <f t="shared" si="5"/>
        <v>417868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993045</v>
      </c>
      <c r="O22" s="45">
        <f t="shared" si="1"/>
        <v>130.92221489782466</v>
      </c>
      <c r="P22" s="10"/>
    </row>
    <row r="23" spans="1:16">
      <c r="A23" s="12"/>
      <c r="B23" s="25">
        <v>331.2</v>
      </c>
      <c r="C23" s="20" t="s">
        <v>22</v>
      </c>
      <c r="D23" s="46">
        <v>83763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83763</v>
      </c>
      <c r="O23" s="47">
        <f t="shared" si="1"/>
        <v>11.043243243243243</v>
      </c>
      <c r="P23" s="9"/>
    </row>
    <row r="24" spans="1:16">
      <c r="A24" s="12"/>
      <c r="B24" s="25">
        <v>331.5</v>
      </c>
      <c r="C24" s="20" t="s">
        <v>24</v>
      </c>
      <c r="D24" s="46">
        <v>0</v>
      </c>
      <c r="E24" s="46">
        <v>417868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417868</v>
      </c>
      <c r="O24" s="47">
        <f t="shared" si="1"/>
        <v>55.091364535266976</v>
      </c>
      <c r="P24" s="9"/>
    </row>
    <row r="25" spans="1:16">
      <c r="A25" s="12"/>
      <c r="B25" s="25">
        <v>334.5</v>
      </c>
      <c r="C25" s="20" t="s">
        <v>25</v>
      </c>
      <c r="D25" s="46">
        <v>1219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1219</v>
      </c>
      <c r="O25" s="47">
        <f t="shared" si="1"/>
        <v>0.16071193144363877</v>
      </c>
      <c r="P25" s="9"/>
    </row>
    <row r="26" spans="1:16">
      <c r="A26" s="12"/>
      <c r="B26" s="25">
        <v>335.12</v>
      </c>
      <c r="C26" s="20" t="s">
        <v>26</v>
      </c>
      <c r="D26" s="46">
        <v>259430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259430</v>
      </c>
      <c r="O26" s="47">
        <f t="shared" si="1"/>
        <v>34.203032300593279</v>
      </c>
      <c r="P26" s="9"/>
    </row>
    <row r="27" spans="1:16">
      <c r="A27" s="12"/>
      <c r="B27" s="25">
        <v>335.14</v>
      </c>
      <c r="C27" s="20" t="s">
        <v>27</v>
      </c>
      <c r="D27" s="46">
        <v>2263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2263</v>
      </c>
      <c r="O27" s="47">
        <f t="shared" si="1"/>
        <v>0.29835201054713251</v>
      </c>
      <c r="P27" s="9"/>
    </row>
    <row r="28" spans="1:16">
      <c r="A28" s="12"/>
      <c r="B28" s="25">
        <v>335.15</v>
      </c>
      <c r="C28" s="20" t="s">
        <v>28</v>
      </c>
      <c r="D28" s="46">
        <v>3629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3629</v>
      </c>
      <c r="O28" s="47">
        <f t="shared" si="1"/>
        <v>0.47844429795649307</v>
      </c>
      <c r="P28" s="9"/>
    </row>
    <row r="29" spans="1:16">
      <c r="A29" s="12"/>
      <c r="B29" s="25">
        <v>335.18</v>
      </c>
      <c r="C29" s="20" t="s">
        <v>29</v>
      </c>
      <c r="D29" s="46">
        <v>224873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224873</v>
      </c>
      <c r="O29" s="47">
        <f t="shared" si="1"/>
        <v>29.647066578773895</v>
      </c>
      <c r="P29" s="9"/>
    </row>
    <row r="30" spans="1:16" ht="15.75">
      <c r="A30" s="29" t="s">
        <v>35</v>
      </c>
      <c r="B30" s="30"/>
      <c r="C30" s="31"/>
      <c r="D30" s="32">
        <f t="shared" ref="D30:M30" si="6">SUM(D31:D37)</f>
        <v>1185267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3117832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4303099</v>
      </c>
      <c r="O30" s="45">
        <f t="shared" si="1"/>
        <v>567.31694133157544</v>
      </c>
      <c r="P30" s="10"/>
    </row>
    <row r="31" spans="1:16">
      <c r="A31" s="12"/>
      <c r="B31" s="25">
        <v>341.9</v>
      </c>
      <c r="C31" s="20" t="s">
        <v>38</v>
      </c>
      <c r="D31" s="46">
        <v>16988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16988</v>
      </c>
      <c r="O31" s="47">
        <f t="shared" si="1"/>
        <v>2.2396835860250492</v>
      </c>
      <c r="P31" s="9"/>
    </row>
    <row r="32" spans="1:16">
      <c r="A32" s="12"/>
      <c r="B32" s="25">
        <v>343.3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1799203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1799203</v>
      </c>
      <c r="O32" s="47">
        <f t="shared" si="1"/>
        <v>237.2054054054054</v>
      </c>
      <c r="P32" s="9"/>
    </row>
    <row r="33" spans="1:16">
      <c r="A33" s="12"/>
      <c r="B33" s="25">
        <v>343.4</v>
      </c>
      <c r="C33" s="20" t="s">
        <v>40</v>
      </c>
      <c r="D33" s="46">
        <v>704945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704945</v>
      </c>
      <c r="O33" s="47">
        <f t="shared" si="1"/>
        <v>92.939353988134471</v>
      </c>
      <c r="P33" s="9"/>
    </row>
    <row r="34" spans="1:16">
      <c r="A34" s="12"/>
      <c r="B34" s="25">
        <v>343.5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1261624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1261624</v>
      </c>
      <c r="O34" s="47">
        <f t="shared" si="1"/>
        <v>166.3314436387607</v>
      </c>
      <c r="P34" s="9"/>
    </row>
    <row r="35" spans="1:16">
      <c r="A35" s="12"/>
      <c r="B35" s="25">
        <v>344.1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57005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57005</v>
      </c>
      <c r="O35" s="47">
        <f t="shared" si="1"/>
        <v>7.5154911008569547</v>
      </c>
      <c r="P35" s="9"/>
    </row>
    <row r="36" spans="1:16">
      <c r="A36" s="12"/>
      <c r="B36" s="25">
        <v>344.9</v>
      </c>
      <c r="C36" s="20" t="s">
        <v>44</v>
      </c>
      <c r="D36" s="46">
        <v>62257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62257</v>
      </c>
      <c r="O36" s="47">
        <f t="shared" si="1"/>
        <v>8.2079103493737637</v>
      </c>
      <c r="P36" s="9"/>
    </row>
    <row r="37" spans="1:16">
      <c r="A37" s="12"/>
      <c r="B37" s="25">
        <v>347.2</v>
      </c>
      <c r="C37" s="20" t="s">
        <v>45</v>
      </c>
      <c r="D37" s="46">
        <v>401077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401077</v>
      </c>
      <c r="O37" s="47">
        <f t="shared" si="1"/>
        <v>52.87765326301912</v>
      </c>
      <c r="P37" s="9"/>
    </row>
    <row r="38" spans="1:16" ht="15.75">
      <c r="A38" s="29" t="s">
        <v>36</v>
      </c>
      <c r="B38" s="30"/>
      <c r="C38" s="31"/>
      <c r="D38" s="32">
        <f t="shared" ref="D38:M38" si="8">SUM(D39:D40)</f>
        <v>22407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22407</v>
      </c>
      <c r="O38" s="45">
        <f t="shared" si="1"/>
        <v>2.9541199736321686</v>
      </c>
      <c r="P38" s="10"/>
    </row>
    <row r="39" spans="1:16">
      <c r="A39" s="13"/>
      <c r="B39" s="39">
        <v>351.9</v>
      </c>
      <c r="C39" s="21" t="s">
        <v>49</v>
      </c>
      <c r="D39" s="46">
        <v>21627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21627</v>
      </c>
      <c r="O39" s="47">
        <f t="shared" si="1"/>
        <v>2.8512854317732366</v>
      </c>
      <c r="P39" s="9"/>
    </row>
    <row r="40" spans="1:16">
      <c r="A40" s="13"/>
      <c r="B40" s="39">
        <v>354</v>
      </c>
      <c r="C40" s="21" t="s">
        <v>48</v>
      </c>
      <c r="D40" s="46">
        <v>780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780</v>
      </c>
      <c r="O40" s="47">
        <f t="shared" si="1"/>
        <v>0.10283454185893211</v>
      </c>
      <c r="P40" s="9"/>
    </row>
    <row r="41" spans="1:16" ht="15.75">
      <c r="A41" s="29" t="s">
        <v>3</v>
      </c>
      <c r="B41" s="30"/>
      <c r="C41" s="31"/>
      <c r="D41" s="32">
        <f t="shared" ref="D41:M41" si="9">SUM(D42:D48)</f>
        <v>267300</v>
      </c>
      <c r="E41" s="32">
        <f t="shared" si="9"/>
        <v>0</v>
      </c>
      <c r="F41" s="32">
        <f t="shared" si="9"/>
        <v>0</v>
      </c>
      <c r="G41" s="32">
        <f t="shared" si="9"/>
        <v>979</v>
      </c>
      <c r="H41" s="32">
        <f t="shared" si="9"/>
        <v>0</v>
      </c>
      <c r="I41" s="32">
        <f t="shared" si="9"/>
        <v>48356</v>
      </c>
      <c r="J41" s="32">
        <f t="shared" si="9"/>
        <v>0</v>
      </c>
      <c r="K41" s="32">
        <f t="shared" si="9"/>
        <v>1772549</v>
      </c>
      <c r="L41" s="32">
        <f t="shared" si="9"/>
        <v>0</v>
      </c>
      <c r="M41" s="32">
        <f t="shared" si="9"/>
        <v>0</v>
      </c>
      <c r="N41" s="32">
        <f>SUM(D41:M41)</f>
        <v>2089184</v>
      </c>
      <c r="O41" s="45">
        <f t="shared" si="1"/>
        <v>275.43625576796308</v>
      </c>
      <c r="P41" s="10"/>
    </row>
    <row r="42" spans="1:16">
      <c r="A42" s="12"/>
      <c r="B42" s="25">
        <v>361.1</v>
      </c>
      <c r="C42" s="20" t="s">
        <v>50</v>
      </c>
      <c r="D42" s="46">
        <v>11108</v>
      </c>
      <c r="E42" s="46">
        <v>0</v>
      </c>
      <c r="F42" s="46">
        <v>0</v>
      </c>
      <c r="G42" s="46">
        <v>979</v>
      </c>
      <c r="H42" s="46">
        <v>0</v>
      </c>
      <c r="I42" s="46">
        <v>8369</v>
      </c>
      <c r="J42" s="46">
        <v>0</v>
      </c>
      <c r="K42" s="46">
        <v>221653</v>
      </c>
      <c r="L42" s="46">
        <v>0</v>
      </c>
      <c r="M42" s="46">
        <v>0</v>
      </c>
      <c r="N42" s="46">
        <f>SUM(D42:M42)</f>
        <v>242109</v>
      </c>
      <c r="O42" s="47">
        <f t="shared" si="1"/>
        <v>31.919446275543837</v>
      </c>
      <c r="P42" s="9"/>
    </row>
    <row r="43" spans="1:16">
      <c r="A43" s="12"/>
      <c r="B43" s="25">
        <v>361.3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609047</v>
      </c>
      <c r="L43" s="46">
        <v>0</v>
      </c>
      <c r="M43" s="46">
        <v>0</v>
      </c>
      <c r="N43" s="46">
        <f t="shared" ref="N43:N48" si="10">SUM(D43:M43)</f>
        <v>609047</v>
      </c>
      <c r="O43" s="47">
        <f t="shared" si="1"/>
        <v>80.296242584047462</v>
      </c>
      <c r="P43" s="9"/>
    </row>
    <row r="44" spans="1:16">
      <c r="A44" s="12"/>
      <c r="B44" s="25">
        <v>361.4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455441</v>
      </c>
      <c r="L44" s="46">
        <v>0</v>
      </c>
      <c r="M44" s="46">
        <v>0</v>
      </c>
      <c r="N44" s="46">
        <f t="shared" si="10"/>
        <v>455441</v>
      </c>
      <c r="O44" s="47">
        <f t="shared" si="1"/>
        <v>60.044957152274229</v>
      </c>
      <c r="P44" s="9"/>
    </row>
    <row r="45" spans="1:16">
      <c r="A45" s="12"/>
      <c r="B45" s="25">
        <v>362</v>
      </c>
      <c r="C45" s="20" t="s">
        <v>53</v>
      </c>
      <c r="D45" s="46">
        <v>203344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203344</v>
      </c>
      <c r="O45" s="47">
        <f t="shared" si="1"/>
        <v>26.808701384311142</v>
      </c>
      <c r="P45" s="9"/>
    </row>
    <row r="46" spans="1:16">
      <c r="A46" s="12"/>
      <c r="B46" s="25">
        <v>365</v>
      </c>
      <c r="C46" s="20" t="s">
        <v>54</v>
      </c>
      <c r="D46" s="46">
        <v>6955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6955</v>
      </c>
      <c r="O46" s="47">
        <f t="shared" si="1"/>
        <v>0.91694133157547797</v>
      </c>
      <c r="P46" s="9"/>
    </row>
    <row r="47" spans="1:16">
      <c r="A47" s="12"/>
      <c r="B47" s="25">
        <v>368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486408</v>
      </c>
      <c r="L47" s="46">
        <v>0</v>
      </c>
      <c r="M47" s="46">
        <v>0</v>
      </c>
      <c r="N47" s="46">
        <f t="shared" si="10"/>
        <v>486408</v>
      </c>
      <c r="O47" s="47">
        <f t="shared" si="1"/>
        <v>64.12762030323006</v>
      </c>
      <c r="P47" s="9"/>
    </row>
    <row r="48" spans="1:16">
      <c r="A48" s="12"/>
      <c r="B48" s="25">
        <v>369.9</v>
      </c>
      <c r="C48" s="20" t="s">
        <v>58</v>
      </c>
      <c r="D48" s="46">
        <v>45893</v>
      </c>
      <c r="E48" s="46">
        <v>0</v>
      </c>
      <c r="F48" s="46">
        <v>0</v>
      </c>
      <c r="G48" s="46">
        <v>0</v>
      </c>
      <c r="H48" s="46">
        <v>0</v>
      </c>
      <c r="I48" s="46">
        <v>39987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85880</v>
      </c>
      <c r="O48" s="47">
        <f t="shared" si="1"/>
        <v>11.322346736980883</v>
      </c>
      <c r="P48" s="9"/>
    </row>
    <row r="49" spans="1:119" ht="15.75">
      <c r="A49" s="29" t="s">
        <v>37</v>
      </c>
      <c r="B49" s="30"/>
      <c r="C49" s="31"/>
      <c r="D49" s="32">
        <f t="shared" ref="D49:M49" si="11">SUM(D50:D51)</f>
        <v>647093</v>
      </c>
      <c r="E49" s="32">
        <f t="shared" si="11"/>
        <v>41246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1968557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>SUM(D49:M49)</f>
        <v>2656896</v>
      </c>
      <c r="O49" s="45">
        <f t="shared" si="1"/>
        <v>350.28292682926832</v>
      </c>
      <c r="P49" s="9"/>
    </row>
    <row r="50" spans="1:119">
      <c r="A50" s="12"/>
      <c r="B50" s="25">
        <v>381</v>
      </c>
      <c r="C50" s="20" t="s">
        <v>59</v>
      </c>
      <c r="D50" s="46">
        <v>647093</v>
      </c>
      <c r="E50" s="46">
        <v>41246</v>
      </c>
      <c r="F50" s="46">
        <v>0</v>
      </c>
      <c r="G50" s="46">
        <v>0</v>
      </c>
      <c r="H50" s="46">
        <v>0</v>
      </c>
      <c r="I50" s="46">
        <v>163236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851575</v>
      </c>
      <c r="O50" s="47">
        <f t="shared" si="1"/>
        <v>112.27092946605141</v>
      </c>
      <c r="P50" s="9"/>
    </row>
    <row r="51" spans="1:119" ht="15.75" thickBot="1">
      <c r="A51" s="12"/>
      <c r="B51" s="25">
        <v>389.5</v>
      </c>
      <c r="C51" s="20" t="s">
        <v>78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1805321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1805321</v>
      </c>
      <c r="O51" s="47">
        <f t="shared" si="1"/>
        <v>238.01199736321686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2">SUM(D5,D17,D22,D30,D38,D41,D49)</f>
        <v>5378495</v>
      </c>
      <c r="E52" s="15">
        <f t="shared" si="12"/>
        <v>1360064</v>
      </c>
      <c r="F52" s="15">
        <f t="shared" si="12"/>
        <v>0</v>
      </c>
      <c r="G52" s="15">
        <f t="shared" si="12"/>
        <v>979</v>
      </c>
      <c r="H52" s="15">
        <f t="shared" si="12"/>
        <v>0</v>
      </c>
      <c r="I52" s="15">
        <f t="shared" si="12"/>
        <v>5134745</v>
      </c>
      <c r="J52" s="15">
        <f t="shared" si="12"/>
        <v>0</v>
      </c>
      <c r="K52" s="15">
        <f t="shared" si="12"/>
        <v>1772549</v>
      </c>
      <c r="L52" s="15">
        <f t="shared" si="12"/>
        <v>0</v>
      </c>
      <c r="M52" s="15">
        <f t="shared" si="12"/>
        <v>0</v>
      </c>
      <c r="N52" s="15">
        <f>SUM(D52:M52)</f>
        <v>13646832</v>
      </c>
      <c r="O52" s="38">
        <f t="shared" si="1"/>
        <v>1799.1868160843771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84</v>
      </c>
      <c r="M54" s="48"/>
      <c r="N54" s="48"/>
      <c r="O54" s="43">
        <v>7585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81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2366223</v>
      </c>
      <c r="E5" s="27">
        <f t="shared" si="0"/>
        <v>623391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2989614</v>
      </c>
      <c r="O5" s="33">
        <f t="shared" ref="O5:O36" si="1">(N5/O$57)</f>
        <v>393.78477344573236</v>
      </c>
      <c r="P5" s="6"/>
    </row>
    <row r="6" spans="1:133">
      <c r="A6" s="12"/>
      <c r="B6" s="25">
        <v>311</v>
      </c>
      <c r="C6" s="20" t="s">
        <v>2</v>
      </c>
      <c r="D6" s="46">
        <v>1496105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1496105</v>
      </c>
      <c r="O6" s="47">
        <f t="shared" si="1"/>
        <v>197.06335616438355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164057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164057</v>
      </c>
      <c r="O7" s="47">
        <f t="shared" si="1"/>
        <v>21.609193888303476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84363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84363</v>
      </c>
      <c r="O8" s="47">
        <f t="shared" si="1"/>
        <v>11.112091675447839</v>
      </c>
      <c r="P8" s="9"/>
    </row>
    <row r="9" spans="1:133">
      <c r="A9" s="12"/>
      <c r="B9" s="25">
        <v>312.51</v>
      </c>
      <c r="C9" s="20" t="s">
        <v>72</v>
      </c>
      <c r="D9" s="46">
        <v>40981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40981</v>
      </c>
      <c r="O9" s="47">
        <f t="shared" si="1"/>
        <v>5.3979188619599583</v>
      </c>
      <c r="P9" s="9"/>
    </row>
    <row r="10" spans="1:133">
      <c r="A10" s="12"/>
      <c r="B10" s="25">
        <v>312.52</v>
      </c>
      <c r="C10" s="20" t="s">
        <v>69</v>
      </c>
      <c r="D10" s="46">
        <v>62946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62946</v>
      </c>
      <c r="O10" s="47">
        <f t="shared" si="1"/>
        <v>8.2910958904109595</v>
      </c>
      <c r="P10" s="9"/>
    </row>
    <row r="11" spans="1:133">
      <c r="A11" s="12"/>
      <c r="B11" s="25">
        <v>312.60000000000002</v>
      </c>
      <c r="C11" s="20" t="s">
        <v>12</v>
      </c>
      <c r="D11" s="46">
        <v>0</v>
      </c>
      <c r="E11" s="46">
        <v>374971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374971</v>
      </c>
      <c r="O11" s="47">
        <f t="shared" si="1"/>
        <v>49.390279241306636</v>
      </c>
      <c r="P11" s="9"/>
    </row>
    <row r="12" spans="1:133">
      <c r="A12" s="12"/>
      <c r="B12" s="25">
        <v>314.10000000000002</v>
      </c>
      <c r="C12" s="20" t="s">
        <v>13</v>
      </c>
      <c r="D12" s="46">
        <v>320874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320874</v>
      </c>
      <c r="O12" s="47">
        <f t="shared" si="1"/>
        <v>42.264752370916753</v>
      </c>
      <c r="P12" s="9"/>
    </row>
    <row r="13" spans="1:133">
      <c r="A13" s="12"/>
      <c r="B13" s="25">
        <v>314.3</v>
      </c>
      <c r="C13" s="20" t="s">
        <v>14</v>
      </c>
      <c r="D13" s="46">
        <v>104644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104644</v>
      </c>
      <c r="O13" s="47">
        <f t="shared" si="1"/>
        <v>13.783456269757639</v>
      </c>
      <c r="P13" s="9"/>
    </row>
    <row r="14" spans="1:133">
      <c r="A14" s="12"/>
      <c r="B14" s="25">
        <v>314.39999999999998</v>
      </c>
      <c r="C14" s="20" t="s">
        <v>15</v>
      </c>
      <c r="D14" s="46">
        <v>22958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22958</v>
      </c>
      <c r="O14" s="47">
        <f t="shared" si="1"/>
        <v>3.0239726027397262</v>
      </c>
      <c r="P14" s="9"/>
    </row>
    <row r="15" spans="1:133">
      <c r="A15" s="12"/>
      <c r="B15" s="25">
        <v>315</v>
      </c>
      <c r="C15" s="20" t="s">
        <v>16</v>
      </c>
      <c r="D15" s="46">
        <v>261163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261163</v>
      </c>
      <c r="O15" s="47">
        <f t="shared" si="1"/>
        <v>34.399762908324554</v>
      </c>
      <c r="P15" s="9"/>
    </row>
    <row r="16" spans="1:133">
      <c r="A16" s="12"/>
      <c r="B16" s="25">
        <v>316</v>
      </c>
      <c r="C16" s="20" t="s">
        <v>17</v>
      </c>
      <c r="D16" s="46">
        <v>56552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56552</v>
      </c>
      <c r="O16" s="47">
        <f t="shared" si="1"/>
        <v>7.4488935721812437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SUM(D18:D20)</f>
        <v>419562</v>
      </c>
      <c r="E17" s="32">
        <f t="shared" si="3"/>
        <v>221997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9" si="4">SUM(D17:M17)</f>
        <v>641559</v>
      </c>
      <c r="O17" s="45">
        <f t="shared" si="1"/>
        <v>84.50461011591149</v>
      </c>
      <c r="P17" s="10"/>
    </row>
    <row r="18" spans="1:16">
      <c r="A18" s="12"/>
      <c r="B18" s="25">
        <v>322</v>
      </c>
      <c r="C18" s="20" t="s">
        <v>0</v>
      </c>
      <c r="D18" s="46">
        <v>810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810</v>
      </c>
      <c r="O18" s="47">
        <f t="shared" si="1"/>
        <v>0.10669125395152793</v>
      </c>
      <c r="P18" s="9"/>
    </row>
    <row r="19" spans="1:16">
      <c r="A19" s="12"/>
      <c r="B19" s="25">
        <v>323.10000000000002</v>
      </c>
      <c r="C19" s="20" t="s">
        <v>19</v>
      </c>
      <c r="D19" s="46">
        <v>418752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418752</v>
      </c>
      <c r="O19" s="47">
        <f t="shared" si="1"/>
        <v>55.157007376185462</v>
      </c>
      <c r="P19" s="9"/>
    </row>
    <row r="20" spans="1:16">
      <c r="A20" s="12"/>
      <c r="B20" s="25">
        <v>325.2</v>
      </c>
      <c r="C20" s="20" t="s">
        <v>20</v>
      </c>
      <c r="D20" s="46">
        <v>0</v>
      </c>
      <c r="E20" s="46">
        <v>221997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221997</v>
      </c>
      <c r="O20" s="47">
        <f t="shared" si="1"/>
        <v>29.2409114857745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SUM(D22:D28)</f>
        <v>578379</v>
      </c>
      <c r="E21" s="32">
        <f t="shared" si="5"/>
        <v>292864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871243</v>
      </c>
      <c r="O21" s="45">
        <f t="shared" si="1"/>
        <v>114.75803477344573</v>
      </c>
      <c r="P21" s="10"/>
    </row>
    <row r="22" spans="1:16">
      <c r="A22" s="12"/>
      <c r="B22" s="25">
        <v>331.2</v>
      </c>
      <c r="C22" s="20" t="s">
        <v>22</v>
      </c>
      <c r="D22" s="46">
        <v>142647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142647</v>
      </c>
      <c r="O22" s="47">
        <f t="shared" si="1"/>
        <v>18.789120126448893</v>
      </c>
      <c r="P22" s="9"/>
    </row>
    <row r="23" spans="1:16">
      <c r="A23" s="12"/>
      <c r="B23" s="25">
        <v>331.5</v>
      </c>
      <c r="C23" s="20" t="s">
        <v>24</v>
      </c>
      <c r="D23" s="46">
        <v>0</v>
      </c>
      <c r="E23" s="46">
        <v>217864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217864</v>
      </c>
      <c r="O23" s="47">
        <f t="shared" si="1"/>
        <v>28.696522655426765</v>
      </c>
      <c r="P23" s="9"/>
    </row>
    <row r="24" spans="1:16">
      <c r="A24" s="12"/>
      <c r="B24" s="25">
        <v>334.5</v>
      </c>
      <c r="C24" s="20" t="s">
        <v>25</v>
      </c>
      <c r="D24" s="46">
        <v>0</v>
      </c>
      <c r="E24" s="46">
        <v>75000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75000</v>
      </c>
      <c r="O24" s="47">
        <f t="shared" si="1"/>
        <v>9.8788198103266591</v>
      </c>
      <c r="P24" s="9"/>
    </row>
    <row r="25" spans="1:16">
      <c r="A25" s="12"/>
      <c r="B25" s="25">
        <v>335.12</v>
      </c>
      <c r="C25" s="20" t="s">
        <v>26</v>
      </c>
      <c r="D25" s="46">
        <v>231803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231803</v>
      </c>
      <c r="O25" s="47">
        <f t="shared" si="1"/>
        <v>30.532534246575342</v>
      </c>
      <c r="P25" s="9"/>
    </row>
    <row r="26" spans="1:16">
      <c r="A26" s="12"/>
      <c r="B26" s="25">
        <v>335.14</v>
      </c>
      <c r="C26" s="20" t="s">
        <v>27</v>
      </c>
      <c r="D26" s="46">
        <v>3004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3004</v>
      </c>
      <c r="O26" s="47">
        <f t="shared" si="1"/>
        <v>0.39567966280295047</v>
      </c>
      <c r="P26" s="9"/>
    </row>
    <row r="27" spans="1:16">
      <c r="A27" s="12"/>
      <c r="B27" s="25">
        <v>335.15</v>
      </c>
      <c r="C27" s="20" t="s">
        <v>28</v>
      </c>
      <c r="D27" s="46">
        <v>3313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3313</v>
      </c>
      <c r="O27" s="47">
        <f t="shared" si="1"/>
        <v>0.43638040042149634</v>
      </c>
      <c r="P27" s="9"/>
    </row>
    <row r="28" spans="1:16">
      <c r="A28" s="12"/>
      <c r="B28" s="25">
        <v>335.18</v>
      </c>
      <c r="C28" s="20" t="s">
        <v>29</v>
      </c>
      <c r="D28" s="46">
        <v>197612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197612</v>
      </c>
      <c r="O28" s="47">
        <f t="shared" si="1"/>
        <v>26.028977871443626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SUM(D30:D37)</f>
        <v>1172976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3025010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4197986</v>
      </c>
      <c r="O29" s="45">
        <f t="shared" si="1"/>
        <v>552.94863013698625</v>
      </c>
      <c r="P29" s="10"/>
    </row>
    <row r="30" spans="1:16">
      <c r="A30" s="12"/>
      <c r="B30" s="25">
        <v>341.9</v>
      </c>
      <c r="C30" s="20" t="s">
        <v>38</v>
      </c>
      <c r="D30" s="46">
        <v>10325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7">SUM(D30:M30)</f>
        <v>10325</v>
      </c>
      <c r="O30" s="47">
        <f t="shared" si="1"/>
        <v>1.3599841938883035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1749301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1749301</v>
      </c>
      <c r="O31" s="47">
        <f t="shared" si="1"/>
        <v>230.41372497365649</v>
      </c>
      <c r="P31" s="9"/>
    </row>
    <row r="32" spans="1:16">
      <c r="A32" s="12"/>
      <c r="B32" s="25">
        <v>343.4</v>
      </c>
      <c r="C32" s="20" t="s">
        <v>40</v>
      </c>
      <c r="D32" s="46">
        <v>698009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698009</v>
      </c>
      <c r="O32" s="47">
        <f t="shared" si="1"/>
        <v>91.94006849315069</v>
      </c>
      <c r="P32" s="9"/>
    </row>
    <row r="33" spans="1:16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1221031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1221031</v>
      </c>
      <c r="O33" s="47">
        <f t="shared" si="1"/>
        <v>160.83126975763963</v>
      </c>
      <c r="P33" s="9"/>
    </row>
    <row r="34" spans="1:16">
      <c r="A34" s="12"/>
      <c r="B34" s="25">
        <v>343.9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2632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2632</v>
      </c>
      <c r="O34" s="47">
        <f t="shared" si="1"/>
        <v>0.34668071654373023</v>
      </c>
      <c r="P34" s="9"/>
    </row>
    <row r="35" spans="1:16">
      <c r="A35" s="12"/>
      <c r="B35" s="25">
        <v>344.1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52046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52046</v>
      </c>
      <c r="O35" s="47">
        <f t="shared" si="1"/>
        <v>6.8553740779768173</v>
      </c>
      <c r="P35" s="9"/>
    </row>
    <row r="36" spans="1:16">
      <c r="A36" s="12"/>
      <c r="B36" s="25">
        <v>344.9</v>
      </c>
      <c r="C36" s="20" t="s">
        <v>44</v>
      </c>
      <c r="D36" s="46">
        <v>53772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53772</v>
      </c>
      <c r="O36" s="47">
        <f t="shared" si="1"/>
        <v>7.0827186512118017</v>
      </c>
      <c r="P36" s="9"/>
    </row>
    <row r="37" spans="1:16">
      <c r="A37" s="12"/>
      <c r="B37" s="25">
        <v>347.2</v>
      </c>
      <c r="C37" s="20" t="s">
        <v>45</v>
      </c>
      <c r="D37" s="46">
        <v>410870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410870</v>
      </c>
      <c r="O37" s="47">
        <f t="shared" ref="O37:O55" si="8">(N37/O$57)</f>
        <v>54.11880927291886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SUM(D39:D40)</f>
        <v>21719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21719</v>
      </c>
      <c r="O38" s="45">
        <f t="shared" si="8"/>
        <v>2.8607744994731297</v>
      </c>
      <c r="P38" s="10"/>
    </row>
    <row r="39" spans="1:16">
      <c r="A39" s="13"/>
      <c r="B39" s="39">
        <v>351.9</v>
      </c>
      <c r="C39" s="21" t="s">
        <v>49</v>
      </c>
      <c r="D39" s="46">
        <v>21309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21309</v>
      </c>
      <c r="O39" s="47">
        <f t="shared" si="8"/>
        <v>2.8067702845100104</v>
      </c>
      <c r="P39" s="9"/>
    </row>
    <row r="40" spans="1:16">
      <c r="A40" s="13"/>
      <c r="B40" s="39">
        <v>354</v>
      </c>
      <c r="C40" s="21" t="s">
        <v>48</v>
      </c>
      <c r="D40" s="46">
        <v>410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410</v>
      </c>
      <c r="O40" s="47">
        <f t="shared" si="8"/>
        <v>5.4004214963119072E-2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SUM(D42:D49)</f>
        <v>255116</v>
      </c>
      <c r="E41" s="32">
        <f t="shared" si="10"/>
        <v>23468</v>
      </c>
      <c r="F41" s="32">
        <f t="shared" si="10"/>
        <v>0</v>
      </c>
      <c r="G41" s="32">
        <f t="shared" si="10"/>
        <v>1241</v>
      </c>
      <c r="H41" s="32">
        <f t="shared" si="10"/>
        <v>0</v>
      </c>
      <c r="I41" s="32">
        <f t="shared" si="10"/>
        <v>23315</v>
      </c>
      <c r="J41" s="32">
        <f t="shared" si="10"/>
        <v>0</v>
      </c>
      <c r="K41" s="32">
        <f t="shared" si="10"/>
        <v>486142</v>
      </c>
      <c r="L41" s="32">
        <f t="shared" si="10"/>
        <v>0</v>
      </c>
      <c r="M41" s="32">
        <f t="shared" si="10"/>
        <v>0</v>
      </c>
      <c r="N41" s="32">
        <f>SUM(D41:M41)</f>
        <v>789282</v>
      </c>
      <c r="O41" s="45">
        <f t="shared" si="8"/>
        <v>103.96232876712328</v>
      </c>
      <c r="P41" s="10"/>
    </row>
    <row r="42" spans="1:16">
      <c r="A42" s="12"/>
      <c r="B42" s="25">
        <v>361.1</v>
      </c>
      <c r="C42" s="20" t="s">
        <v>50</v>
      </c>
      <c r="D42" s="46">
        <v>1843</v>
      </c>
      <c r="E42" s="46">
        <v>265</v>
      </c>
      <c r="F42" s="46">
        <v>0</v>
      </c>
      <c r="G42" s="46">
        <v>1241</v>
      </c>
      <c r="H42" s="46">
        <v>0</v>
      </c>
      <c r="I42" s="46">
        <v>23315</v>
      </c>
      <c r="J42" s="46">
        <v>0</v>
      </c>
      <c r="K42" s="46">
        <v>182125</v>
      </c>
      <c r="L42" s="46">
        <v>0</v>
      </c>
      <c r="M42" s="46">
        <v>0</v>
      </c>
      <c r="N42" s="46">
        <f>SUM(D42:M42)</f>
        <v>208789</v>
      </c>
      <c r="O42" s="47">
        <f t="shared" si="8"/>
        <v>27.50118545837724</v>
      </c>
      <c r="P42" s="9"/>
    </row>
    <row r="43" spans="1:16">
      <c r="A43" s="12"/>
      <c r="B43" s="25">
        <v>361.3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-632758</v>
      </c>
      <c r="L43" s="46">
        <v>0</v>
      </c>
      <c r="M43" s="46">
        <v>0</v>
      </c>
      <c r="N43" s="46">
        <f t="shared" ref="N43:N49" si="11">SUM(D43:M43)</f>
        <v>-632758</v>
      </c>
      <c r="O43" s="47">
        <f t="shared" si="8"/>
        <v>-83.345363540569025</v>
      </c>
      <c r="P43" s="9"/>
    </row>
    <row r="44" spans="1:16">
      <c r="A44" s="12"/>
      <c r="B44" s="25">
        <v>361.4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448059</v>
      </c>
      <c r="L44" s="46">
        <v>0</v>
      </c>
      <c r="M44" s="46">
        <v>0</v>
      </c>
      <c r="N44" s="46">
        <f t="shared" si="11"/>
        <v>448059</v>
      </c>
      <c r="O44" s="47">
        <f t="shared" si="8"/>
        <v>59.017255005268701</v>
      </c>
      <c r="P44" s="9"/>
    </row>
    <row r="45" spans="1:16">
      <c r="A45" s="12"/>
      <c r="B45" s="25">
        <v>362</v>
      </c>
      <c r="C45" s="20" t="s">
        <v>53</v>
      </c>
      <c r="D45" s="46">
        <v>218658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218658</v>
      </c>
      <c r="O45" s="47">
        <f t="shared" si="8"/>
        <v>28.801106427818755</v>
      </c>
      <c r="P45" s="9"/>
    </row>
    <row r="46" spans="1:16">
      <c r="A46" s="12"/>
      <c r="B46" s="25">
        <v>365</v>
      </c>
      <c r="C46" s="20" t="s">
        <v>54</v>
      </c>
      <c r="D46" s="46">
        <v>5215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5215</v>
      </c>
      <c r="O46" s="47">
        <f t="shared" si="8"/>
        <v>0.68690727081138037</v>
      </c>
      <c r="P46" s="9"/>
    </row>
    <row r="47" spans="1:16">
      <c r="A47" s="12"/>
      <c r="B47" s="25">
        <v>366</v>
      </c>
      <c r="C47" s="20" t="s">
        <v>55</v>
      </c>
      <c r="D47" s="46">
        <v>420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420</v>
      </c>
      <c r="O47" s="47">
        <f t="shared" si="8"/>
        <v>5.5321390937829291E-2</v>
      </c>
      <c r="P47" s="9"/>
    </row>
    <row r="48" spans="1:16">
      <c r="A48" s="12"/>
      <c r="B48" s="25">
        <v>368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488716</v>
      </c>
      <c r="L48" s="46">
        <v>0</v>
      </c>
      <c r="M48" s="46">
        <v>0</v>
      </c>
      <c r="N48" s="46">
        <f t="shared" si="11"/>
        <v>488716</v>
      </c>
      <c r="O48" s="47">
        <f t="shared" si="8"/>
        <v>64.372497365648044</v>
      </c>
      <c r="P48" s="9"/>
    </row>
    <row r="49" spans="1:119">
      <c r="A49" s="12"/>
      <c r="B49" s="25">
        <v>369.9</v>
      </c>
      <c r="C49" s="20" t="s">
        <v>58</v>
      </c>
      <c r="D49" s="46">
        <v>28980</v>
      </c>
      <c r="E49" s="46">
        <v>23203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52183</v>
      </c>
      <c r="O49" s="47">
        <f t="shared" si="8"/>
        <v>6.8734193888303476</v>
      </c>
      <c r="P49" s="9"/>
    </row>
    <row r="50" spans="1:119" ht="15.75">
      <c r="A50" s="29" t="s">
        <v>37</v>
      </c>
      <c r="B50" s="30"/>
      <c r="C50" s="31"/>
      <c r="D50" s="32">
        <f t="shared" ref="D50:M50" si="12">SUM(D51:D54)</f>
        <v>536530</v>
      </c>
      <c r="E50" s="32">
        <f t="shared" si="12"/>
        <v>0</v>
      </c>
      <c r="F50" s="32">
        <f t="shared" si="12"/>
        <v>0</v>
      </c>
      <c r="G50" s="32">
        <f t="shared" si="12"/>
        <v>61470</v>
      </c>
      <c r="H50" s="32">
        <f t="shared" si="12"/>
        <v>0</v>
      </c>
      <c r="I50" s="32">
        <f t="shared" si="12"/>
        <v>1636725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ref="N50:N55" si="13">SUM(D50:M50)</f>
        <v>2234725</v>
      </c>
      <c r="O50" s="45">
        <f t="shared" si="8"/>
        <v>294.35260800842991</v>
      </c>
      <c r="P50" s="9"/>
    </row>
    <row r="51" spans="1:119">
      <c r="A51" s="12"/>
      <c r="B51" s="25">
        <v>381</v>
      </c>
      <c r="C51" s="20" t="s">
        <v>59</v>
      </c>
      <c r="D51" s="46">
        <v>536530</v>
      </c>
      <c r="E51" s="46">
        <v>0</v>
      </c>
      <c r="F51" s="46">
        <v>0</v>
      </c>
      <c r="G51" s="46">
        <v>61470</v>
      </c>
      <c r="H51" s="46">
        <v>0</v>
      </c>
      <c r="I51" s="46">
        <v>130676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728676</v>
      </c>
      <c r="O51" s="47">
        <f t="shared" si="8"/>
        <v>95.979452054794521</v>
      </c>
      <c r="P51" s="9"/>
    </row>
    <row r="52" spans="1:119">
      <c r="A52" s="12"/>
      <c r="B52" s="25">
        <v>389.5</v>
      </c>
      <c r="C52" s="20" t="s">
        <v>78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204000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204000</v>
      </c>
      <c r="O52" s="47">
        <f t="shared" si="8"/>
        <v>26.870389884088514</v>
      </c>
      <c r="P52" s="9"/>
    </row>
    <row r="53" spans="1:119">
      <c r="A53" s="12"/>
      <c r="B53" s="25">
        <v>389.7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104014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104014</v>
      </c>
      <c r="O53" s="47">
        <f t="shared" si="8"/>
        <v>13.700474183350895</v>
      </c>
      <c r="P53" s="9"/>
    </row>
    <row r="54" spans="1:119" ht="15.75" thickBot="1">
      <c r="A54" s="12"/>
      <c r="B54" s="25">
        <v>389.9</v>
      </c>
      <c r="C54" s="20" t="s">
        <v>79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1198035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1198035</v>
      </c>
      <c r="O54" s="47">
        <f t="shared" si="8"/>
        <v>157.802291886196</v>
      </c>
      <c r="P54" s="9"/>
    </row>
    <row r="55" spans="1:119" ht="16.5" thickBot="1">
      <c r="A55" s="14" t="s">
        <v>46</v>
      </c>
      <c r="B55" s="23"/>
      <c r="C55" s="22"/>
      <c r="D55" s="15">
        <f t="shared" ref="D55:M55" si="14">SUM(D5,D17,D21,D29,D38,D41,D50)</f>
        <v>5350505</v>
      </c>
      <c r="E55" s="15">
        <f t="shared" si="14"/>
        <v>1161720</v>
      </c>
      <c r="F55" s="15">
        <f t="shared" si="14"/>
        <v>0</v>
      </c>
      <c r="G55" s="15">
        <f t="shared" si="14"/>
        <v>62711</v>
      </c>
      <c r="H55" s="15">
        <f t="shared" si="14"/>
        <v>0</v>
      </c>
      <c r="I55" s="15">
        <f t="shared" si="14"/>
        <v>4685050</v>
      </c>
      <c r="J55" s="15">
        <f t="shared" si="14"/>
        <v>0</v>
      </c>
      <c r="K55" s="15">
        <f t="shared" si="14"/>
        <v>486142</v>
      </c>
      <c r="L55" s="15">
        <f t="shared" si="14"/>
        <v>0</v>
      </c>
      <c r="M55" s="15">
        <f t="shared" si="14"/>
        <v>0</v>
      </c>
      <c r="N55" s="15">
        <f t="shared" si="13"/>
        <v>11746128</v>
      </c>
      <c r="O55" s="38">
        <f t="shared" si="8"/>
        <v>1547.1717597471022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80</v>
      </c>
      <c r="M57" s="48"/>
      <c r="N57" s="48"/>
      <c r="O57" s="43">
        <v>7592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2603005</v>
      </c>
      <c r="E5" s="27">
        <f t="shared" si="0"/>
        <v>353297</v>
      </c>
      <c r="F5" s="27">
        <f t="shared" si="0"/>
        <v>0</v>
      </c>
      <c r="G5" s="27">
        <f t="shared" si="0"/>
        <v>243793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103683</v>
      </c>
      <c r="L5" s="27">
        <f t="shared" si="0"/>
        <v>0</v>
      </c>
      <c r="M5" s="27">
        <f t="shared" si="0"/>
        <v>0</v>
      </c>
      <c r="N5" s="28">
        <f>SUM(D5:M5)</f>
        <v>3303778</v>
      </c>
      <c r="O5" s="33">
        <f t="shared" ref="O5:O36" si="1">(N5/O$55)</f>
        <v>432.60154510933614</v>
      </c>
      <c r="P5" s="6"/>
    </row>
    <row r="6" spans="1:133">
      <c r="A6" s="12"/>
      <c r="B6" s="25">
        <v>311</v>
      </c>
      <c r="C6" s="20" t="s">
        <v>2</v>
      </c>
      <c r="D6" s="46">
        <v>1737323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1737323</v>
      </c>
      <c r="O6" s="47">
        <f t="shared" si="1"/>
        <v>227.48762603116407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162494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162494</v>
      </c>
      <c r="O7" s="47">
        <f t="shared" si="1"/>
        <v>21.277203090218674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81299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81299</v>
      </c>
      <c r="O8" s="47">
        <f t="shared" si="1"/>
        <v>10.645410501505827</v>
      </c>
      <c r="P8" s="9"/>
    </row>
    <row r="9" spans="1:133">
      <c r="A9" s="12"/>
      <c r="B9" s="25">
        <v>312.51</v>
      </c>
      <c r="C9" s="20" t="s">
        <v>72</v>
      </c>
      <c r="D9" s="46">
        <v>39919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39919</v>
      </c>
      <c r="L9" s="46">
        <v>0</v>
      </c>
      <c r="M9" s="46">
        <v>0</v>
      </c>
      <c r="N9" s="46">
        <f>SUM(D9:M9)</f>
        <v>79838</v>
      </c>
      <c r="O9" s="47">
        <f t="shared" si="1"/>
        <v>10.45410501505827</v>
      </c>
      <c r="P9" s="9"/>
    </row>
    <row r="10" spans="1:133">
      <c r="A10" s="12"/>
      <c r="B10" s="25">
        <v>312.52</v>
      </c>
      <c r="C10" s="20" t="s">
        <v>69</v>
      </c>
      <c r="D10" s="46">
        <v>63764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63764</v>
      </c>
      <c r="L10" s="46">
        <v>0</v>
      </c>
      <c r="M10" s="46">
        <v>0</v>
      </c>
      <c r="N10" s="46">
        <f>SUM(D10:M10)</f>
        <v>127528</v>
      </c>
      <c r="O10" s="47">
        <f t="shared" si="1"/>
        <v>16.698703679455285</v>
      </c>
      <c r="P10" s="9"/>
    </row>
    <row r="11" spans="1:133">
      <c r="A11" s="12"/>
      <c r="B11" s="25">
        <v>312.60000000000002</v>
      </c>
      <c r="C11" s="20" t="s">
        <v>12</v>
      </c>
      <c r="D11" s="46">
        <v>0</v>
      </c>
      <c r="E11" s="46">
        <v>353297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353297</v>
      </c>
      <c r="O11" s="47">
        <f t="shared" si="1"/>
        <v>46.261228230980748</v>
      </c>
      <c r="P11" s="9"/>
    </row>
    <row r="12" spans="1:133">
      <c r="A12" s="12"/>
      <c r="B12" s="25">
        <v>314.10000000000002</v>
      </c>
      <c r="C12" s="20" t="s">
        <v>13</v>
      </c>
      <c r="D12" s="46">
        <v>322958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322958</v>
      </c>
      <c r="O12" s="47">
        <f t="shared" si="1"/>
        <v>42.288594998035876</v>
      </c>
      <c r="P12" s="9"/>
    </row>
    <row r="13" spans="1:133">
      <c r="A13" s="12"/>
      <c r="B13" s="25">
        <v>314.3</v>
      </c>
      <c r="C13" s="20" t="s">
        <v>14</v>
      </c>
      <c r="D13" s="46">
        <v>89260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89260</v>
      </c>
      <c r="O13" s="47">
        <f t="shared" si="1"/>
        <v>11.687835537514731</v>
      </c>
      <c r="P13" s="9"/>
    </row>
    <row r="14" spans="1:133">
      <c r="A14" s="12"/>
      <c r="B14" s="25">
        <v>314.39999999999998</v>
      </c>
      <c r="C14" s="20" t="s">
        <v>15</v>
      </c>
      <c r="D14" s="46">
        <v>25126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25126</v>
      </c>
      <c r="O14" s="47">
        <f t="shared" si="1"/>
        <v>3.2900353541966743</v>
      </c>
      <c r="P14" s="9"/>
    </row>
    <row r="15" spans="1:133">
      <c r="A15" s="12"/>
      <c r="B15" s="25">
        <v>315</v>
      </c>
      <c r="C15" s="20" t="s">
        <v>16</v>
      </c>
      <c r="D15" s="46">
        <v>282102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282102</v>
      </c>
      <c r="O15" s="47">
        <f t="shared" si="1"/>
        <v>36.938850333900746</v>
      </c>
      <c r="P15" s="9"/>
    </row>
    <row r="16" spans="1:133">
      <c r="A16" s="12"/>
      <c r="B16" s="25">
        <v>316</v>
      </c>
      <c r="C16" s="20" t="s">
        <v>17</v>
      </c>
      <c r="D16" s="46">
        <v>42553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42553</v>
      </c>
      <c r="O16" s="47">
        <f t="shared" si="1"/>
        <v>5.5719523373052242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SUM(D18:D21)</f>
        <v>430422</v>
      </c>
      <c r="E17" s="32">
        <f t="shared" si="3"/>
        <v>193460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1" si="4">SUM(D17:M17)</f>
        <v>623882</v>
      </c>
      <c r="O17" s="45">
        <f t="shared" si="1"/>
        <v>81.692025664527961</v>
      </c>
      <c r="P17" s="10"/>
    </row>
    <row r="18" spans="1:16">
      <c r="A18" s="12"/>
      <c r="B18" s="25">
        <v>322</v>
      </c>
      <c r="C18" s="20" t="s">
        <v>0</v>
      </c>
      <c r="D18" s="46">
        <v>1320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1320</v>
      </c>
      <c r="O18" s="47">
        <f t="shared" si="1"/>
        <v>0.1728427392955349</v>
      </c>
      <c r="P18" s="9"/>
    </row>
    <row r="19" spans="1:16">
      <c r="A19" s="12"/>
      <c r="B19" s="25">
        <v>323.10000000000002</v>
      </c>
      <c r="C19" s="20" t="s">
        <v>19</v>
      </c>
      <c r="D19" s="46">
        <v>428920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428920</v>
      </c>
      <c r="O19" s="47">
        <f t="shared" si="1"/>
        <v>56.163414953515776</v>
      </c>
      <c r="P19" s="9"/>
    </row>
    <row r="20" spans="1:16">
      <c r="A20" s="12"/>
      <c r="B20" s="25">
        <v>325.2</v>
      </c>
      <c r="C20" s="20" t="s">
        <v>20</v>
      </c>
      <c r="D20" s="46">
        <v>0</v>
      </c>
      <c r="E20" s="46">
        <v>193460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193460</v>
      </c>
      <c r="O20" s="47">
        <f t="shared" si="1"/>
        <v>25.331936624328925</v>
      </c>
      <c r="P20" s="9"/>
    </row>
    <row r="21" spans="1:16">
      <c r="A21" s="12"/>
      <c r="B21" s="25">
        <v>329</v>
      </c>
      <c r="C21" s="20" t="s">
        <v>21</v>
      </c>
      <c r="D21" s="46">
        <v>182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182</v>
      </c>
      <c r="O21" s="47">
        <f t="shared" si="1"/>
        <v>2.3831347387717691E-2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SUM(D23:D30)</f>
        <v>769382</v>
      </c>
      <c r="E22" s="32">
        <f t="shared" si="5"/>
        <v>80694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850076</v>
      </c>
      <c r="O22" s="45">
        <f t="shared" si="1"/>
        <v>111.31020034044782</v>
      </c>
      <c r="P22" s="10"/>
    </row>
    <row r="23" spans="1:16">
      <c r="A23" s="12"/>
      <c r="B23" s="25">
        <v>331.1</v>
      </c>
      <c r="C23" s="20" t="s">
        <v>73</v>
      </c>
      <c r="D23" s="46">
        <v>0</v>
      </c>
      <c r="E23" s="46">
        <v>21194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21194</v>
      </c>
      <c r="O23" s="47">
        <f t="shared" si="1"/>
        <v>2.7751734974466413</v>
      </c>
      <c r="P23" s="9"/>
    </row>
    <row r="24" spans="1:16">
      <c r="A24" s="12"/>
      <c r="B24" s="25">
        <v>331.2</v>
      </c>
      <c r="C24" s="20" t="s">
        <v>22</v>
      </c>
      <c r="D24" s="46">
        <v>343590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343590</v>
      </c>
      <c r="O24" s="47">
        <f t="shared" si="1"/>
        <v>44.990179389812752</v>
      </c>
      <c r="P24" s="9"/>
    </row>
    <row r="25" spans="1:16">
      <c r="A25" s="12"/>
      <c r="B25" s="25">
        <v>331.39</v>
      </c>
      <c r="C25" s="20" t="s">
        <v>74</v>
      </c>
      <c r="D25" s="46">
        <v>0</v>
      </c>
      <c r="E25" s="46">
        <v>50014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50014</v>
      </c>
      <c r="O25" s="47">
        <f t="shared" si="1"/>
        <v>6.548906638732487</v>
      </c>
      <c r="P25" s="9"/>
    </row>
    <row r="26" spans="1:16">
      <c r="A26" s="12"/>
      <c r="B26" s="25">
        <v>334.39</v>
      </c>
      <c r="C26" s="20" t="s">
        <v>75</v>
      </c>
      <c r="D26" s="46">
        <v>0</v>
      </c>
      <c r="E26" s="46">
        <v>9486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9486</v>
      </c>
      <c r="O26" s="47">
        <f t="shared" si="1"/>
        <v>1.2421107764829122</v>
      </c>
      <c r="P26" s="9"/>
    </row>
    <row r="27" spans="1:16">
      <c r="A27" s="12"/>
      <c r="B27" s="25">
        <v>335.12</v>
      </c>
      <c r="C27" s="20" t="s">
        <v>26</v>
      </c>
      <c r="D27" s="46">
        <v>231500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231500</v>
      </c>
      <c r="O27" s="47">
        <f t="shared" si="1"/>
        <v>30.31295011130025</v>
      </c>
      <c r="P27" s="9"/>
    </row>
    <row r="28" spans="1:16">
      <c r="A28" s="12"/>
      <c r="B28" s="25">
        <v>335.14</v>
      </c>
      <c r="C28" s="20" t="s">
        <v>27</v>
      </c>
      <c r="D28" s="46">
        <v>3242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3242</v>
      </c>
      <c r="O28" s="47">
        <f t="shared" si="1"/>
        <v>0.42451224302736679</v>
      </c>
      <c r="P28" s="9"/>
    </row>
    <row r="29" spans="1:16">
      <c r="A29" s="12"/>
      <c r="B29" s="25">
        <v>335.15</v>
      </c>
      <c r="C29" s="20" t="s">
        <v>28</v>
      </c>
      <c r="D29" s="46">
        <v>3141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3141</v>
      </c>
      <c r="O29" s="47">
        <f t="shared" si="1"/>
        <v>0.4112871546418751</v>
      </c>
      <c r="P29" s="9"/>
    </row>
    <row r="30" spans="1:16">
      <c r="A30" s="12"/>
      <c r="B30" s="25">
        <v>335.18</v>
      </c>
      <c r="C30" s="20" t="s">
        <v>29</v>
      </c>
      <c r="D30" s="46">
        <v>187909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187909</v>
      </c>
      <c r="O30" s="47">
        <f t="shared" si="1"/>
        <v>24.605080529003537</v>
      </c>
      <c r="P30" s="9"/>
    </row>
    <row r="31" spans="1:16" ht="15.75">
      <c r="A31" s="29" t="s">
        <v>35</v>
      </c>
      <c r="B31" s="30"/>
      <c r="C31" s="31"/>
      <c r="D31" s="32">
        <f t="shared" ref="D31:M31" si="6">SUM(D32:D38)</f>
        <v>1196075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2693443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3889518</v>
      </c>
      <c r="O31" s="45">
        <f t="shared" si="1"/>
        <v>509.29920125703808</v>
      </c>
      <c r="P31" s="10"/>
    </row>
    <row r="32" spans="1:16">
      <c r="A32" s="12"/>
      <c r="B32" s="25">
        <v>341.9</v>
      </c>
      <c r="C32" s="20" t="s">
        <v>38</v>
      </c>
      <c r="D32" s="46">
        <v>6925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6925</v>
      </c>
      <c r="O32" s="47">
        <f t="shared" si="1"/>
        <v>0.90676967395574182</v>
      </c>
      <c r="P32" s="9"/>
    </row>
    <row r="33" spans="1:16">
      <c r="A33" s="12"/>
      <c r="B33" s="25">
        <v>343.3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1434931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1434931</v>
      </c>
      <c r="O33" s="47">
        <f t="shared" si="1"/>
        <v>187.89197328794029</v>
      </c>
      <c r="P33" s="9"/>
    </row>
    <row r="34" spans="1:16">
      <c r="A34" s="12"/>
      <c r="B34" s="25">
        <v>343.4</v>
      </c>
      <c r="C34" s="20" t="s">
        <v>40</v>
      </c>
      <c r="D34" s="46">
        <v>701838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701838</v>
      </c>
      <c r="O34" s="47">
        <f t="shared" si="1"/>
        <v>91.899698834620921</v>
      </c>
      <c r="P34" s="9"/>
    </row>
    <row r="35" spans="1:16">
      <c r="A35" s="12"/>
      <c r="B35" s="25">
        <v>343.5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1258512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1258512</v>
      </c>
      <c r="O35" s="47">
        <f t="shared" si="1"/>
        <v>164.79141023962288</v>
      </c>
      <c r="P35" s="9"/>
    </row>
    <row r="36" spans="1:16">
      <c r="A36" s="12"/>
      <c r="B36" s="25">
        <v>344.1</v>
      </c>
      <c r="C36" s="20" t="s">
        <v>43</v>
      </c>
      <c r="D36" s="46">
        <v>54522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54522</v>
      </c>
      <c r="O36" s="47">
        <f t="shared" si="1"/>
        <v>7.1391907817205711</v>
      </c>
      <c r="P36" s="9"/>
    </row>
    <row r="37" spans="1:16">
      <c r="A37" s="12"/>
      <c r="B37" s="25">
        <v>344.9</v>
      </c>
      <c r="C37" s="20" t="s">
        <v>44</v>
      </c>
      <c r="D37" s="46">
        <v>48470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48470</v>
      </c>
      <c r="O37" s="47">
        <f t="shared" ref="O37:O53" si="8">(N37/O$55)</f>
        <v>6.3467330103443764</v>
      </c>
      <c r="P37" s="9"/>
    </row>
    <row r="38" spans="1:16">
      <c r="A38" s="12"/>
      <c r="B38" s="25">
        <v>347.2</v>
      </c>
      <c r="C38" s="20" t="s">
        <v>45</v>
      </c>
      <c r="D38" s="46">
        <v>384320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384320</v>
      </c>
      <c r="O38" s="47">
        <f t="shared" si="8"/>
        <v>50.32342542883331</v>
      </c>
      <c r="P38" s="9"/>
    </row>
    <row r="39" spans="1:16" ht="15.75">
      <c r="A39" s="29" t="s">
        <v>36</v>
      </c>
      <c r="B39" s="30"/>
      <c r="C39" s="31"/>
      <c r="D39" s="32">
        <f t="shared" ref="D39:M39" si="9">SUM(D40:D41)</f>
        <v>17340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17340</v>
      </c>
      <c r="O39" s="45">
        <f t="shared" si="8"/>
        <v>2.2705250752913448</v>
      </c>
      <c r="P39" s="10"/>
    </row>
    <row r="40" spans="1:16">
      <c r="A40" s="13"/>
      <c r="B40" s="39">
        <v>351.9</v>
      </c>
      <c r="C40" s="21" t="s">
        <v>49</v>
      </c>
      <c r="D40" s="46">
        <v>17220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17220</v>
      </c>
      <c r="O40" s="47">
        <f t="shared" si="8"/>
        <v>2.2548120989917506</v>
      </c>
      <c r="P40" s="9"/>
    </row>
    <row r="41" spans="1:16">
      <c r="A41" s="13"/>
      <c r="B41" s="39">
        <v>354</v>
      </c>
      <c r="C41" s="21" t="s">
        <v>48</v>
      </c>
      <c r="D41" s="46">
        <v>120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120</v>
      </c>
      <c r="O41" s="47">
        <f t="shared" si="8"/>
        <v>1.5712976299594082E-2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SUM(D43:D50)</f>
        <v>339042</v>
      </c>
      <c r="E42" s="32">
        <f t="shared" si="10"/>
        <v>1081</v>
      </c>
      <c r="F42" s="32">
        <f t="shared" si="10"/>
        <v>0</v>
      </c>
      <c r="G42" s="32">
        <f t="shared" si="10"/>
        <v>3997</v>
      </c>
      <c r="H42" s="32">
        <f t="shared" si="10"/>
        <v>0</v>
      </c>
      <c r="I42" s="32">
        <f t="shared" si="10"/>
        <v>24013</v>
      </c>
      <c r="J42" s="32">
        <f t="shared" si="10"/>
        <v>0</v>
      </c>
      <c r="K42" s="32">
        <f t="shared" si="10"/>
        <v>1157100</v>
      </c>
      <c r="L42" s="32">
        <f t="shared" si="10"/>
        <v>0</v>
      </c>
      <c r="M42" s="32">
        <f t="shared" si="10"/>
        <v>0</v>
      </c>
      <c r="N42" s="32">
        <f>SUM(D42:M42)</f>
        <v>1525233</v>
      </c>
      <c r="O42" s="45">
        <f t="shared" si="8"/>
        <v>199.71624983632316</v>
      </c>
      <c r="P42" s="10"/>
    </row>
    <row r="43" spans="1:16">
      <c r="A43" s="12"/>
      <c r="B43" s="25">
        <v>361.1</v>
      </c>
      <c r="C43" s="20" t="s">
        <v>50</v>
      </c>
      <c r="D43" s="46">
        <v>3186</v>
      </c>
      <c r="E43" s="46">
        <v>1081</v>
      </c>
      <c r="F43" s="46">
        <v>0</v>
      </c>
      <c r="G43" s="46">
        <v>3997</v>
      </c>
      <c r="H43" s="46">
        <v>0</v>
      </c>
      <c r="I43" s="46">
        <v>24013</v>
      </c>
      <c r="J43" s="46">
        <v>0</v>
      </c>
      <c r="K43" s="46">
        <v>152625</v>
      </c>
      <c r="L43" s="46">
        <v>0</v>
      </c>
      <c r="M43" s="46">
        <v>0</v>
      </c>
      <c r="N43" s="46">
        <f>SUM(D43:M43)</f>
        <v>184902</v>
      </c>
      <c r="O43" s="47">
        <f t="shared" si="8"/>
        <v>24.211339531229541</v>
      </c>
      <c r="P43" s="9"/>
    </row>
    <row r="44" spans="1:16">
      <c r="A44" s="12"/>
      <c r="B44" s="25">
        <v>361.3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492022</v>
      </c>
      <c r="L44" s="46">
        <v>0</v>
      </c>
      <c r="M44" s="46">
        <v>0</v>
      </c>
      <c r="N44" s="46">
        <f t="shared" ref="N44:N50" si="11">SUM(D44:M44)</f>
        <v>492022</v>
      </c>
      <c r="O44" s="47">
        <f t="shared" si="8"/>
        <v>64.426083540657331</v>
      </c>
      <c r="P44" s="9"/>
    </row>
    <row r="45" spans="1:16">
      <c r="A45" s="12"/>
      <c r="B45" s="25">
        <v>361.4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238093</v>
      </c>
      <c r="L45" s="46">
        <v>0</v>
      </c>
      <c r="M45" s="46">
        <v>0</v>
      </c>
      <c r="N45" s="46">
        <f t="shared" si="11"/>
        <v>238093</v>
      </c>
      <c r="O45" s="47">
        <f t="shared" si="8"/>
        <v>31.176247217493781</v>
      </c>
      <c r="P45" s="9"/>
    </row>
    <row r="46" spans="1:16">
      <c r="A46" s="12"/>
      <c r="B46" s="25">
        <v>362</v>
      </c>
      <c r="C46" s="20" t="s">
        <v>53</v>
      </c>
      <c r="D46" s="46">
        <v>215417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215417</v>
      </c>
      <c r="O46" s="47">
        <f t="shared" si="8"/>
        <v>28.207018462747151</v>
      </c>
      <c r="P46" s="9"/>
    </row>
    <row r="47" spans="1:16">
      <c r="A47" s="12"/>
      <c r="B47" s="25">
        <v>365</v>
      </c>
      <c r="C47" s="20" t="s">
        <v>54</v>
      </c>
      <c r="D47" s="46">
        <v>46411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46411</v>
      </c>
      <c r="O47" s="47">
        <f t="shared" si="8"/>
        <v>6.0771245253371742</v>
      </c>
      <c r="P47" s="9"/>
    </row>
    <row r="48" spans="1:16">
      <c r="A48" s="12"/>
      <c r="B48" s="25">
        <v>366</v>
      </c>
      <c r="C48" s="20" t="s">
        <v>55</v>
      </c>
      <c r="D48" s="46">
        <v>100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100</v>
      </c>
      <c r="O48" s="47">
        <f t="shared" si="8"/>
        <v>1.3094146916328401E-2</v>
      </c>
      <c r="P48" s="9"/>
    </row>
    <row r="49" spans="1:119">
      <c r="A49" s="12"/>
      <c r="B49" s="25">
        <v>368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274360</v>
      </c>
      <c r="L49" s="46">
        <v>0</v>
      </c>
      <c r="M49" s="46">
        <v>0</v>
      </c>
      <c r="N49" s="46">
        <f t="shared" si="11"/>
        <v>274360</v>
      </c>
      <c r="O49" s="47">
        <f t="shared" si="8"/>
        <v>35.925101479638599</v>
      </c>
      <c r="P49" s="9"/>
    </row>
    <row r="50" spans="1:119">
      <c r="A50" s="12"/>
      <c r="B50" s="25">
        <v>369.9</v>
      </c>
      <c r="C50" s="20" t="s">
        <v>58</v>
      </c>
      <c r="D50" s="46">
        <v>73928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73928</v>
      </c>
      <c r="O50" s="47">
        <f t="shared" si="8"/>
        <v>9.6802409323032599</v>
      </c>
      <c r="P50" s="9"/>
    </row>
    <row r="51" spans="1:119" ht="15.75">
      <c r="A51" s="29" t="s">
        <v>37</v>
      </c>
      <c r="B51" s="30"/>
      <c r="C51" s="31"/>
      <c r="D51" s="32">
        <f t="shared" ref="D51:M51" si="12">SUM(D52:D52)</f>
        <v>920561</v>
      </c>
      <c r="E51" s="32">
        <f t="shared" si="12"/>
        <v>132239</v>
      </c>
      <c r="F51" s="32">
        <f t="shared" si="12"/>
        <v>0</v>
      </c>
      <c r="G51" s="32">
        <f t="shared" si="12"/>
        <v>275100</v>
      </c>
      <c r="H51" s="32">
        <f t="shared" si="12"/>
        <v>0</v>
      </c>
      <c r="I51" s="32">
        <f t="shared" si="12"/>
        <v>317718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>SUM(D51:M51)</f>
        <v>1645618</v>
      </c>
      <c r="O51" s="45">
        <f t="shared" si="8"/>
        <v>215.4796386015451</v>
      </c>
      <c r="P51" s="9"/>
    </row>
    <row r="52" spans="1:119" ht="15.75" thickBot="1">
      <c r="A52" s="12"/>
      <c r="B52" s="25">
        <v>381</v>
      </c>
      <c r="C52" s="20" t="s">
        <v>59</v>
      </c>
      <c r="D52" s="46">
        <v>920561</v>
      </c>
      <c r="E52" s="46">
        <v>132239</v>
      </c>
      <c r="F52" s="46">
        <v>0</v>
      </c>
      <c r="G52" s="46">
        <v>275100</v>
      </c>
      <c r="H52" s="46">
        <v>0</v>
      </c>
      <c r="I52" s="46">
        <v>317718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1645618</v>
      </c>
      <c r="O52" s="47">
        <f t="shared" si="8"/>
        <v>215.4796386015451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3">SUM(D5,D17,D22,D31,D39,D42,D51)</f>
        <v>6275827</v>
      </c>
      <c r="E53" s="15">
        <f t="shared" si="13"/>
        <v>760771</v>
      </c>
      <c r="F53" s="15">
        <f t="shared" si="13"/>
        <v>0</v>
      </c>
      <c r="G53" s="15">
        <f t="shared" si="13"/>
        <v>522890</v>
      </c>
      <c r="H53" s="15">
        <f t="shared" si="13"/>
        <v>0</v>
      </c>
      <c r="I53" s="15">
        <f t="shared" si="13"/>
        <v>3035174</v>
      </c>
      <c r="J53" s="15">
        <f t="shared" si="13"/>
        <v>0</v>
      </c>
      <c r="K53" s="15">
        <f t="shared" si="13"/>
        <v>1260783</v>
      </c>
      <c r="L53" s="15">
        <f t="shared" si="13"/>
        <v>0</v>
      </c>
      <c r="M53" s="15">
        <f t="shared" si="13"/>
        <v>0</v>
      </c>
      <c r="N53" s="15">
        <f>SUM(D53:M53)</f>
        <v>11855445</v>
      </c>
      <c r="O53" s="38">
        <f t="shared" si="8"/>
        <v>1552.3693858845097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76</v>
      </c>
      <c r="M55" s="48"/>
      <c r="N55" s="48"/>
      <c r="O55" s="43">
        <v>7637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thickBot="1">
      <c r="A57" s="52" t="s">
        <v>81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2583726</v>
      </c>
      <c r="E5" s="27">
        <f t="shared" si="0"/>
        <v>367824</v>
      </c>
      <c r="F5" s="27">
        <f t="shared" si="0"/>
        <v>0</v>
      </c>
      <c r="G5" s="27">
        <f t="shared" si="0"/>
        <v>265637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119534</v>
      </c>
      <c r="L5" s="27">
        <f t="shared" si="0"/>
        <v>0</v>
      </c>
      <c r="M5" s="27">
        <f t="shared" si="0"/>
        <v>0</v>
      </c>
      <c r="N5" s="28">
        <f>SUM(D5:M5)</f>
        <v>3336721</v>
      </c>
      <c r="O5" s="33">
        <f t="shared" ref="O5:O36" si="1">(N5/O$58)</f>
        <v>495.13592521145569</v>
      </c>
      <c r="P5" s="6"/>
    </row>
    <row r="6" spans="1:133">
      <c r="A6" s="12"/>
      <c r="B6" s="25">
        <v>311</v>
      </c>
      <c r="C6" s="20" t="s">
        <v>2</v>
      </c>
      <c r="D6" s="46">
        <v>1673792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1673792</v>
      </c>
      <c r="O6" s="47">
        <f t="shared" si="1"/>
        <v>248.37394272147202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174901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174901</v>
      </c>
      <c r="O7" s="47">
        <f t="shared" si="1"/>
        <v>25.953553939753672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90736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90736</v>
      </c>
      <c r="O8" s="47">
        <f t="shared" si="1"/>
        <v>13.464312212494436</v>
      </c>
      <c r="P8" s="9"/>
    </row>
    <row r="9" spans="1:133">
      <c r="A9" s="12"/>
      <c r="B9" s="25">
        <v>312.51</v>
      </c>
      <c r="C9" s="20" t="s">
        <v>68</v>
      </c>
      <c r="D9" s="46">
        <v>50121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50121</v>
      </c>
      <c r="L9" s="46">
        <v>0</v>
      </c>
      <c r="M9" s="46">
        <v>0</v>
      </c>
      <c r="N9" s="46">
        <f>SUM(D9:M9)</f>
        <v>100242</v>
      </c>
      <c r="O9" s="47">
        <f t="shared" si="1"/>
        <v>14.874907256269475</v>
      </c>
      <c r="P9" s="9"/>
    </row>
    <row r="10" spans="1:133">
      <c r="A10" s="12"/>
      <c r="B10" s="25">
        <v>312.52</v>
      </c>
      <c r="C10" s="20" t="s">
        <v>69</v>
      </c>
      <c r="D10" s="46">
        <v>69413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69413</v>
      </c>
      <c r="L10" s="46">
        <v>0</v>
      </c>
      <c r="M10" s="46">
        <v>0</v>
      </c>
      <c r="N10" s="46">
        <f>SUM(D10:M10)</f>
        <v>138826</v>
      </c>
      <c r="O10" s="47">
        <f t="shared" si="1"/>
        <v>20.600385813918979</v>
      </c>
      <c r="P10" s="9"/>
    </row>
    <row r="11" spans="1:133">
      <c r="A11" s="12"/>
      <c r="B11" s="25">
        <v>312.60000000000002</v>
      </c>
      <c r="C11" s="20" t="s">
        <v>12</v>
      </c>
      <c r="D11" s="46">
        <v>0</v>
      </c>
      <c r="E11" s="46">
        <v>367824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367824</v>
      </c>
      <c r="O11" s="47">
        <f t="shared" si="1"/>
        <v>54.5813918979077</v>
      </c>
      <c r="P11" s="9"/>
    </row>
    <row r="12" spans="1:133">
      <c r="A12" s="12"/>
      <c r="B12" s="25">
        <v>314.10000000000002</v>
      </c>
      <c r="C12" s="20" t="s">
        <v>13</v>
      </c>
      <c r="D12" s="46">
        <v>296889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296889</v>
      </c>
      <c r="O12" s="47">
        <f t="shared" si="1"/>
        <v>44.055349458376611</v>
      </c>
      <c r="P12" s="9"/>
    </row>
    <row r="13" spans="1:133">
      <c r="A13" s="12"/>
      <c r="B13" s="25">
        <v>314.3</v>
      </c>
      <c r="C13" s="20" t="s">
        <v>14</v>
      </c>
      <c r="D13" s="46">
        <v>79859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79859</v>
      </c>
      <c r="O13" s="47">
        <f t="shared" si="1"/>
        <v>11.850274521442351</v>
      </c>
      <c r="P13" s="9"/>
    </row>
    <row r="14" spans="1:133">
      <c r="A14" s="12"/>
      <c r="B14" s="25">
        <v>314.39999999999998</v>
      </c>
      <c r="C14" s="20" t="s">
        <v>15</v>
      </c>
      <c r="D14" s="46">
        <v>26020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26020</v>
      </c>
      <c r="O14" s="47">
        <f t="shared" si="1"/>
        <v>3.8611069891675323</v>
      </c>
      <c r="P14" s="9"/>
    </row>
    <row r="15" spans="1:133">
      <c r="A15" s="12"/>
      <c r="B15" s="25">
        <v>315</v>
      </c>
      <c r="C15" s="20" t="s">
        <v>16</v>
      </c>
      <c r="D15" s="46">
        <v>337547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337547</v>
      </c>
      <c r="O15" s="47">
        <f t="shared" si="1"/>
        <v>50.088588811396349</v>
      </c>
      <c r="P15" s="9"/>
    </row>
    <row r="16" spans="1:133">
      <c r="A16" s="12"/>
      <c r="B16" s="25">
        <v>316</v>
      </c>
      <c r="C16" s="20" t="s">
        <v>17</v>
      </c>
      <c r="D16" s="46">
        <v>50085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50085</v>
      </c>
      <c r="O16" s="47">
        <f t="shared" si="1"/>
        <v>7.4321115892565661</v>
      </c>
      <c r="P16" s="9"/>
    </row>
    <row r="17" spans="1:16" ht="15.75">
      <c r="A17" s="29" t="s">
        <v>18</v>
      </c>
      <c r="B17" s="30"/>
      <c r="C17" s="31"/>
      <c r="D17" s="32">
        <f>SUM(D18:D21)</f>
        <v>477492</v>
      </c>
      <c r="E17" s="32">
        <f t="shared" ref="E17:M17" si="3">SUM(E18:E21)</f>
        <v>193460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2" si="4">SUM(D17:M17)</f>
        <v>670952</v>
      </c>
      <c r="O17" s="45">
        <f t="shared" si="1"/>
        <v>99.562546371865267</v>
      </c>
      <c r="P17" s="10"/>
    </row>
    <row r="18" spans="1:16">
      <c r="A18" s="12"/>
      <c r="B18" s="25">
        <v>322</v>
      </c>
      <c r="C18" s="20" t="s">
        <v>0</v>
      </c>
      <c r="D18" s="46">
        <v>1330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1330</v>
      </c>
      <c r="O18" s="47">
        <f t="shared" si="1"/>
        <v>0.19735865855468171</v>
      </c>
      <c r="P18" s="9"/>
    </row>
    <row r="19" spans="1:16">
      <c r="A19" s="12"/>
      <c r="B19" s="25">
        <v>323.10000000000002</v>
      </c>
      <c r="C19" s="20" t="s">
        <v>19</v>
      </c>
      <c r="D19" s="46">
        <v>475917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475917</v>
      </c>
      <c r="O19" s="47">
        <f t="shared" si="1"/>
        <v>70.621308799525153</v>
      </c>
      <c r="P19" s="9"/>
    </row>
    <row r="20" spans="1:16">
      <c r="A20" s="12"/>
      <c r="B20" s="25">
        <v>325.2</v>
      </c>
      <c r="C20" s="20" t="s">
        <v>20</v>
      </c>
      <c r="D20" s="46">
        <v>0</v>
      </c>
      <c r="E20" s="46">
        <v>193460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193460</v>
      </c>
      <c r="O20" s="47">
        <f t="shared" si="1"/>
        <v>28.707523371420091</v>
      </c>
      <c r="P20" s="9"/>
    </row>
    <row r="21" spans="1:16">
      <c r="A21" s="12"/>
      <c r="B21" s="25">
        <v>329</v>
      </c>
      <c r="C21" s="20" t="s">
        <v>21</v>
      </c>
      <c r="D21" s="46">
        <v>245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245</v>
      </c>
      <c r="O21" s="47">
        <f t="shared" si="1"/>
        <v>3.6355542365336106E-2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SUM(D23:D30)</f>
        <v>478188</v>
      </c>
      <c r="E22" s="32">
        <f t="shared" si="5"/>
        <v>253936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732124</v>
      </c>
      <c r="O22" s="45">
        <f t="shared" si="1"/>
        <v>108.63985754562991</v>
      </c>
      <c r="P22" s="10"/>
    </row>
    <row r="23" spans="1:16">
      <c r="A23" s="12"/>
      <c r="B23" s="25">
        <v>331.2</v>
      </c>
      <c r="C23" s="20" t="s">
        <v>22</v>
      </c>
      <c r="D23" s="46">
        <v>35726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35726</v>
      </c>
      <c r="O23" s="47">
        <f t="shared" si="1"/>
        <v>5.301380026710194</v>
      </c>
      <c r="P23" s="9"/>
    </row>
    <row r="24" spans="1:16">
      <c r="A24" s="12"/>
      <c r="B24" s="25">
        <v>331.5</v>
      </c>
      <c r="C24" s="20" t="s">
        <v>24</v>
      </c>
      <c r="D24" s="46">
        <v>0</v>
      </c>
      <c r="E24" s="46">
        <v>240832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240832</v>
      </c>
      <c r="O24" s="47">
        <f t="shared" si="1"/>
        <v>35.737052975218873</v>
      </c>
      <c r="P24" s="9"/>
    </row>
    <row r="25" spans="1:16">
      <c r="A25" s="12"/>
      <c r="B25" s="25">
        <v>334.5</v>
      </c>
      <c r="C25" s="20" t="s">
        <v>25</v>
      </c>
      <c r="D25" s="46">
        <v>0</v>
      </c>
      <c r="E25" s="46">
        <v>13104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13104</v>
      </c>
      <c r="O25" s="47">
        <f t="shared" si="1"/>
        <v>1.9445021516545482</v>
      </c>
      <c r="P25" s="9"/>
    </row>
    <row r="26" spans="1:16">
      <c r="A26" s="12"/>
      <c r="B26" s="25">
        <v>335.12</v>
      </c>
      <c r="C26" s="20" t="s">
        <v>26</v>
      </c>
      <c r="D26" s="46">
        <v>232100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232100</v>
      </c>
      <c r="O26" s="47">
        <f t="shared" si="1"/>
        <v>34.441311767324528</v>
      </c>
      <c r="P26" s="9"/>
    </row>
    <row r="27" spans="1:16">
      <c r="A27" s="12"/>
      <c r="B27" s="25">
        <v>335.14</v>
      </c>
      <c r="C27" s="20" t="s">
        <v>27</v>
      </c>
      <c r="D27" s="46">
        <v>2571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2571</v>
      </c>
      <c r="O27" s="47">
        <f t="shared" si="1"/>
        <v>0.38151060988277191</v>
      </c>
      <c r="P27" s="9"/>
    </row>
    <row r="28" spans="1:16">
      <c r="A28" s="12"/>
      <c r="B28" s="25">
        <v>335.15</v>
      </c>
      <c r="C28" s="20" t="s">
        <v>28</v>
      </c>
      <c r="D28" s="46">
        <v>3123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3123</v>
      </c>
      <c r="O28" s="47">
        <f t="shared" si="1"/>
        <v>0.46342187268140672</v>
      </c>
      <c r="P28" s="9"/>
    </row>
    <row r="29" spans="1:16">
      <c r="A29" s="12"/>
      <c r="B29" s="25">
        <v>335.18</v>
      </c>
      <c r="C29" s="20" t="s">
        <v>29</v>
      </c>
      <c r="D29" s="46">
        <v>197281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197281</v>
      </c>
      <c r="O29" s="47">
        <f t="shared" si="1"/>
        <v>29.274521442350498</v>
      </c>
      <c r="P29" s="9"/>
    </row>
    <row r="30" spans="1:16">
      <c r="A30" s="12"/>
      <c r="B30" s="25">
        <v>335.49</v>
      </c>
      <c r="C30" s="20" t="s">
        <v>30</v>
      </c>
      <c r="D30" s="46">
        <v>7387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7387</v>
      </c>
      <c r="O30" s="47">
        <f t="shared" si="1"/>
        <v>1.0961566998070931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SUM(D32:D39)</f>
        <v>1295888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2440977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3736865</v>
      </c>
      <c r="O31" s="45">
        <f t="shared" si="1"/>
        <v>554.51328090221102</v>
      </c>
      <c r="P31" s="10"/>
    </row>
    <row r="32" spans="1:16">
      <c r="A32" s="12"/>
      <c r="B32" s="25">
        <v>341.9</v>
      </c>
      <c r="C32" s="20" t="s">
        <v>38</v>
      </c>
      <c r="D32" s="46">
        <v>9970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8">SUM(D32:M32)</f>
        <v>9970</v>
      </c>
      <c r="O32" s="47">
        <f t="shared" si="1"/>
        <v>1.4794479893159223</v>
      </c>
      <c r="P32" s="9"/>
    </row>
    <row r="33" spans="1:16">
      <c r="A33" s="12"/>
      <c r="B33" s="25">
        <v>343.3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1299095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1299095</v>
      </c>
      <c r="O33" s="47">
        <f t="shared" si="1"/>
        <v>192.77266656774003</v>
      </c>
      <c r="P33" s="9"/>
    </row>
    <row r="34" spans="1:16">
      <c r="A34" s="12"/>
      <c r="B34" s="25">
        <v>343.4</v>
      </c>
      <c r="C34" s="20" t="s">
        <v>40</v>
      </c>
      <c r="D34" s="46">
        <v>755053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755053</v>
      </c>
      <c r="O34" s="47">
        <f t="shared" si="1"/>
        <v>112.04229114111887</v>
      </c>
      <c r="P34" s="9"/>
    </row>
    <row r="35" spans="1:16">
      <c r="A35" s="12"/>
      <c r="B35" s="25">
        <v>343.5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1141882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1141882</v>
      </c>
      <c r="O35" s="47">
        <f t="shared" si="1"/>
        <v>169.44383439679478</v>
      </c>
      <c r="P35" s="9"/>
    </row>
    <row r="36" spans="1:16">
      <c r="A36" s="12"/>
      <c r="B36" s="25">
        <v>343.9</v>
      </c>
      <c r="C36" s="20" t="s">
        <v>42</v>
      </c>
      <c r="D36" s="46">
        <v>4288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4288</v>
      </c>
      <c r="O36" s="47">
        <f t="shared" si="1"/>
        <v>0.63629618637780083</v>
      </c>
      <c r="P36" s="9"/>
    </row>
    <row r="37" spans="1:16">
      <c r="A37" s="12"/>
      <c r="B37" s="25">
        <v>344.1</v>
      </c>
      <c r="C37" s="20" t="s">
        <v>43</v>
      </c>
      <c r="D37" s="46">
        <v>48667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48667</v>
      </c>
      <c r="O37" s="47">
        <f t="shared" ref="O37:O56" si="9">(N37/O$58)</f>
        <v>7.2216946134441313</v>
      </c>
      <c r="P37" s="9"/>
    </row>
    <row r="38" spans="1:16">
      <c r="A38" s="12"/>
      <c r="B38" s="25">
        <v>344.9</v>
      </c>
      <c r="C38" s="20" t="s">
        <v>44</v>
      </c>
      <c r="D38" s="46">
        <v>50811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50811</v>
      </c>
      <c r="O38" s="47">
        <f t="shared" si="9"/>
        <v>7.5398427066330314</v>
      </c>
      <c r="P38" s="9"/>
    </row>
    <row r="39" spans="1:16">
      <c r="A39" s="12"/>
      <c r="B39" s="25">
        <v>347.2</v>
      </c>
      <c r="C39" s="20" t="s">
        <v>45</v>
      </c>
      <c r="D39" s="46">
        <v>427099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427099</v>
      </c>
      <c r="O39" s="47">
        <f t="shared" si="9"/>
        <v>63.377207300786466</v>
      </c>
      <c r="P39" s="9"/>
    </row>
    <row r="40" spans="1:16" ht="15.75">
      <c r="A40" s="29" t="s">
        <v>36</v>
      </c>
      <c r="B40" s="30"/>
      <c r="C40" s="31"/>
      <c r="D40" s="32">
        <f t="shared" ref="D40:M40" si="10">SUM(D41:D42)</f>
        <v>27833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>SUM(D40:M40)</f>
        <v>27833</v>
      </c>
      <c r="O40" s="45">
        <f t="shared" si="9"/>
        <v>4.1301380026710195</v>
      </c>
      <c r="P40" s="10"/>
    </row>
    <row r="41" spans="1:16">
      <c r="A41" s="13"/>
      <c r="B41" s="39">
        <v>351.9</v>
      </c>
      <c r="C41" s="21" t="s">
        <v>49</v>
      </c>
      <c r="D41" s="46">
        <v>27513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27513</v>
      </c>
      <c r="O41" s="47">
        <f t="shared" si="9"/>
        <v>4.0826532126428257</v>
      </c>
      <c r="P41" s="9"/>
    </row>
    <row r="42" spans="1:16">
      <c r="A42" s="13"/>
      <c r="B42" s="39">
        <v>354</v>
      </c>
      <c r="C42" s="21" t="s">
        <v>48</v>
      </c>
      <c r="D42" s="46">
        <v>320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320</v>
      </c>
      <c r="O42" s="47">
        <f t="shared" si="9"/>
        <v>4.7484790028194092E-2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SUM(D44:D52)</f>
        <v>260909</v>
      </c>
      <c r="E43" s="32">
        <f t="shared" si="11"/>
        <v>122500</v>
      </c>
      <c r="F43" s="32">
        <f t="shared" si="11"/>
        <v>0</v>
      </c>
      <c r="G43" s="32">
        <f t="shared" si="11"/>
        <v>6125</v>
      </c>
      <c r="H43" s="32">
        <f t="shared" si="11"/>
        <v>0</v>
      </c>
      <c r="I43" s="32">
        <f t="shared" si="11"/>
        <v>42643</v>
      </c>
      <c r="J43" s="32">
        <f t="shared" si="11"/>
        <v>0</v>
      </c>
      <c r="K43" s="32">
        <f t="shared" si="11"/>
        <v>46674</v>
      </c>
      <c r="L43" s="32">
        <f t="shared" si="11"/>
        <v>0</v>
      </c>
      <c r="M43" s="32">
        <f t="shared" si="11"/>
        <v>0</v>
      </c>
      <c r="N43" s="32">
        <f>SUM(D43:M43)</f>
        <v>478851</v>
      </c>
      <c r="O43" s="45">
        <f t="shared" si="9"/>
        <v>71.05668496809615</v>
      </c>
      <c r="P43" s="10"/>
    </row>
    <row r="44" spans="1:16">
      <c r="A44" s="12"/>
      <c r="B44" s="25">
        <v>361.1</v>
      </c>
      <c r="C44" s="20" t="s">
        <v>50</v>
      </c>
      <c r="D44" s="46">
        <v>630</v>
      </c>
      <c r="E44" s="46">
        <v>0</v>
      </c>
      <c r="F44" s="46">
        <v>0</v>
      </c>
      <c r="G44" s="46">
        <v>6125</v>
      </c>
      <c r="H44" s="46">
        <v>0</v>
      </c>
      <c r="I44" s="46">
        <v>42643</v>
      </c>
      <c r="J44" s="46">
        <v>0</v>
      </c>
      <c r="K44" s="46">
        <v>221615</v>
      </c>
      <c r="L44" s="46">
        <v>0</v>
      </c>
      <c r="M44" s="46">
        <v>0</v>
      </c>
      <c r="N44" s="46">
        <f>SUM(D44:M44)</f>
        <v>271013</v>
      </c>
      <c r="O44" s="47">
        <f t="shared" si="9"/>
        <v>40.215610624721769</v>
      </c>
      <c r="P44" s="9"/>
    </row>
    <row r="45" spans="1:16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431044</v>
      </c>
      <c r="L45" s="46">
        <v>0</v>
      </c>
      <c r="M45" s="46">
        <v>0</v>
      </c>
      <c r="N45" s="46">
        <f t="shared" ref="N45:N52" si="12">SUM(D45:M45)</f>
        <v>431044</v>
      </c>
      <c r="O45" s="47">
        <f t="shared" si="9"/>
        <v>63.962605727852797</v>
      </c>
      <c r="P45" s="9"/>
    </row>
    <row r="46" spans="1:16">
      <c r="A46" s="12"/>
      <c r="B46" s="25">
        <v>361.4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-797861</v>
      </c>
      <c r="L46" s="46">
        <v>0</v>
      </c>
      <c r="M46" s="46">
        <v>0</v>
      </c>
      <c r="N46" s="46">
        <f t="shared" si="12"/>
        <v>-797861</v>
      </c>
      <c r="O46" s="47">
        <f t="shared" si="9"/>
        <v>-118.39456892714053</v>
      </c>
      <c r="P46" s="9"/>
    </row>
    <row r="47" spans="1:16">
      <c r="A47" s="12"/>
      <c r="B47" s="25">
        <v>362</v>
      </c>
      <c r="C47" s="20" t="s">
        <v>53</v>
      </c>
      <c r="D47" s="46">
        <v>220167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220167</v>
      </c>
      <c r="O47" s="47">
        <f t="shared" si="9"/>
        <v>32.670574269179404</v>
      </c>
      <c r="P47" s="9"/>
    </row>
    <row r="48" spans="1:16">
      <c r="A48" s="12"/>
      <c r="B48" s="25">
        <v>365</v>
      </c>
      <c r="C48" s="20" t="s">
        <v>54</v>
      </c>
      <c r="D48" s="46">
        <v>13239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13239</v>
      </c>
      <c r="O48" s="47">
        <f t="shared" si="9"/>
        <v>1.9645347974476925</v>
      </c>
      <c r="P48" s="9"/>
    </row>
    <row r="49" spans="1:119">
      <c r="A49" s="12"/>
      <c r="B49" s="25">
        <v>366</v>
      </c>
      <c r="C49" s="20" t="s">
        <v>55</v>
      </c>
      <c r="D49" s="46">
        <v>700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700</v>
      </c>
      <c r="O49" s="47">
        <f t="shared" si="9"/>
        <v>0.10387297818667458</v>
      </c>
      <c r="P49" s="9"/>
    </row>
    <row r="50" spans="1:119">
      <c r="A50" s="12"/>
      <c r="B50" s="25">
        <v>368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191876</v>
      </c>
      <c r="L50" s="46">
        <v>0</v>
      </c>
      <c r="M50" s="46">
        <v>0</v>
      </c>
      <c r="N50" s="46">
        <f t="shared" si="12"/>
        <v>191876</v>
      </c>
      <c r="O50" s="47">
        <f t="shared" si="9"/>
        <v>28.47247366078053</v>
      </c>
      <c r="P50" s="9"/>
    </row>
    <row r="51" spans="1:119">
      <c r="A51" s="12"/>
      <c r="B51" s="25">
        <v>369.3</v>
      </c>
      <c r="C51" s="20" t="s">
        <v>57</v>
      </c>
      <c r="D51" s="46">
        <v>8986</v>
      </c>
      <c r="E51" s="46">
        <v>122500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131486</v>
      </c>
      <c r="O51" s="47">
        <f t="shared" si="9"/>
        <v>19.511203442647275</v>
      </c>
      <c r="P51" s="9"/>
    </row>
    <row r="52" spans="1:119">
      <c r="A52" s="12"/>
      <c r="B52" s="25">
        <v>369.9</v>
      </c>
      <c r="C52" s="20" t="s">
        <v>58</v>
      </c>
      <c r="D52" s="46">
        <v>17187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17187</v>
      </c>
      <c r="O52" s="47">
        <f t="shared" si="9"/>
        <v>2.5503783944205374</v>
      </c>
      <c r="P52" s="9"/>
    </row>
    <row r="53" spans="1:119" ht="15.75">
      <c r="A53" s="29" t="s">
        <v>37</v>
      </c>
      <c r="B53" s="30"/>
      <c r="C53" s="31"/>
      <c r="D53" s="32">
        <f t="shared" ref="D53:M53" si="13">SUM(D54:D55)</f>
        <v>633460</v>
      </c>
      <c r="E53" s="32">
        <f t="shared" si="13"/>
        <v>0</v>
      </c>
      <c r="F53" s="32">
        <f t="shared" si="13"/>
        <v>0</v>
      </c>
      <c r="G53" s="32">
        <f t="shared" si="13"/>
        <v>275109</v>
      </c>
      <c r="H53" s="32">
        <f t="shared" si="13"/>
        <v>0</v>
      </c>
      <c r="I53" s="32">
        <f t="shared" si="13"/>
        <v>662383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1570952</v>
      </c>
      <c r="O53" s="45">
        <f t="shared" si="9"/>
        <v>233.11351832616114</v>
      </c>
      <c r="P53" s="9"/>
    </row>
    <row r="54" spans="1:119">
      <c r="A54" s="12"/>
      <c r="B54" s="25">
        <v>381</v>
      </c>
      <c r="C54" s="20" t="s">
        <v>59</v>
      </c>
      <c r="D54" s="46">
        <v>633460</v>
      </c>
      <c r="E54" s="46">
        <v>0</v>
      </c>
      <c r="F54" s="46">
        <v>0</v>
      </c>
      <c r="G54" s="46">
        <v>275109</v>
      </c>
      <c r="H54" s="46">
        <v>0</v>
      </c>
      <c r="I54" s="46">
        <v>594073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1502642</v>
      </c>
      <c r="O54" s="47">
        <f t="shared" si="9"/>
        <v>222.97699955483009</v>
      </c>
      <c r="P54" s="9"/>
    </row>
    <row r="55" spans="1:119" ht="15.75" thickBot="1">
      <c r="A55" s="12"/>
      <c r="B55" s="25">
        <v>389.7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68310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68310</v>
      </c>
      <c r="O55" s="47">
        <f t="shared" si="9"/>
        <v>10.136518771331058</v>
      </c>
      <c r="P55" s="9"/>
    </row>
    <row r="56" spans="1:119" ht="16.5" thickBot="1">
      <c r="A56" s="14" t="s">
        <v>46</v>
      </c>
      <c r="B56" s="23"/>
      <c r="C56" s="22"/>
      <c r="D56" s="15">
        <f t="shared" ref="D56:M56" si="14">SUM(D5,D17,D22,D31,D40,D43,D53)</f>
        <v>5757496</v>
      </c>
      <c r="E56" s="15">
        <f t="shared" si="14"/>
        <v>937720</v>
      </c>
      <c r="F56" s="15">
        <f t="shared" si="14"/>
        <v>0</v>
      </c>
      <c r="G56" s="15">
        <f t="shared" si="14"/>
        <v>546871</v>
      </c>
      <c r="H56" s="15">
        <f t="shared" si="14"/>
        <v>0</v>
      </c>
      <c r="I56" s="15">
        <f t="shared" si="14"/>
        <v>3146003</v>
      </c>
      <c r="J56" s="15">
        <f t="shared" si="14"/>
        <v>0</v>
      </c>
      <c r="K56" s="15">
        <f t="shared" si="14"/>
        <v>166208</v>
      </c>
      <c r="L56" s="15">
        <f t="shared" si="14"/>
        <v>0</v>
      </c>
      <c r="M56" s="15">
        <f t="shared" si="14"/>
        <v>0</v>
      </c>
      <c r="N56" s="15">
        <f>SUM(D56:M56)</f>
        <v>10554298</v>
      </c>
      <c r="O56" s="38">
        <f t="shared" si="9"/>
        <v>1566.1519513280903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67</v>
      </c>
      <c r="M58" s="48"/>
      <c r="N58" s="48"/>
      <c r="O58" s="43">
        <v>6739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thickBot="1">
      <c r="A60" s="52" t="s">
        <v>81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A60:O60"/>
    <mergeCell ref="A59:O59"/>
    <mergeCell ref="L58:N5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2725193</v>
      </c>
      <c r="E5" s="27">
        <f t="shared" si="0"/>
        <v>0</v>
      </c>
      <c r="F5" s="27">
        <f t="shared" si="0"/>
        <v>0</v>
      </c>
      <c r="G5" s="27">
        <f t="shared" si="0"/>
        <v>695354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142373</v>
      </c>
      <c r="L5" s="27">
        <f t="shared" si="0"/>
        <v>0</v>
      </c>
      <c r="M5" s="27">
        <f t="shared" si="0"/>
        <v>0</v>
      </c>
      <c r="N5" s="28">
        <f>SUM(D5:M5)</f>
        <v>3562920</v>
      </c>
      <c r="O5" s="33">
        <f t="shared" ref="O5:O36" si="1">(N5/O$63)</f>
        <v>537.63693979176094</v>
      </c>
      <c r="P5" s="6"/>
    </row>
    <row r="6" spans="1:133">
      <c r="A6" s="12"/>
      <c r="B6" s="25">
        <v>311</v>
      </c>
      <c r="C6" s="20" t="s">
        <v>2</v>
      </c>
      <c r="D6" s="46">
        <v>1762450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1762450</v>
      </c>
      <c r="O6" s="47">
        <f t="shared" si="1"/>
        <v>265.94990191640261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189929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189929</v>
      </c>
      <c r="O7" s="47">
        <f t="shared" si="1"/>
        <v>28.659876263769426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96775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96775</v>
      </c>
      <c r="O8" s="47">
        <f t="shared" si="1"/>
        <v>14.603138675116945</v>
      </c>
      <c r="P8" s="9"/>
    </row>
    <row r="9" spans="1:133">
      <c r="A9" s="12"/>
      <c r="B9" s="25">
        <v>312.51</v>
      </c>
      <c r="C9" s="20" t="s">
        <v>68</v>
      </c>
      <c r="D9" s="46">
        <v>53510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53510</v>
      </c>
      <c r="L9" s="46">
        <v>0</v>
      </c>
      <c r="M9" s="46">
        <v>0</v>
      </c>
      <c r="N9" s="46">
        <f>SUM(D9:M9)</f>
        <v>107020</v>
      </c>
      <c r="O9" s="47">
        <f t="shared" si="1"/>
        <v>16.149087068054929</v>
      </c>
      <c r="P9" s="9"/>
    </row>
    <row r="10" spans="1:133">
      <c r="A10" s="12"/>
      <c r="B10" s="25">
        <v>312.52</v>
      </c>
      <c r="C10" s="20" t="s">
        <v>69</v>
      </c>
      <c r="D10" s="46">
        <v>88863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88863</v>
      </c>
      <c r="L10" s="46">
        <v>0</v>
      </c>
      <c r="M10" s="46">
        <v>0</v>
      </c>
      <c r="N10" s="46">
        <f>SUM(D10:M10)</f>
        <v>177726</v>
      </c>
      <c r="O10" s="47">
        <f t="shared" si="1"/>
        <v>26.81846989588049</v>
      </c>
      <c r="P10" s="9"/>
    </row>
    <row r="11" spans="1:133">
      <c r="A11" s="12"/>
      <c r="B11" s="25">
        <v>312.60000000000002</v>
      </c>
      <c r="C11" s="20" t="s">
        <v>12</v>
      </c>
      <c r="D11" s="46">
        <v>0</v>
      </c>
      <c r="E11" s="46">
        <v>0</v>
      </c>
      <c r="F11" s="46">
        <v>0</v>
      </c>
      <c r="G11" s="46">
        <v>408650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408650</v>
      </c>
      <c r="O11" s="47">
        <f t="shared" si="1"/>
        <v>61.664403199034254</v>
      </c>
      <c r="P11" s="9"/>
    </row>
    <row r="12" spans="1:133">
      <c r="A12" s="12"/>
      <c r="B12" s="25">
        <v>314.10000000000002</v>
      </c>
      <c r="C12" s="20" t="s">
        <v>13</v>
      </c>
      <c r="D12" s="46">
        <v>291852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291852</v>
      </c>
      <c r="O12" s="47">
        <f t="shared" si="1"/>
        <v>44.039837030330467</v>
      </c>
      <c r="P12" s="9"/>
    </row>
    <row r="13" spans="1:133">
      <c r="A13" s="12"/>
      <c r="B13" s="25">
        <v>314.3</v>
      </c>
      <c r="C13" s="20" t="s">
        <v>14</v>
      </c>
      <c r="D13" s="46">
        <v>88335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88335</v>
      </c>
      <c r="O13" s="47">
        <f t="shared" si="1"/>
        <v>13.329560887279312</v>
      </c>
      <c r="P13" s="9"/>
    </row>
    <row r="14" spans="1:133">
      <c r="A14" s="12"/>
      <c r="B14" s="25">
        <v>314.39999999999998</v>
      </c>
      <c r="C14" s="20" t="s">
        <v>15</v>
      </c>
      <c r="D14" s="46">
        <v>40706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40706</v>
      </c>
      <c r="O14" s="47">
        <f t="shared" si="1"/>
        <v>6.1424475629998492</v>
      </c>
      <c r="P14" s="9"/>
    </row>
    <row r="15" spans="1:133">
      <c r="A15" s="12"/>
      <c r="B15" s="25">
        <v>315</v>
      </c>
      <c r="C15" s="20" t="s">
        <v>16</v>
      </c>
      <c r="D15" s="46">
        <v>348364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348364</v>
      </c>
      <c r="O15" s="47">
        <f t="shared" si="1"/>
        <v>52.567375886524822</v>
      </c>
      <c r="P15" s="9"/>
    </row>
    <row r="16" spans="1:133">
      <c r="A16" s="12"/>
      <c r="B16" s="25">
        <v>316</v>
      </c>
      <c r="C16" s="20" t="s">
        <v>17</v>
      </c>
      <c r="D16" s="46">
        <v>51113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51113</v>
      </c>
      <c r="O16" s="47">
        <f t="shared" si="1"/>
        <v>7.7128414063678887</v>
      </c>
      <c r="P16" s="9"/>
    </row>
    <row r="17" spans="1:16" ht="15.75">
      <c r="A17" s="29" t="s">
        <v>86</v>
      </c>
      <c r="B17" s="30"/>
      <c r="C17" s="31"/>
      <c r="D17" s="32">
        <f t="shared" ref="D17:M17" si="3">SUM(D18:D20)</f>
        <v>503377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503377</v>
      </c>
      <c r="O17" s="45">
        <f t="shared" si="1"/>
        <v>75.958503093405767</v>
      </c>
      <c r="P17" s="10"/>
    </row>
    <row r="18" spans="1:16">
      <c r="A18" s="12"/>
      <c r="B18" s="25">
        <v>322</v>
      </c>
      <c r="C18" s="20" t="s">
        <v>0</v>
      </c>
      <c r="D18" s="46">
        <v>8488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8488</v>
      </c>
      <c r="O18" s="47">
        <f t="shared" si="1"/>
        <v>1.2808208842613551</v>
      </c>
      <c r="P18" s="9"/>
    </row>
    <row r="19" spans="1:16">
      <c r="A19" s="12"/>
      <c r="B19" s="25">
        <v>323.10000000000002</v>
      </c>
      <c r="C19" s="20" t="s">
        <v>19</v>
      </c>
      <c r="D19" s="46">
        <v>494464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494464</v>
      </c>
      <c r="O19" s="47">
        <f t="shared" si="1"/>
        <v>74.613550626226044</v>
      </c>
      <c r="P19" s="9"/>
    </row>
    <row r="20" spans="1:16">
      <c r="A20" s="12"/>
      <c r="B20" s="25">
        <v>329</v>
      </c>
      <c r="C20" s="20" t="s">
        <v>87</v>
      </c>
      <c r="D20" s="46">
        <v>425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425</v>
      </c>
      <c r="O20" s="47">
        <f t="shared" si="1"/>
        <v>6.4131582918364266E-2</v>
      </c>
      <c r="P20" s="9"/>
    </row>
    <row r="21" spans="1:16" ht="15.75">
      <c r="A21" s="29" t="s">
        <v>23</v>
      </c>
      <c r="B21" s="30"/>
      <c r="C21" s="31"/>
      <c r="D21" s="32">
        <f t="shared" ref="D21:M21" si="4">SUM(D22:D29)</f>
        <v>576571</v>
      </c>
      <c r="E21" s="32">
        <f t="shared" si="4"/>
        <v>62392</v>
      </c>
      <c r="F21" s="32">
        <f t="shared" si="4"/>
        <v>0</v>
      </c>
      <c r="G21" s="32">
        <f t="shared" si="4"/>
        <v>0</v>
      </c>
      <c r="H21" s="32">
        <f t="shared" si="4"/>
        <v>0</v>
      </c>
      <c r="I21" s="32">
        <f t="shared" si="4"/>
        <v>0</v>
      </c>
      <c r="J21" s="32">
        <f t="shared" si="4"/>
        <v>0</v>
      </c>
      <c r="K21" s="32">
        <f t="shared" si="4"/>
        <v>0</v>
      </c>
      <c r="L21" s="32">
        <f t="shared" si="4"/>
        <v>0</v>
      </c>
      <c r="M21" s="32">
        <f t="shared" si="4"/>
        <v>0</v>
      </c>
      <c r="N21" s="44">
        <f>SUM(D21:M21)</f>
        <v>638963</v>
      </c>
      <c r="O21" s="45">
        <f t="shared" si="1"/>
        <v>96.418137920627728</v>
      </c>
      <c r="P21" s="10"/>
    </row>
    <row r="22" spans="1:16">
      <c r="A22" s="12"/>
      <c r="B22" s="25">
        <v>331.2</v>
      </c>
      <c r="C22" s="20" t="s">
        <v>22</v>
      </c>
      <c r="D22" s="46">
        <v>69539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5">SUM(D22:M22)</f>
        <v>69539</v>
      </c>
      <c r="O22" s="47">
        <f t="shared" si="1"/>
        <v>10.493285046023843</v>
      </c>
      <c r="P22" s="9"/>
    </row>
    <row r="23" spans="1:16">
      <c r="A23" s="12"/>
      <c r="B23" s="25">
        <v>331.5</v>
      </c>
      <c r="C23" s="20" t="s">
        <v>24</v>
      </c>
      <c r="D23" s="46">
        <v>0</v>
      </c>
      <c r="E23" s="46">
        <v>62392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62392</v>
      </c>
      <c r="O23" s="47">
        <f t="shared" si="1"/>
        <v>9.4148181681001955</v>
      </c>
      <c r="P23" s="9"/>
    </row>
    <row r="24" spans="1:16">
      <c r="A24" s="12"/>
      <c r="B24" s="25">
        <v>334.5</v>
      </c>
      <c r="C24" s="20" t="s">
        <v>25</v>
      </c>
      <c r="D24" s="46">
        <v>30000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30000</v>
      </c>
      <c r="O24" s="47">
        <f t="shared" si="1"/>
        <v>4.5269352648257133</v>
      </c>
      <c r="P24" s="9"/>
    </row>
    <row r="25" spans="1:16">
      <c r="A25" s="12"/>
      <c r="B25" s="25">
        <v>335.12</v>
      </c>
      <c r="C25" s="20" t="s">
        <v>26</v>
      </c>
      <c r="D25" s="46">
        <v>236396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236396</v>
      </c>
      <c r="O25" s="47">
        <f t="shared" si="1"/>
        <v>35.671646295457975</v>
      </c>
      <c r="P25" s="9"/>
    </row>
    <row r="26" spans="1:16">
      <c r="A26" s="12"/>
      <c r="B26" s="25">
        <v>335.14</v>
      </c>
      <c r="C26" s="20" t="s">
        <v>27</v>
      </c>
      <c r="D26" s="46">
        <v>3120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3120</v>
      </c>
      <c r="O26" s="47">
        <f t="shared" si="1"/>
        <v>0.47080126754187412</v>
      </c>
      <c r="P26" s="9"/>
    </row>
    <row r="27" spans="1:16">
      <c r="A27" s="12"/>
      <c r="B27" s="25">
        <v>335.15</v>
      </c>
      <c r="C27" s="20" t="s">
        <v>28</v>
      </c>
      <c r="D27" s="46">
        <v>3024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3024</v>
      </c>
      <c r="O27" s="47">
        <f t="shared" si="1"/>
        <v>0.45631507469443189</v>
      </c>
      <c r="P27" s="9"/>
    </row>
    <row r="28" spans="1:16">
      <c r="A28" s="12"/>
      <c r="B28" s="25">
        <v>335.18</v>
      </c>
      <c r="C28" s="20" t="s">
        <v>29</v>
      </c>
      <c r="D28" s="46">
        <v>226235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226235</v>
      </c>
      <c r="O28" s="47">
        <f t="shared" si="1"/>
        <v>34.138373321261504</v>
      </c>
      <c r="P28" s="9"/>
    </row>
    <row r="29" spans="1:16">
      <c r="A29" s="12"/>
      <c r="B29" s="25">
        <v>335.49</v>
      </c>
      <c r="C29" s="20" t="s">
        <v>30</v>
      </c>
      <c r="D29" s="46">
        <v>8257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8257</v>
      </c>
      <c r="O29" s="47">
        <f t="shared" si="1"/>
        <v>1.245963482722197</v>
      </c>
      <c r="P29" s="9"/>
    </row>
    <row r="30" spans="1:16" ht="15.75">
      <c r="A30" s="29" t="s">
        <v>35</v>
      </c>
      <c r="B30" s="30"/>
      <c r="C30" s="31"/>
      <c r="D30" s="32">
        <f t="shared" ref="D30:M30" si="6">SUM(D31:D39)</f>
        <v>1308083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2787633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4095716</v>
      </c>
      <c r="O30" s="45">
        <f t="shared" si="1"/>
        <v>618.03470650369695</v>
      </c>
      <c r="P30" s="10"/>
    </row>
    <row r="31" spans="1:16">
      <c r="A31" s="12"/>
      <c r="B31" s="25">
        <v>341.9</v>
      </c>
      <c r="C31" s="20" t="s">
        <v>38</v>
      </c>
      <c r="D31" s="46">
        <v>3852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7">SUM(D31:M31)</f>
        <v>3852</v>
      </c>
      <c r="O31" s="47">
        <f t="shared" si="1"/>
        <v>0.58125848800362157</v>
      </c>
      <c r="P31" s="9"/>
    </row>
    <row r="32" spans="1:16">
      <c r="A32" s="12"/>
      <c r="B32" s="25">
        <v>342.6</v>
      </c>
      <c r="C32" s="20" t="s">
        <v>88</v>
      </c>
      <c r="D32" s="46">
        <v>408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408</v>
      </c>
      <c r="O32" s="47">
        <f t="shared" si="1"/>
        <v>6.1566319601629699E-2</v>
      </c>
      <c r="P32" s="9"/>
    </row>
    <row r="33" spans="1:16">
      <c r="A33" s="12"/>
      <c r="B33" s="25">
        <v>343.3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1414989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1414989</v>
      </c>
      <c r="O33" s="47">
        <f t="shared" si="1"/>
        <v>213.51878678134904</v>
      </c>
      <c r="P33" s="9"/>
    </row>
    <row r="34" spans="1:16">
      <c r="A34" s="12"/>
      <c r="B34" s="25">
        <v>343.4</v>
      </c>
      <c r="C34" s="20" t="s">
        <v>40</v>
      </c>
      <c r="D34" s="46">
        <v>724823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724823</v>
      </c>
      <c r="O34" s="47">
        <f t="shared" si="1"/>
        <v>109.37422664855893</v>
      </c>
      <c r="P34" s="9"/>
    </row>
    <row r="35" spans="1:16">
      <c r="A35" s="12"/>
      <c r="B35" s="25">
        <v>343.5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1372644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1372644</v>
      </c>
      <c r="O35" s="47">
        <f t="shared" si="1"/>
        <v>207.12901765504753</v>
      </c>
      <c r="P35" s="9"/>
    </row>
    <row r="36" spans="1:16">
      <c r="A36" s="12"/>
      <c r="B36" s="25">
        <v>343.9</v>
      </c>
      <c r="C36" s="20" t="s">
        <v>42</v>
      </c>
      <c r="D36" s="46">
        <v>4967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4967</v>
      </c>
      <c r="O36" s="47">
        <f t="shared" si="1"/>
        <v>0.74950958201297724</v>
      </c>
      <c r="P36" s="9"/>
    </row>
    <row r="37" spans="1:16">
      <c r="A37" s="12"/>
      <c r="B37" s="25">
        <v>344.1</v>
      </c>
      <c r="C37" s="20" t="s">
        <v>43</v>
      </c>
      <c r="D37" s="46">
        <v>52163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52163</v>
      </c>
      <c r="O37" s="47">
        <f t="shared" ref="O37:O61" si="8">(N37/O$63)</f>
        <v>7.8712841406367886</v>
      </c>
      <c r="P37" s="9"/>
    </row>
    <row r="38" spans="1:16">
      <c r="A38" s="12"/>
      <c r="B38" s="25">
        <v>344.9</v>
      </c>
      <c r="C38" s="20" t="s">
        <v>44</v>
      </c>
      <c r="D38" s="46">
        <v>50199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50199</v>
      </c>
      <c r="O38" s="47">
        <f t="shared" si="8"/>
        <v>7.5749207786328654</v>
      </c>
      <c r="P38" s="9"/>
    </row>
    <row r="39" spans="1:16">
      <c r="A39" s="12"/>
      <c r="B39" s="25">
        <v>347.2</v>
      </c>
      <c r="C39" s="20" t="s">
        <v>45</v>
      </c>
      <c r="D39" s="46">
        <v>471671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471671</v>
      </c>
      <c r="O39" s="47">
        <f t="shared" si="8"/>
        <v>71.174136109853634</v>
      </c>
      <c r="P39" s="9"/>
    </row>
    <row r="40" spans="1:16" ht="15.75">
      <c r="A40" s="29" t="s">
        <v>36</v>
      </c>
      <c r="B40" s="30"/>
      <c r="C40" s="31"/>
      <c r="D40" s="32">
        <f t="shared" ref="D40:M40" si="9">SUM(D41:D43)</f>
        <v>38792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38792</v>
      </c>
      <c r="O40" s="45">
        <f t="shared" si="8"/>
        <v>5.8536290931039687</v>
      </c>
      <c r="P40" s="10"/>
    </row>
    <row r="41" spans="1:16">
      <c r="A41" s="13"/>
      <c r="B41" s="39">
        <v>351.9</v>
      </c>
      <c r="C41" s="21" t="s">
        <v>49</v>
      </c>
      <c r="D41" s="46">
        <v>37070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37070</v>
      </c>
      <c r="O41" s="47">
        <f t="shared" si="8"/>
        <v>5.5937830089029728</v>
      </c>
      <c r="P41" s="9"/>
    </row>
    <row r="42" spans="1:16">
      <c r="A42" s="13"/>
      <c r="B42" s="39">
        <v>354</v>
      </c>
      <c r="C42" s="21" t="s">
        <v>48</v>
      </c>
      <c r="D42" s="46">
        <v>1400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1400</v>
      </c>
      <c r="O42" s="47">
        <f t="shared" si="8"/>
        <v>0.21125697902519994</v>
      </c>
      <c r="P42" s="9"/>
    </row>
    <row r="43" spans="1:16">
      <c r="A43" s="13"/>
      <c r="B43" s="39">
        <v>359</v>
      </c>
      <c r="C43" s="21" t="s">
        <v>89</v>
      </c>
      <c r="D43" s="46">
        <v>322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322</v>
      </c>
      <c r="O43" s="47">
        <f t="shared" si="8"/>
        <v>4.8589105175795989E-2</v>
      </c>
      <c r="P43" s="9"/>
    </row>
    <row r="44" spans="1:16" ht="15.75">
      <c r="A44" s="29" t="s">
        <v>3</v>
      </c>
      <c r="B44" s="30"/>
      <c r="C44" s="31"/>
      <c r="D44" s="32">
        <f t="shared" ref="D44:M44" si="10">SUM(D45:D54)</f>
        <v>334907</v>
      </c>
      <c r="E44" s="32">
        <f t="shared" si="10"/>
        <v>195064</v>
      </c>
      <c r="F44" s="32">
        <f t="shared" si="10"/>
        <v>0</v>
      </c>
      <c r="G44" s="32">
        <f t="shared" si="10"/>
        <v>62715</v>
      </c>
      <c r="H44" s="32">
        <f t="shared" si="10"/>
        <v>0</v>
      </c>
      <c r="I44" s="32">
        <f t="shared" si="10"/>
        <v>59989</v>
      </c>
      <c r="J44" s="32">
        <f t="shared" si="10"/>
        <v>0</v>
      </c>
      <c r="K44" s="32">
        <f t="shared" si="10"/>
        <v>-801523</v>
      </c>
      <c r="L44" s="32">
        <f t="shared" si="10"/>
        <v>0</v>
      </c>
      <c r="M44" s="32">
        <f t="shared" si="10"/>
        <v>0</v>
      </c>
      <c r="N44" s="32">
        <f>SUM(D44:M44)</f>
        <v>-148848</v>
      </c>
      <c r="O44" s="45">
        <f t="shared" si="8"/>
        <v>-22.460842009959258</v>
      </c>
      <c r="P44" s="10"/>
    </row>
    <row r="45" spans="1:16">
      <c r="A45" s="12"/>
      <c r="B45" s="25">
        <v>361.1</v>
      </c>
      <c r="C45" s="20" t="s">
        <v>50</v>
      </c>
      <c r="D45" s="46">
        <v>26430</v>
      </c>
      <c r="E45" s="46">
        <v>0</v>
      </c>
      <c r="F45" s="46">
        <v>0</v>
      </c>
      <c r="G45" s="46">
        <v>62715</v>
      </c>
      <c r="H45" s="46">
        <v>0</v>
      </c>
      <c r="I45" s="46">
        <v>59989</v>
      </c>
      <c r="J45" s="46">
        <v>0</v>
      </c>
      <c r="K45" s="46">
        <v>209808</v>
      </c>
      <c r="L45" s="46">
        <v>0</v>
      </c>
      <c r="M45" s="46">
        <v>0</v>
      </c>
      <c r="N45" s="46">
        <f>SUM(D45:M45)</f>
        <v>358942</v>
      </c>
      <c r="O45" s="47">
        <f t="shared" si="8"/>
        <v>54.163573260902368</v>
      </c>
      <c r="P45" s="9"/>
    </row>
    <row r="46" spans="1:16">
      <c r="A46" s="12"/>
      <c r="B46" s="25">
        <v>361.3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-1145877</v>
      </c>
      <c r="L46" s="46">
        <v>0</v>
      </c>
      <c r="M46" s="46">
        <v>0</v>
      </c>
      <c r="N46" s="46">
        <f t="shared" ref="N46:N54" si="11">SUM(D46:M46)</f>
        <v>-1145877</v>
      </c>
      <c r="O46" s="47">
        <f t="shared" si="8"/>
        <v>-172.91036668175644</v>
      </c>
      <c r="P46" s="9"/>
    </row>
    <row r="47" spans="1:16">
      <c r="A47" s="12"/>
      <c r="B47" s="25">
        <v>361.4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-82791</v>
      </c>
      <c r="L47" s="46">
        <v>0</v>
      </c>
      <c r="M47" s="46">
        <v>0</v>
      </c>
      <c r="N47" s="46">
        <f t="shared" si="11"/>
        <v>-82791</v>
      </c>
      <c r="O47" s="47">
        <f t="shared" si="8"/>
        <v>-12.49298325033952</v>
      </c>
      <c r="P47" s="9"/>
    </row>
    <row r="48" spans="1:16">
      <c r="A48" s="12"/>
      <c r="B48" s="25">
        <v>362</v>
      </c>
      <c r="C48" s="20" t="s">
        <v>53</v>
      </c>
      <c r="D48" s="46">
        <v>230403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230403</v>
      </c>
      <c r="O48" s="47">
        <f t="shared" si="8"/>
        <v>34.767315527387957</v>
      </c>
      <c r="P48" s="9"/>
    </row>
    <row r="49" spans="1:119">
      <c r="A49" s="12"/>
      <c r="B49" s="25">
        <v>363.12</v>
      </c>
      <c r="C49" s="20" t="s">
        <v>20</v>
      </c>
      <c r="D49" s="46">
        <v>0</v>
      </c>
      <c r="E49" s="46">
        <v>195064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195064</v>
      </c>
      <c r="O49" s="47">
        <f t="shared" si="8"/>
        <v>29.434736683265431</v>
      </c>
      <c r="P49" s="9"/>
    </row>
    <row r="50" spans="1:119">
      <c r="A50" s="12"/>
      <c r="B50" s="25">
        <v>365</v>
      </c>
      <c r="C50" s="20" t="s">
        <v>54</v>
      </c>
      <c r="D50" s="46">
        <v>1816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1816</v>
      </c>
      <c r="O50" s="47">
        <f t="shared" si="8"/>
        <v>0.27403048136411651</v>
      </c>
      <c r="P50" s="9"/>
    </row>
    <row r="51" spans="1:119">
      <c r="A51" s="12"/>
      <c r="B51" s="25">
        <v>366</v>
      </c>
      <c r="C51" s="20" t="s">
        <v>55</v>
      </c>
      <c r="D51" s="46">
        <v>500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500</v>
      </c>
      <c r="O51" s="47">
        <f t="shared" si="8"/>
        <v>7.5448921080428555E-2</v>
      </c>
      <c r="P51" s="9"/>
    </row>
    <row r="52" spans="1:119">
      <c r="A52" s="12"/>
      <c r="B52" s="25">
        <v>368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217337</v>
      </c>
      <c r="L52" s="46">
        <v>0</v>
      </c>
      <c r="M52" s="46">
        <v>0</v>
      </c>
      <c r="N52" s="46">
        <f t="shared" si="11"/>
        <v>217337</v>
      </c>
      <c r="O52" s="47">
        <f t="shared" si="8"/>
        <v>32.795684321714198</v>
      </c>
      <c r="P52" s="9"/>
    </row>
    <row r="53" spans="1:119">
      <c r="A53" s="12"/>
      <c r="B53" s="25">
        <v>369.3</v>
      </c>
      <c r="C53" s="20" t="s">
        <v>57</v>
      </c>
      <c r="D53" s="46">
        <v>10349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10349</v>
      </c>
      <c r="O53" s="47">
        <f t="shared" si="8"/>
        <v>1.5616417685227102</v>
      </c>
      <c r="P53" s="9"/>
    </row>
    <row r="54" spans="1:119">
      <c r="A54" s="12"/>
      <c r="B54" s="25">
        <v>369.9</v>
      </c>
      <c r="C54" s="20" t="s">
        <v>58</v>
      </c>
      <c r="D54" s="46">
        <v>65409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65409</v>
      </c>
      <c r="O54" s="47">
        <f t="shared" si="8"/>
        <v>9.8700769578995029</v>
      </c>
      <c r="P54" s="9"/>
    </row>
    <row r="55" spans="1:119" ht="15.75">
      <c r="A55" s="29" t="s">
        <v>37</v>
      </c>
      <c r="B55" s="30"/>
      <c r="C55" s="31"/>
      <c r="D55" s="32">
        <f t="shared" ref="D55:M55" si="12">SUM(D56:D60)</f>
        <v>660064</v>
      </c>
      <c r="E55" s="32">
        <f t="shared" si="12"/>
        <v>15775</v>
      </c>
      <c r="F55" s="32">
        <f t="shared" si="12"/>
        <v>0</v>
      </c>
      <c r="G55" s="32">
        <f t="shared" si="12"/>
        <v>335291</v>
      </c>
      <c r="H55" s="32">
        <f t="shared" si="12"/>
        <v>0</v>
      </c>
      <c r="I55" s="32">
        <f t="shared" si="12"/>
        <v>2290155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ref="N55:N61" si="13">SUM(D55:M55)</f>
        <v>3301285</v>
      </c>
      <c r="O55" s="45">
        <f t="shared" si="8"/>
        <v>498.15678285800516</v>
      </c>
      <c r="P55" s="9"/>
    </row>
    <row r="56" spans="1:119">
      <c r="A56" s="12"/>
      <c r="B56" s="25">
        <v>381</v>
      </c>
      <c r="C56" s="20" t="s">
        <v>59</v>
      </c>
      <c r="D56" s="46">
        <v>460064</v>
      </c>
      <c r="E56" s="46">
        <v>15775</v>
      </c>
      <c r="F56" s="46">
        <v>0</v>
      </c>
      <c r="G56" s="46">
        <v>335291</v>
      </c>
      <c r="H56" s="46">
        <v>0</v>
      </c>
      <c r="I56" s="46">
        <v>321150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1132280</v>
      </c>
      <c r="O56" s="47">
        <f t="shared" si="8"/>
        <v>170.85860872189528</v>
      </c>
      <c r="P56" s="9"/>
    </row>
    <row r="57" spans="1:119">
      <c r="A57" s="12"/>
      <c r="B57" s="25">
        <v>382</v>
      </c>
      <c r="C57" s="20" t="s">
        <v>90</v>
      </c>
      <c r="D57" s="46">
        <v>200000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200000</v>
      </c>
      <c r="O57" s="47">
        <f t="shared" si="8"/>
        <v>30.179568432171418</v>
      </c>
      <c r="P57" s="9"/>
    </row>
    <row r="58" spans="1:119">
      <c r="A58" s="12"/>
      <c r="B58" s="25">
        <v>389.5</v>
      </c>
      <c r="C58" s="20" t="s">
        <v>78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1129368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1129368</v>
      </c>
      <c r="O58" s="47">
        <f t="shared" si="8"/>
        <v>170.41919420552287</v>
      </c>
      <c r="P58" s="9"/>
    </row>
    <row r="59" spans="1:119">
      <c r="A59" s="12"/>
      <c r="B59" s="25">
        <v>389.6</v>
      </c>
      <c r="C59" s="20" t="s">
        <v>91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360110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360110</v>
      </c>
      <c r="O59" s="47">
        <f t="shared" si="8"/>
        <v>54.339821940546251</v>
      </c>
      <c r="P59" s="9"/>
    </row>
    <row r="60" spans="1:119" ht="15.75" thickBot="1">
      <c r="A60" s="12"/>
      <c r="B60" s="25">
        <v>389.9</v>
      </c>
      <c r="C60" s="20" t="s">
        <v>79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479527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479527</v>
      </c>
      <c r="O60" s="47">
        <f t="shared" si="8"/>
        <v>72.359589557869327</v>
      </c>
      <c r="P60" s="9"/>
    </row>
    <row r="61" spans="1:119" ht="16.5" thickBot="1">
      <c r="A61" s="14" t="s">
        <v>46</v>
      </c>
      <c r="B61" s="23"/>
      <c r="C61" s="22"/>
      <c r="D61" s="15">
        <f t="shared" ref="D61:M61" si="14">SUM(D5,D17,D21,D30,D40,D44,D55)</f>
        <v>6146987</v>
      </c>
      <c r="E61" s="15">
        <f t="shared" si="14"/>
        <v>273231</v>
      </c>
      <c r="F61" s="15">
        <f t="shared" si="14"/>
        <v>0</v>
      </c>
      <c r="G61" s="15">
        <f t="shared" si="14"/>
        <v>1093360</v>
      </c>
      <c r="H61" s="15">
        <f t="shared" si="14"/>
        <v>0</v>
      </c>
      <c r="I61" s="15">
        <f t="shared" si="14"/>
        <v>5137777</v>
      </c>
      <c r="J61" s="15">
        <f t="shared" si="14"/>
        <v>0</v>
      </c>
      <c r="K61" s="15">
        <f t="shared" si="14"/>
        <v>-659150</v>
      </c>
      <c r="L61" s="15">
        <f t="shared" si="14"/>
        <v>0</v>
      </c>
      <c r="M61" s="15">
        <f t="shared" si="14"/>
        <v>0</v>
      </c>
      <c r="N61" s="15">
        <f t="shared" si="13"/>
        <v>11992205</v>
      </c>
      <c r="O61" s="38">
        <f t="shared" si="8"/>
        <v>1809.5978572506413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92</v>
      </c>
      <c r="M63" s="48"/>
      <c r="N63" s="48"/>
      <c r="O63" s="43">
        <v>6627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81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139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140</v>
      </c>
      <c r="N4" s="35" t="s">
        <v>9</v>
      </c>
      <c r="O4" s="35" t="s">
        <v>141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SUM(D6:D14)</f>
        <v>3008403</v>
      </c>
      <c r="E5" s="27">
        <f t="shared" si="0"/>
        <v>0</v>
      </c>
      <c r="F5" s="27">
        <f t="shared" si="0"/>
        <v>0</v>
      </c>
      <c r="G5" s="27">
        <f t="shared" si="0"/>
        <v>917029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3925432</v>
      </c>
      <c r="P5" s="33">
        <f t="shared" ref="P5:P36" si="1">(O5/P$58)</f>
        <v>515.96109358569925</v>
      </c>
      <c r="Q5" s="6"/>
    </row>
    <row r="6" spans="1:134">
      <c r="A6" s="12"/>
      <c r="B6" s="25">
        <v>311</v>
      </c>
      <c r="C6" s="20" t="s">
        <v>2</v>
      </c>
      <c r="D6" s="46">
        <v>1883289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1883289</v>
      </c>
      <c r="P6" s="47">
        <f t="shared" si="1"/>
        <v>247.54061514195584</v>
      </c>
      <c r="Q6" s="9"/>
    </row>
    <row r="7" spans="1:134">
      <c r="A7" s="12"/>
      <c r="B7" s="25">
        <v>312.41000000000003</v>
      </c>
      <c r="C7" s="20" t="s">
        <v>143</v>
      </c>
      <c r="D7" s="46">
        <v>180413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180413</v>
      </c>
      <c r="P7" s="47">
        <f t="shared" si="1"/>
        <v>23.713590956887487</v>
      </c>
      <c r="Q7" s="9"/>
    </row>
    <row r="8" spans="1:134">
      <c r="A8" s="12"/>
      <c r="B8" s="25">
        <v>312.43</v>
      </c>
      <c r="C8" s="20" t="s">
        <v>144</v>
      </c>
      <c r="D8" s="46">
        <v>86264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86264</v>
      </c>
      <c r="P8" s="47">
        <f t="shared" si="1"/>
        <v>11.338590956887487</v>
      </c>
      <c r="Q8" s="9"/>
    </row>
    <row r="9" spans="1:134">
      <c r="A9" s="12"/>
      <c r="B9" s="25">
        <v>314.10000000000002</v>
      </c>
      <c r="C9" s="20" t="s">
        <v>13</v>
      </c>
      <c r="D9" s="46">
        <v>449042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449042</v>
      </c>
      <c r="P9" s="47">
        <f t="shared" si="1"/>
        <v>59.022344900105153</v>
      </c>
      <c r="Q9" s="9"/>
    </row>
    <row r="10" spans="1:134">
      <c r="A10" s="12"/>
      <c r="B10" s="25">
        <v>314.3</v>
      </c>
      <c r="C10" s="20" t="s">
        <v>14</v>
      </c>
      <c r="D10" s="46">
        <v>166957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166957</v>
      </c>
      <c r="P10" s="47">
        <f t="shared" si="1"/>
        <v>21.94492639327024</v>
      </c>
      <c r="Q10" s="9"/>
    </row>
    <row r="11" spans="1:134">
      <c r="A11" s="12"/>
      <c r="B11" s="25">
        <v>314.39999999999998</v>
      </c>
      <c r="C11" s="20" t="s">
        <v>15</v>
      </c>
      <c r="D11" s="46">
        <v>16527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16527</v>
      </c>
      <c r="P11" s="47">
        <f t="shared" si="1"/>
        <v>2.1723186119873819</v>
      </c>
      <c r="Q11" s="9"/>
    </row>
    <row r="12" spans="1:134">
      <c r="A12" s="12"/>
      <c r="B12" s="25">
        <v>315.10000000000002</v>
      </c>
      <c r="C12" s="20" t="s">
        <v>146</v>
      </c>
      <c r="D12" s="46">
        <v>183963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183963</v>
      </c>
      <c r="P12" s="47">
        <f t="shared" si="1"/>
        <v>24.180205047318612</v>
      </c>
      <c r="Q12" s="9"/>
    </row>
    <row r="13" spans="1:134">
      <c r="A13" s="12"/>
      <c r="B13" s="25">
        <v>316</v>
      </c>
      <c r="C13" s="20" t="s">
        <v>96</v>
      </c>
      <c r="D13" s="46">
        <v>41948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41948</v>
      </c>
      <c r="P13" s="47">
        <f t="shared" si="1"/>
        <v>5.5136698212407991</v>
      </c>
      <c r="Q13" s="9"/>
    </row>
    <row r="14" spans="1:134">
      <c r="A14" s="12"/>
      <c r="B14" s="25">
        <v>319.89999999999998</v>
      </c>
      <c r="C14" s="20" t="s">
        <v>158</v>
      </c>
      <c r="D14" s="46">
        <v>0</v>
      </c>
      <c r="E14" s="46">
        <v>0</v>
      </c>
      <c r="F14" s="46">
        <v>0</v>
      </c>
      <c r="G14" s="46">
        <v>917029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917029</v>
      </c>
      <c r="P14" s="47">
        <f t="shared" si="1"/>
        <v>120.53483175604627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SUM(D16:D19)</f>
        <v>846077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846077</v>
      </c>
      <c r="P15" s="45">
        <f t="shared" si="1"/>
        <v>111.20885909568875</v>
      </c>
      <c r="Q15" s="10"/>
    </row>
    <row r="16" spans="1:134">
      <c r="A16" s="12"/>
      <c r="B16" s="25">
        <v>322</v>
      </c>
      <c r="C16" s="20" t="s">
        <v>147</v>
      </c>
      <c r="D16" s="46">
        <v>42890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42890</v>
      </c>
      <c r="P16" s="47">
        <f t="shared" si="1"/>
        <v>5.6374868559411144</v>
      </c>
      <c r="Q16" s="9"/>
    </row>
    <row r="17" spans="1:17">
      <c r="A17" s="12"/>
      <c r="B17" s="25">
        <v>323.10000000000002</v>
      </c>
      <c r="C17" s="20" t="s">
        <v>19</v>
      </c>
      <c r="D17" s="46">
        <v>535145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4">SUM(D17:N17)</f>
        <v>535145</v>
      </c>
      <c r="P17" s="47">
        <f t="shared" si="1"/>
        <v>70.339773922187177</v>
      </c>
      <c r="Q17" s="9"/>
    </row>
    <row r="18" spans="1:17">
      <c r="A18" s="12"/>
      <c r="B18" s="25">
        <v>325.2</v>
      </c>
      <c r="C18" s="20" t="s">
        <v>20</v>
      </c>
      <c r="D18" s="46">
        <v>265007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265007</v>
      </c>
      <c r="P18" s="47">
        <f t="shared" si="1"/>
        <v>34.832676130389061</v>
      </c>
      <c r="Q18" s="9"/>
    </row>
    <row r="19" spans="1:17">
      <c r="A19" s="12"/>
      <c r="B19" s="25">
        <v>329.5</v>
      </c>
      <c r="C19" s="20" t="s">
        <v>148</v>
      </c>
      <c r="D19" s="46">
        <v>3035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3035</v>
      </c>
      <c r="P19" s="47">
        <f t="shared" si="1"/>
        <v>0.39892218717139855</v>
      </c>
      <c r="Q19" s="9"/>
    </row>
    <row r="20" spans="1:17" ht="15.75">
      <c r="A20" s="29" t="s">
        <v>149</v>
      </c>
      <c r="B20" s="30"/>
      <c r="C20" s="31"/>
      <c r="D20" s="32">
        <f t="shared" ref="D20:N20" si="5">SUM(D21:D29)</f>
        <v>1257386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1257386</v>
      </c>
      <c r="P20" s="45">
        <f t="shared" si="1"/>
        <v>165.27155625657204</v>
      </c>
      <c r="Q20" s="10"/>
    </row>
    <row r="21" spans="1:17">
      <c r="A21" s="12"/>
      <c r="B21" s="25">
        <v>331.2</v>
      </c>
      <c r="C21" s="20" t="s">
        <v>22</v>
      </c>
      <c r="D21" s="46">
        <v>135621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135621</v>
      </c>
      <c r="P21" s="47">
        <f t="shared" si="1"/>
        <v>17.826104100946374</v>
      </c>
      <c r="Q21" s="9"/>
    </row>
    <row r="22" spans="1:17">
      <c r="A22" s="12"/>
      <c r="B22" s="25">
        <v>331.51</v>
      </c>
      <c r="C22" s="20" t="s">
        <v>159</v>
      </c>
      <c r="D22" s="46">
        <v>101439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8" si="6">SUM(D22:N22)</f>
        <v>101439</v>
      </c>
      <c r="P22" s="47">
        <f t="shared" si="1"/>
        <v>13.33320189274448</v>
      </c>
      <c r="Q22" s="9"/>
    </row>
    <row r="23" spans="1:17">
      <c r="A23" s="12"/>
      <c r="B23" s="25">
        <v>331.9</v>
      </c>
      <c r="C23" s="20" t="s">
        <v>160</v>
      </c>
      <c r="D23" s="46">
        <v>10397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10397</v>
      </c>
      <c r="P23" s="47">
        <f t="shared" si="1"/>
        <v>1.3665878023133544</v>
      </c>
      <c r="Q23" s="9"/>
    </row>
    <row r="24" spans="1:17">
      <c r="A24" s="12"/>
      <c r="B24" s="25">
        <v>334.49</v>
      </c>
      <c r="C24" s="20" t="s">
        <v>127</v>
      </c>
      <c r="D24" s="46">
        <v>69945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69945</v>
      </c>
      <c r="P24" s="47">
        <f t="shared" si="1"/>
        <v>9.1936119873817042</v>
      </c>
      <c r="Q24" s="9"/>
    </row>
    <row r="25" spans="1:17">
      <c r="A25" s="12"/>
      <c r="B25" s="25">
        <v>335.125</v>
      </c>
      <c r="C25" s="20" t="s">
        <v>150</v>
      </c>
      <c r="D25" s="46">
        <v>478061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478061</v>
      </c>
      <c r="P25" s="47">
        <f t="shared" si="1"/>
        <v>62.836619348054683</v>
      </c>
      <c r="Q25" s="9"/>
    </row>
    <row r="26" spans="1:17">
      <c r="A26" s="12"/>
      <c r="B26" s="25">
        <v>335.14</v>
      </c>
      <c r="C26" s="20" t="s">
        <v>98</v>
      </c>
      <c r="D26" s="46">
        <v>5676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5676</v>
      </c>
      <c r="P26" s="47">
        <f t="shared" si="1"/>
        <v>0.74605678233438488</v>
      </c>
      <c r="Q26" s="9"/>
    </row>
    <row r="27" spans="1:17">
      <c r="A27" s="12"/>
      <c r="B27" s="25">
        <v>335.15</v>
      </c>
      <c r="C27" s="20" t="s">
        <v>99</v>
      </c>
      <c r="D27" s="46">
        <v>3319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3319</v>
      </c>
      <c r="P27" s="47">
        <f t="shared" si="1"/>
        <v>0.43625131440588855</v>
      </c>
      <c r="Q27" s="9"/>
    </row>
    <row r="28" spans="1:17">
      <c r="A28" s="12"/>
      <c r="B28" s="25">
        <v>335.18</v>
      </c>
      <c r="C28" s="20" t="s">
        <v>151</v>
      </c>
      <c r="D28" s="46">
        <v>404428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404428</v>
      </c>
      <c r="P28" s="47">
        <f t="shared" si="1"/>
        <v>53.158254468980019</v>
      </c>
      <c r="Q28" s="9"/>
    </row>
    <row r="29" spans="1:17">
      <c r="A29" s="12"/>
      <c r="B29" s="25">
        <v>337.3</v>
      </c>
      <c r="C29" s="20" t="s">
        <v>128</v>
      </c>
      <c r="D29" s="46">
        <v>48500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" si="7">SUM(D29:N29)</f>
        <v>48500</v>
      </c>
      <c r="P29" s="47">
        <f t="shared" si="1"/>
        <v>6.3748685594111461</v>
      </c>
      <c r="Q29" s="9"/>
    </row>
    <row r="30" spans="1:17" ht="15.75">
      <c r="A30" s="29" t="s">
        <v>35</v>
      </c>
      <c r="B30" s="30"/>
      <c r="C30" s="31"/>
      <c r="D30" s="32">
        <f t="shared" ref="D30:N30" si="8">SUM(D31:D38)</f>
        <v>655477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7142971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>SUM(D30:N30)</f>
        <v>7798448</v>
      </c>
      <c r="P30" s="45">
        <f t="shared" si="1"/>
        <v>1025.0325972660357</v>
      </c>
      <c r="Q30" s="10"/>
    </row>
    <row r="31" spans="1:17">
      <c r="A31" s="12"/>
      <c r="B31" s="25">
        <v>341.9</v>
      </c>
      <c r="C31" s="20" t="s">
        <v>101</v>
      </c>
      <c r="D31" s="46">
        <v>23893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9">SUM(D31:N31)</f>
        <v>23893</v>
      </c>
      <c r="P31" s="47">
        <f t="shared" si="1"/>
        <v>3.140509989484753</v>
      </c>
      <c r="Q31" s="9"/>
    </row>
    <row r="32" spans="1:17">
      <c r="A32" s="12"/>
      <c r="B32" s="25">
        <v>343.3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3187170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3187170</v>
      </c>
      <c r="P32" s="47">
        <f t="shared" si="1"/>
        <v>418.92350157728708</v>
      </c>
      <c r="Q32" s="9"/>
    </row>
    <row r="33" spans="1:17">
      <c r="A33" s="12"/>
      <c r="B33" s="25">
        <v>343.4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1109572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1109572</v>
      </c>
      <c r="P33" s="47">
        <f t="shared" si="1"/>
        <v>145.84279705573081</v>
      </c>
      <c r="Q33" s="9"/>
    </row>
    <row r="34" spans="1:17">
      <c r="A34" s="12"/>
      <c r="B34" s="25">
        <v>343.5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2130917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2130917</v>
      </c>
      <c r="P34" s="47">
        <f t="shared" si="1"/>
        <v>280.08898527865404</v>
      </c>
      <c r="Q34" s="9"/>
    </row>
    <row r="35" spans="1:17">
      <c r="A35" s="12"/>
      <c r="B35" s="25">
        <v>343.9</v>
      </c>
      <c r="C35" s="20" t="s">
        <v>42</v>
      </c>
      <c r="D35" s="46">
        <v>134409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134409</v>
      </c>
      <c r="P35" s="47">
        <f t="shared" si="1"/>
        <v>17.66679810725552</v>
      </c>
      <c r="Q35" s="9"/>
    </row>
    <row r="36" spans="1:17">
      <c r="A36" s="12"/>
      <c r="B36" s="25">
        <v>344.1</v>
      </c>
      <c r="C36" s="20" t="s">
        <v>102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715312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715312</v>
      </c>
      <c r="P36" s="47">
        <f t="shared" si="1"/>
        <v>94.021030494216618</v>
      </c>
      <c r="Q36" s="9"/>
    </row>
    <row r="37" spans="1:17">
      <c r="A37" s="12"/>
      <c r="B37" s="25">
        <v>347.2</v>
      </c>
      <c r="C37" s="20" t="s">
        <v>45</v>
      </c>
      <c r="D37" s="46">
        <v>494052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494052</v>
      </c>
      <c r="P37" s="47">
        <f t="shared" ref="P37:P56" si="10">(O37/P$58)</f>
        <v>64.938485804416402</v>
      </c>
      <c r="Q37" s="9"/>
    </row>
    <row r="38" spans="1:17">
      <c r="A38" s="12"/>
      <c r="B38" s="25">
        <v>349</v>
      </c>
      <c r="C38" s="20" t="s">
        <v>153</v>
      </c>
      <c r="D38" s="46">
        <v>3123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3123</v>
      </c>
      <c r="P38" s="47">
        <f t="shared" si="10"/>
        <v>0.41048895899053628</v>
      </c>
      <c r="Q38" s="9"/>
    </row>
    <row r="39" spans="1:17" ht="15.75">
      <c r="A39" s="29" t="s">
        <v>36</v>
      </c>
      <c r="B39" s="30"/>
      <c r="C39" s="31"/>
      <c r="D39" s="32">
        <f t="shared" ref="D39:N39" si="11">SUM(D40:D42)</f>
        <v>51033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1"/>
        <v>0</v>
      </c>
      <c r="O39" s="32">
        <f>SUM(D39:N39)</f>
        <v>51033</v>
      </c>
      <c r="P39" s="45">
        <f t="shared" si="10"/>
        <v>6.7078075709779181</v>
      </c>
      <c r="Q39" s="10"/>
    </row>
    <row r="40" spans="1:17">
      <c r="A40" s="13"/>
      <c r="B40" s="39">
        <v>351.1</v>
      </c>
      <c r="C40" s="21" t="s">
        <v>104</v>
      </c>
      <c r="D40" s="46">
        <v>31516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31516</v>
      </c>
      <c r="P40" s="47">
        <f t="shared" si="10"/>
        <v>4.14248159831756</v>
      </c>
      <c r="Q40" s="9"/>
    </row>
    <row r="41" spans="1:17">
      <c r="A41" s="13"/>
      <c r="B41" s="39">
        <v>351.3</v>
      </c>
      <c r="C41" s="21" t="s">
        <v>120</v>
      </c>
      <c r="D41" s="46">
        <v>486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2" si="12">SUM(D41:N41)</f>
        <v>486</v>
      </c>
      <c r="P41" s="47">
        <f t="shared" si="10"/>
        <v>6.3880126182965305E-2</v>
      </c>
      <c r="Q41" s="9"/>
    </row>
    <row r="42" spans="1:17">
      <c r="A42" s="13"/>
      <c r="B42" s="39">
        <v>351.9</v>
      </c>
      <c r="C42" s="21" t="s">
        <v>154</v>
      </c>
      <c r="D42" s="46">
        <v>19031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19031</v>
      </c>
      <c r="P42" s="47">
        <f t="shared" si="10"/>
        <v>2.5014458464773921</v>
      </c>
      <c r="Q42" s="9"/>
    </row>
    <row r="43" spans="1:17" ht="15.75">
      <c r="A43" s="29" t="s">
        <v>3</v>
      </c>
      <c r="B43" s="30"/>
      <c r="C43" s="31"/>
      <c r="D43" s="32">
        <f t="shared" ref="D43:N43" si="13">SUM(D44:D51)</f>
        <v>1016863</v>
      </c>
      <c r="E43" s="32">
        <f t="shared" si="13"/>
        <v>0</v>
      </c>
      <c r="F43" s="32">
        <f t="shared" si="13"/>
        <v>0</v>
      </c>
      <c r="G43" s="32">
        <f t="shared" si="13"/>
        <v>803</v>
      </c>
      <c r="H43" s="32">
        <f t="shared" si="13"/>
        <v>0</v>
      </c>
      <c r="I43" s="32">
        <f t="shared" si="13"/>
        <v>29334</v>
      </c>
      <c r="J43" s="32">
        <f t="shared" si="13"/>
        <v>0</v>
      </c>
      <c r="K43" s="32">
        <f t="shared" si="13"/>
        <v>-1893727</v>
      </c>
      <c r="L43" s="32">
        <f t="shared" si="13"/>
        <v>0</v>
      </c>
      <c r="M43" s="32">
        <f t="shared" si="13"/>
        <v>0</v>
      </c>
      <c r="N43" s="32">
        <f t="shared" si="13"/>
        <v>0</v>
      </c>
      <c r="O43" s="32">
        <f>SUM(D43:N43)</f>
        <v>-846727</v>
      </c>
      <c r="P43" s="45">
        <f t="shared" si="10"/>
        <v>-111.29429547844374</v>
      </c>
      <c r="Q43" s="10"/>
    </row>
    <row r="44" spans="1:17">
      <c r="A44" s="12"/>
      <c r="B44" s="25">
        <v>361.1</v>
      </c>
      <c r="C44" s="20" t="s">
        <v>50</v>
      </c>
      <c r="D44" s="46">
        <v>17683</v>
      </c>
      <c r="E44" s="46">
        <v>0</v>
      </c>
      <c r="F44" s="46">
        <v>0</v>
      </c>
      <c r="G44" s="46">
        <v>803</v>
      </c>
      <c r="H44" s="46">
        <v>0</v>
      </c>
      <c r="I44" s="46">
        <v>9021</v>
      </c>
      <c r="J44" s="46">
        <v>0</v>
      </c>
      <c r="K44" s="46">
        <v>525743</v>
      </c>
      <c r="L44" s="46">
        <v>0</v>
      </c>
      <c r="M44" s="46">
        <v>0</v>
      </c>
      <c r="N44" s="46">
        <v>0</v>
      </c>
      <c r="O44" s="46">
        <f>SUM(D44:N44)</f>
        <v>553250</v>
      </c>
      <c r="P44" s="47">
        <f t="shared" si="10"/>
        <v>72.719505783385912</v>
      </c>
      <c r="Q44" s="9"/>
    </row>
    <row r="45" spans="1:17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-3386476</v>
      </c>
      <c r="L45" s="46">
        <v>0</v>
      </c>
      <c r="M45" s="46">
        <v>0</v>
      </c>
      <c r="N45" s="46">
        <v>0</v>
      </c>
      <c r="O45" s="46">
        <f t="shared" ref="O45:O55" si="14">SUM(D45:N45)</f>
        <v>-3386476</v>
      </c>
      <c r="P45" s="47">
        <f t="shared" si="10"/>
        <v>-445.1203995793901</v>
      </c>
      <c r="Q45" s="9"/>
    </row>
    <row r="46" spans="1:17">
      <c r="A46" s="12"/>
      <c r="B46" s="25">
        <v>361.4</v>
      </c>
      <c r="C46" s="20" t="s">
        <v>106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166731</v>
      </c>
      <c r="L46" s="46">
        <v>0</v>
      </c>
      <c r="M46" s="46">
        <v>0</v>
      </c>
      <c r="N46" s="46">
        <v>0</v>
      </c>
      <c r="O46" s="46">
        <f t="shared" si="14"/>
        <v>166731</v>
      </c>
      <c r="P46" s="47">
        <f t="shared" si="10"/>
        <v>21.915220820189276</v>
      </c>
      <c r="Q46" s="9"/>
    </row>
    <row r="47" spans="1:17">
      <c r="A47" s="12"/>
      <c r="B47" s="25">
        <v>362</v>
      </c>
      <c r="C47" s="20" t="s">
        <v>53</v>
      </c>
      <c r="D47" s="46">
        <v>216165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216165</v>
      </c>
      <c r="P47" s="47">
        <f t="shared" si="10"/>
        <v>28.412854889589905</v>
      </c>
      <c r="Q47" s="9"/>
    </row>
    <row r="48" spans="1:17">
      <c r="A48" s="12"/>
      <c r="B48" s="25">
        <v>365</v>
      </c>
      <c r="C48" s="20" t="s">
        <v>107</v>
      </c>
      <c r="D48" s="46">
        <v>6810</v>
      </c>
      <c r="E48" s="46">
        <v>0</v>
      </c>
      <c r="F48" s="46">
        <v>0</v>
      </c>
      <c r="G48" s="46">
        <v>0</v>
      </c>
      <c r="H48" s="46">
        <v>0</v>
      </c>
      <c r="I48" s="46">
        <v>4375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11185</v>
      </c>
      <c r="P48" s="47">
        <f t="shared" si="10"/>
        <v>1.4701629863301788</v>
      </c>
      <c r="Q48" s="9"/>
    </row>
    <row r="49" spans="1:120">
      <c r="A49" s="12"/>
      <c r="B49" s="25">
        <v>366</v>
      </c>
      <c r="C49" s="20" t="s">
        <v>55</v>
      </c>
      <c r="D49" s="46">
        <v>131532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131532</v>
      </c>
      <c r="P49" s="47">
        <f t="shared" si="10"/>
        <v>17.288643533123029</v>
      </c>
      <c r="Q49" s="9"/>
    </row>
    <row r="50" spans="1:120">
      <c r="A50" s="12"/>
      <c r="B50" s="25">
        <v>368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800275</v>
      </c>
      <c r="L50" s="46">
        <v>0</v>
      </c>
      <c r="M50" s="46">
        <v>0</v>
      </c>
      <c r="N50" s="46">
        <v>0</v>
      </c>
      <c r="O50" s="46">
        <f t="shared" si="14"/>
        <v>800275</v>
      </c>
      <c r="P50" s="47">
        <f t="shared" si="10"/>
        <v>105.18861724500526</v>
      </c>
      <c r="Q50" s="9"/>
    </row>
    <row r="51" spans="1:120">
      <c r="A51" s="12"/>
      <c r="B51" s="25">
        <v>369.9</v>
      </c>
      <c r="C51" s="20" t="s">
        <v>58</v>
      </c>
      <c r="D51" s="46">
        <v>644673</v>
      </c>
      <c r="E51" s="46">
        <v>0</v>
      </c>
      <c r="F51" s="46">
        <v>0</v>
      </c>
      <c r="G51" s="46">
        <v>0</v>
      </c>
      <c r="H51" s="46">
        <v>0</v>
      </c>
      <c r="I51" s="46">
        <v>15938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660611</v>
      </c>
      <c r="P51" s="47">
        <f t="shared" si="10"/>
        <v>86.83109884332282</v>
      </c>
      <c r="Q51" s="9"/>
    </row>
    <row r="52" spans="1:120" ht="15.75">
      <c r="A52" s="29" t="s">
        <v>37</v>
      </c>
      <c r="B52" s="30"/>
      <c r="C52" s="31"/>
      <c r="D52" s="32">
        <f t="shared" ref="D52:N52" si="15">SUM(D53:D55)</f>
        <v>0</v>
      </c>
      <c r="E52" s="32">
        <f t="shared" si="15"/>
        <v>193283</v>
      </c>
      <c r="F52" s="32">
        <f t="shared" si="15"/>
        <v>0</v>
      </c>
      <c r="G52" s="32">
        <f t="shared" si="15"/>
        <v>85555</v>
      </c>
      <c r="H52" s="32">
        <f t="shared" si="15"/>
        <v>0</v>
      </c>
      <c r="I52" s="32">
        <f t="shared" si="15"/>
        <v>4863580</v>
      </c>
      <c r="J52" s="32">
        <f t="shared" si="15"/>
        <v>0</v>
      </c>
      <c r="K52" s="32">
        <f t="shared" si="15"/>
        <v>0</v>
      </c>
      <c r="L52" s="32">
        <f t="shared" si="15"/>
        <v>0</v>
      </c>
      <c r="M52" s="32">
        <f t="shared" si="15"/>
        <v>0</v>
      </c>
      <c r="N52" s="32">
        <f t="shared" si="15"/>
        <v>0</v>
      </c>
      <c r="O52" s="32">
        <f t="shared" si="14"/>
        <v>5142418</v>
      </c>
      <c r="P52" s="45">
        <f t="shared" si="10"/>
        <v>675.92245005257621</v>
      </c>
      <c r="Q52" s="9"/>
    </row>
    <row r="53" spans="1:120">
      <c r="A53" s="12"/>
      <c r="B53" s="25">
        <v>381</v>
      </c>
      <c r="C53" s="20" t="s">
        <v>59</v>
      </c>
      <c r="D53" s="46">
        <v>0</v>
      </c>
      <c r="E53" s="46">
        <v>193283</v>
      </c>
      <c r="F53" s="46">
        <v>0</v>
      </c>
      <c r="G53" s="46">
        <v>85555</v>
      </c>
      <c r="H53" s="46">
        <v>0</v>
      </c>
      <c r="I53" s="46">
        <v>15560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294398</v>
      </c>
      <c r="P53" s="47">
        <f t="shared" si="10"/>
        <v>38.695846477392216</v>
      </c>
      <c r="Q53" s="9"/>
    </row>
    <row r="54" spans="1:120">
      <c r="A54" s="12"/>
      <c r="B54" s="25">
        <v>389.2</v>
      </c>
      <c r="C54" s="20" t="s">
        <v>161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326732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326732</v>
      </c>
      <c r="P54" s="47">
        <f t="shared" si="10"/>
        <v>42.945846477392216</v>
      </c>
      <c r="Q54" s="9"/>
    </row>
    <row r="55" spans="1:120" ht="15.75" thickBot="1">
      <c r="A55" s="12"/>
      <c r="B55" s="25">
        <v>389.3</v>
      </c>
      <c r="C55" s="20" t="s">
        <v>155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4521288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4521288</v>
      </c>
      <c r="P55" s="47">
        <f t="shared" si="10"/>
        <v>594.28075709779182</v>
      </c>
      <c r="Q55" s="9"/>
    </row>
    <row r="56" spans="1:120" ht="16.5" thickBot="1">
      <c r="A56" s="14" t="s">
        <v>46</v>
      </c>
      <c r="B56" s="23"/>
      <c r="C56" s="22"/>
      <c r="D56" s="15">
        <f t="shared" ref="D56:N56" si="16">SUM(D5,D15,D20,D30,D39,D43,D52)</f>
        <v>6835239</v>
      </c>
      <c r="E56" s="15">
        <f t="shared" si="16"/>
        <v>193283</v>
      </c>
      <c r="F56" s="15">
        <f t="shared" si="16"/>
        <v>0</v>
      </c>
      <c r="G56" s="15">
        <f t="shared" si="16"/>
        <v>1003387</v>
      </c>
      <c r="H56" s="15">
        <f t="shared" si="16"/>
        <v>0</v>
      </c>
      <c r="I56" s="15">
        <f t="shared" si="16"/>
        <v>12035885</v>
      </c>
      <c r="J56" s="15">
        <f t="shared" si="16"/>
        <v>0</v>
      </c>
      <c r="K56" s="15">
        <f t="shared" si="16"/>
        <v>-1893727</v>
      </c>
      <c r="L56" s="15">
        <f t="shared" si="16"/>
        <v>0</v>
      </c>
      <c r="M56" s="15">
        <f t="shared" si="16"/>
        <v>0</v>
      </c>
      <c r="N56" s="15">
        <f t="shared" si="16"/>
        <v>0</v>
      </c>
      <c r="O56" s="15">
        <f>SUM(D56:N56)</f>
        <v>18174067</v>
      </c>
      <c r="P56" s="38">
        <f t="shared" si="10"/>
        <v>2388.8100683491061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8" t="s">
        <v>162</v>
      </c>
      <c r="N58" s="48"/>
      <c r="O58" s="48"/>
      <c r="P58" s="43">
        <v>7608</v>
      </c>
    </row>
    <row r="59" spans="1:120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1"/>
    </row>
    <row r="60" spans="1:120" ht="15.75" customHeight="1" thickBot="1">
      <c r="A60" s="52" t="s">
        <v>81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139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140</v>
      </c>
      <c r="N4" s="35" t="s">
        <v>9</v>
      </c>
      <c r="O4" s="35" t="s">
        <v>141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SUM(D6:D14)</f>
        <v>2961221</v>
      </c>
      <c r="E5" s="27">
        <f t="shared" si="0"/>
        <v>0</v>
      </c>
      <c r="F5" s="27">
        <f t="shared" si="0"/>
        <v>0</v>
      </c>
      <c r="G5" s="27">
        <f t="shared" si="0"/>
        <v>723166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3684387</v>
      </c>
      <c r="P5" s="33">
        <f t="shared" ref="P5:P36" si="1">(O5/P$59)</f>
        <v>492.63096670677896</v>
      </c>
      <c r="Q5" s="6"/>
    </row>
    <row r="6" spans="1:134">
      <c r="A6" s="12"/>
      <c r="B6" s="25">
        <v>311</v>
      </c>
      <c r="C6" s="20" t="s">
        <v>2</v>
      </c>
      <c r="D6" s="46">
        <v>1826936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1826936</v>
      </c>
      <c r="P6" s="47">
        <f t="shared" si="1"/>
        <v>244.2754378927664</v>
      </c>
      <c r="Q6" s="9"/>
    </row>
    <row r="7" spans="1:134">
      <c r="A7" s="12"/>
      <c r="B7" s="25">
        <v>312.41000000000003</v>
      </c>
      <c r="C7" s="20" t="s">
        <v>143</v>
      </c>
      <c r="D7" s="46">
        <v>185766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185766</v>
      </c>
      <c r="P7" s="47">
        <f t="shared" si="1"/>
        <v>24.838347372643401</v>
      </c>
      <c r="Q7" s="9"/>
    </row>
    <row r="8" spans="1:134">
      <c r="A8" s="12"/>
      <c r="B8" s="25">
        <v>312.43</v>
      </c>
      <c r="C8" s="20" t="s">
        <v>144</v>
      </c>
      <c r="D8" s="46">
        <v>90496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90496</v>
      </c>
      <c r="P8" s="47">
        <f t="shared" si="1"/>
        <v>12.100013370771494</v>
      </c>
      <c r="Q8" s="9"/>
    </row>
    <row r="9" spans="1:134">
      <c r="A9" s="12"/>
      <c r="B9" s="25">
        <v>312.64</v>
      </c>
      <c r="C9" s="20" t="s">
        <v>145</v>
      </c>
      <c r="D9" s="46">
        <v>0</v>
      </c>
      <c r="E9" s="46">
        <v>0</v>
      </c>
      <c r="F9" s="46">
        <v>0</v>
      </c>
      <c r="G9" s="46">
        <v>723166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723166</v>
      </c>
      <c r="P9" s="47">
        <f t="shared" si="1"/>
        <v>96.692873378793962</v>
      </c>
      <c r="Q9" s="9"/>
    </row>
    <row r="10" spans="1:134">
      <c r="A10" s="12"/>
      <c r="B10" s="25">
        <v>314.10000000000002</v>
      </c>
      <c r="C10" s="20" t="s">
        <v>13</v>
      </c>
      <c r="D10" s="46">
        <v>437802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437802</v>
      </c>
      <c r="P10" s="47">
        <f t="shared" si="1"/>
        <v>58.537505014039311</v>
      </c>
      <c r="Q10" s="9"/>
    </row>
    <row r="11" spans="1:134">
      <c r="A11" s="12"/>
      <c r="B11" s="25">
        <v>314.3</v>
      </c>
      <c r="C11" s="20" t="s">
        <v>14</v>
      </c>
      <c r="D11" s="46">
        <v>171455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171455</v>
      </c>
      <c r="P11" s="47">
        <f t="shared" si="1"/>
        <v>22.924856264206444</v>
      </c>
      <c r="Q11" s="9"/>
    </row>
    <row r="12" spans="1:134">
      <c r="A12" s="12"/>
      <c r="B12" s="25">
        <v>314.39999999999998</v>
      </c>
      <c r="C12" s="20" t="s">
        <v>15</v>
      </c>
      <c r="D12" s="46">
        <v>17424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17424</v>
      </c>
      <c r="P12" s="47">
        <f t="shared" si="1"/>
        <v>2.3297232250300843</v>
      </c>
      <c r="Q12" s="9"/>
    </row>
    <row r="13" spans="1:134">
      <c r="A13" s="12"/>
      <c r="B13" s="25">
        <v>315.10000000000002</v>
      </c>
      <c r="C13" s="20" t="s">
        <v>146</v>
      </c>
      <c r="D13" s="46">
        <v>182791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182791</v>
      </c>
      <c r="P13" s="47">
        <f t="shared" si="1"/>
        <v>24.440566920711326</v>
      </c>
      <c r="Q13" s="9"/>
    </row>
    <row r="14" spans="1:134">
      <c r="A14" s="12"/>
      <c r="B14" s="25">
        <v>316</v>
      </c>
      <c r="C14" s="20" t="s">
        <v>96</v>
      </c>
      <c r="D14" s="46">
        <v>48551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48551</v>
      </c>
      <c r="P14" s="47">
        <f t="shared" si="1"/>
        <v>6.4916432678165528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SUM(D16:D19)</f>
        <v>764484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9" si="4">SUM(D15:N15)</f>
        <v>764484</v>
      </c>
      <c r="P15" s="45">
        <f t="shared" si="1"/>
        <v>102.21740874448456</v>
      </c>
      <c r="Q15" s="10"/>
    </row>
    <row r="16" spans="1:134">
      <c r="A16" s="12"/>
      <c r="B16" s="25">
        <v>322</v>
      </c>
      <c r="C16" s="20" t="s">
        <v>147</v>
      </c>
      <c r="D16" s="46">
        <v>36965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36965</v>
      </c>
      <c r="P16" s="47">
        <f t="shared" si="1"/>
        <v>4.9425056825778846</v>
      </c>
      <c r="Q16" s="9"/>
    </row>
    <row r="17" spans="1:17">
      <c r="A17" s="12"/>
      <c r="B17" s="25">
        <v>323.10000000000002</v>
      </c>
      <c r="C17" s="20" t="s">
        <v>19</v>
      </c>
      <c r="D17" s="46">
        <v>459396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459396</v>
      </c>
      <c r="P17" s="47">
        <f t="shared" si="1"/>
        <v>61.424789410348978</v>
      </c>
      <c r="Q17" s="9"/>
    </row>
    <row r="18" spans="1:17">
      <c r="A18" s="12"/>
      <c r="B18" s="25">
        <v>325.2</v>
      </c>
      <c r="C18" s="20" t="s">
        <v>20</v>
      </c>
      <c r="D18" s="46">
        <v>264643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264643</v>
      </c>
      <c r="P18" s="47">
        <f t="shared" si="1"/>
        <v>35.384810803583363</v>
      </c>
      <c r="Q18" s="9"/>
    </row>
    <row r="19" spans="1:17">
      <c r="A19" s="12"/>
      <c r="B19" s="25">
        <v>329.5</v>
      </c>
      <c r="C19" s="20" t="s">
        <v>148</v>
      </c>
      <c r="D19" s="46">
        <v>3480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3480</v>
      </c>
      <c r="P19" s="47">
        <f t="shared" si="1"/>
        <v>0.46530284797432814</v>
      </c>
      <c r="Q19" s="9"/>
    </row>
    <row r="20" spans="1:17" ht="15.75">
      <c r="A20" s="29" t="s">
        <v>149</v>
      </c>
      <c r="B20" s="30"/>
      <c r="C20" s="31"/>
      <c r="D20" s="32">
        <f t="shared" ref="D20:N20" si="5">SUM(D21:D28)</f>
        <v>1938543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1938543</v>
      </c>
      <c r="P20" s="45">
        <f t="shared" si="1"/>
        <v>259.19815483353392</v>
      </c>
      <c r="Q20" s="10"/>
    </row>
    <row r="21" spans="1:17">
      <c r="A21" s="12"/>
      <c r="B21" s="25">
        <v>331.2</v>
      </c>
      <c r="C21" s="20" t="s">
        <v>22</v>
      </c>
      <c r="D21" s="46">
        <v>181875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181875</v>
      </c>
      <c r="P21" s="47">
        <f t="shared" si="1"/>
        <v>24.318090653830726</v>
      </c>
      <c r="Q21" s="9"/>
    </row>
    <row r="22" spans="1:17">
      <c r="A22" s="12"/>
      <c r="B22" s="25">
        <v>334.49</v>
      </c>
      <c r="C22" s="20" t="s">
        <v>127</v>
      </c>
      <c r="D22" s="46">
        <v>45762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45762</v>
      </c>
      <c r="P22" s="47">
        <f t="shared" si="1"/>
        <v>6.1187324508624146</v>
      </c>
      <c r="Q22" s="9"/>
    </row>
    <row r="23" spans="1:17">
      <c r="A23" s="12"/>
      <c r="B23" s="25">
        <v>335.125</v>
      </c>
      <c r="C23" s="20" t="s">
        <v>150</v>
      </c>
      <c r="D23" s="46">
        <v>378793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378793</v>
      </c>
      <c r="P23" s="47">
        <f t="shared" si="1"/>
        <v>50.647546463430942</v>
      </c>
      <c r="Q23" s="9"/>
    </row>
    <row r="24" spans="1:17">
      <c r="A24" s="12"/>
      <c r="B24" s="25">
        <v>335.14</v>
      </c>
      <c r="C24" s="20" t="s">
        <v>98</v>
      </c>
      <c r="D24" s="46">
        <v>5141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5141</v>
      </c>
      <c r="P24" s="47">
        <f t="shared" si="1"/>
        <v>0.68739136248161514</v>
      </c>
      <c r="Q24" s="9"/>
    </row>
    <row r="25" spans="1:17">
      <c r="A25" s="12"/>
      <c r="B25" s="25">
        <v>335.15</v>
      </c>
      <c r="C25" s="20" t="s">
        <v>99</v>
      </c>
      <c r="D25" s="46">
        <v>3305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3305</v>
      </c>
      <c r="P25" s="47">
        <f t="shared" si="1"/>
        <v>0.44190399786067658</v>
      </c>
      <c r="Q25" s="9"/>
    </row>
    <row r="26" spans="1:17">
      <c r="A26" s="12"/>
      <c r="B26" s="25">
        <v>335.18</v>
      </c>
      <c r="C26" s="20" t="s">
        <v>151</v>
      </c>
      <c r="D26" s="46">
        <v>345696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345696</v>
      </c>
      <c r="P26" s="47">
        <f t="shared" si="1"/>
        <v>46.222222222222221</v>
      </c>
      <c r="Q26" s="9"/>
    </row>
    <row r="27" spans="1:17">
      <c r="A27" s="12"/>
      <c r="B27" s="25">
        <v>337.2</v>
      </c>
      <c r="C27" s="20" t="s">
        <v>152</v>
      </c>
      <c r="D27" s="46">
        <v>928471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928471</v>
      </c>
      <c r="P27" s="47">
        <f t="shared" si="1"/>
        <v>124.14373579355529</v>
      </c>
      <c r="Q27" s="9"/>
    </row>
    <row r="28" spans="1:17">
      <c r="A28" s="12"/>
      <c r="B28" s="25">
        <v>337.3</v>
      </c>
      <c r="C28" s="20" t="s">
        <v>128</v>
      </c>
      <c r="D28" s="46">
        <v>49500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49500</v>
      </c>
      <c r="P28" s="47">
        <f t="shared" si="1"/>
        <v>6.6185318892900122</v>
      </c>
      <c r="Q28" s="9"/>
    </row>
    <row r="29" spans="1:17" ht="15.75">
      <c r="A29" s="29" t="s">
        <v>35</v>
      </c>
      <c r="B29" s="30"/>
      <c r="C29" s="31"/>
      <c r="D29" s="32">
        <f t="shared" ref="D29:N29" si="6">SUM(D30:D39)</f>
        <v>445783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6753249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6"/>
        <v>0</v>
      </c>
      <c r="O29" s="32">
        <f t="shared" si="4"/>
        <v>7199032</v>
      </c>
      <c r="P29" s="45">
        <f t="shared" si="1"/>
        <v>962.5661184650354</v>
      </c>
      <c r="Q29" s="10"/>
    </row>
    <row r="30" spans="1:17">
      <c r="A30" s="12"/>
      <c r="B30" s="25">
        <v>341.9</v>
      </c>
      <c r="C30" s="20" t="s">
        <v>101</v>
      </c>
      <c r="D30" s="46">
        <v>7484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9" si="7">SUM(D30:N30)</f>
        <v>7484</v>
      </c>
      <c r="P30" s="47">
        <f t="shared" si="1"/>
        <v>1.0006685385746759</v>
      </c>
      <c r="Q30" s="9"/>
    </row>
    <row r="31" spans="1:17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2968937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2968937</v>
      </c>
      <c r="P31" s="47">
        <f t="shared" si="1"/>
        <v>396.96978205642466</v>
      </c>
      <c r="Q31" s="9"/>
    </row>
    <row r="32" spans="1:17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1034684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1034684</v>
      </c>
      <c r="P32" s="47">
        <f t="shared" si="1"/>
        <v>138.34523331996257</v>
      </c>
      <c r="Q32" s="9"/>
    </row>
    <row r="33" spans="1:17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2088435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2088435</v>
      </c>
      <c r="P33" s="47">
        <f t="shared" si="1"/>
        <v>279.23987164059366</v>
      </c>
      <c r="Q33" s="9"/>
    </row>
    <row r="34" spans="1:17">
      <c r="A34" s="12"/>
      <c r="B34" s="25">
        <v>343.8</v>
      </c>
      <c r="C34" s="20" t="s">
        <v>119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24660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24660</v>
      </c>
      <c r="P34" s="47">
        <f t="shared" si="1"/>
        <v>3.2972322503008424</v>
      </c>
      <c r="Q34" s="9"/>
    </row>
    <row r="35" spans="1:17">
      <c r="A35" s="12"/>
      <c r="B35" s="25">
        <v>344.1</v>
      </c>
      <c r="C35" s="20" t="s">
        <v>102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624629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624629</v>
      </c>
      <c r="P35" s="47">
        <f t="shared" si="1"/>
        <v>83.51771627222891</v>
      </c>
      <c r="Q35" s="9"/>
    </row>
    <row r="36" spans="1:17">
      <c r="A36" s="12"/>
      <c r="B36" s="25">
        <v>344.9</v>
      </c>
      <c r="C36" s="20" t="s">
        <v>103</v>
      </c>
      <c r="D36" s="46">
        <v>122018</v>
      </c>
      <c r="E36" s="46">
        <v>0</v>
      </c>
      <c r="F36" s="46">
        <v>0</v>
      </c>
      <c r="G36" s="46">
        <v>0</v>
      </c>
      <c r="H36" s="46">
        <v>0</v>
      </c>
      <c r="I36" s="46">
        <v>5515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127533</v>
      </c>
      <c r="P36" s="47">
        <f t="shared" si="1"/>
        <v>17.05214600882471</v>
      </c>
      <c r="Q36" s="9"/>
    </row>
    <row r="37" spans="1:17">
      <c r="A37" s="12"/>
      <c r="B37" s="25">
        <v>347.2</v>
      </c>
      <c r="C37" s="20" t="s">
        <v>45</v>
      </c>
      <c r="D37" s="46">
        <v>312871</v>
      </c>
      <c r="E37" s="46">
        <v>0</v>
      </c>
      <c r="F37" s="46">
        <v>0</v>
      </c>
      <c r="G37" s="46">
        <v>0</v>
      </c>
      <c r="H37" s="46">
        <v>0</v>
      </c>
      <c r="I37" s="46">
        <v>6389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319260</v>
      </c>
      <c r="P37" s="47">
        <f t="shared" ref="P37:P57" si="8">(O37/P$59)</f>
        <v>42.68752507019655</v>
      </c>
      <c r="Q37" s="9"/>
    </row>
    <row r="38" spans="1:17">
      <c r="A38" s="12"/>
      <c r="B38" s="25">
        <v>347.9</v>
      </c>
      <c r="C38" s="20" t="s">
        <v>129</v>
      </c>
      <c r="D38" s="46">
        <v>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40</v>
      </c>
      <c r="P38" s="47">
        <f t="shared" si="8"/>
        <v>5.3483085974060703E-3</v>
      </c>
      <c r="Q38" s="9"/>
    </row>
    <row r="39" spans="1:17">
      <c r="A39" s="12"/>
      <c r="B39" s="25">
        <v>349</v>
      </c>
      <c r="C39" s="20" t="s">
        <v>153</v>
      </c>
      <c r="D39" s="46">
        <v>3370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3370</v>
      </c>
      <c r="P39" s="47">
        <f t="shared" si="8"/>
        <v>0.45059499933146141</v>
      </c>
      <c r="Q39" s="9"/>
    </row>
    <row r="40" spans="1:17" ht="15.75">
      <c r="A40" s="29" t="s">
        <v>36</v>
      </c>
      <c r="B40" s="30"/>
      <c r="C40" s="31"/>
      <c r="D40" s="32">
        <f t="shared" ref="D40:N40" si="9">SUM(D41:D43)</f>
        <v>80903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ref="O40:O45" si="10">SUM(D40:N40)</f>
        <v>80903</v>
      </c>
      <c r="P40" s="45">
        <f t="shared" si="8"/>
        <v>10.817355261398582</v>
      </c>
      <c r="Q40" s="10"/>
    </row>
    <row r="41" spans="1:17">
      <c r="A41" s="13"/>
      <c r="B41" s="39">
        <v>351.1</v>
      </c>
      <c r="C41" s="21" t="s">
        <v>104</v>
      </c>
      <c r="D41" s="46">
        <v>41331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41331</v>
      </c>
      <c r="P41" s="47">
        <f t="shared" si="8"/>
        <v>5.5262735659847575</v>
      </c>
      <c r="Q41" s="9"/>
    </row>
    <row r="42" spans="1:17">
      <c r="A42" s="13"/>
      <c r="B42" s="39">
        <v>351.9</v>
      </c>
      <c r="C42" s="21" t="s">
        <v>154</v>
      </c>
      <c r="D42" s="46">
        <v>39432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39432</v>
      </c>
      <c r="P42" s="47">
        <f t="shared" si="8"/>
        <v>5.272362615322904</v>
      </c>
      <c r="Q42" s="9"/>
    </row>
    <row r="43" spans="1:17">
      <c r="A43" s="13"/>
      <c r="B43" s="39">
        <v>354</v>
      </c>
      <c r="C43" s="21" t="s">
        <v>48</v>
      </c>
      <c r="D43" s="46">
        <v>140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140</v>
      </c>
      <c r="P43" s="47">
        <f t="shared" si="8"/>
        <v>1.8719080090921245E-2</v>
      </c>
      <c r="Q43" s="9"/>
    </row>
    <row r="44" spans="1:17" ht="15.75">
      <c r="A44" s="29" t="s">
        <v>3</v>
      </c>
      <c r="B44" s="30"/>
      <c r="C44" s="31"/>
      <c r="D44" s="32">
        <f t="shared" ref="D44:N44" si="11">SUM(D45:D52)</f>
        <v>488056</v>
      </c>
      <c r="E44" s="32">
        <f t="shared" si="11"/>
        <v>0</v>
      </c>
      <c r="F44" s="32">
        <f t="shared" si="11"/>
        <v>0</v>
      </c>
      <c r="G44" s="32">
        <f t="shared" si="11"/>
        <v>1763</v>
      </c>
      <c r="H44" s="32">
        <f t="shared" si="11"/>
        <v>0</v>
      </c>
      <c r="I44" s="32">
        <f t="shared" si="11"/>
        <v>19506</v>
      </c>
      <c r="J44" s="32">
        <f t="shared" si="11"/>
        <v>0</v>
      </c>
      <c r="K44" s="32">
        <f t="shared" si="11"/>
        <v>3636818</v>
      </c>
      <c r="L44" s="32">
        <f t="shared" si="11"/>
        <v>0</v>
      </c>
      <c r="M44" s="32">
        <f t="shared" si="11"/>
        <v>0</v>
      </c>
      <c r="N44" s="32">
        <f t="shared" si="11"/>
        <v>0</v>
      </c>
      <c r="O44" s="32">
        <f t="shared" si="10"/>
        <v>4146143</v>
      </c>
      <c r="P44" s="45">
        <f t="shared" si="8"/>
        <v>554.37130632437493</v>
      </c>
      <c r="Q44" s="10"/>
    </row>
    <row r="45" spans="1:17">
      <c r="A45" s="12"/>
      <c r="B45" s="25">
        <v>361.1</v>
      </c>
      <c r="C45" s="20" t="s">
        <v>50</v>
      </c>
      <c r="D45" s="46">
        <v>2654</v>
      </c>
      <c r="E45" s="46">
        <v>0</v>
      </c>
      <c r="F45" s="46">
        <v>0</v>
      </c>
      <c r="G45" s="46">
        <v>1763</v>
      </c>
      <c r="H45" s="46">
        <v>0</v>
      </c>
      <c r="I45" s="46">
        <v>4051</v>
      </c>
      <c r="J45" s="46">
        <v>0</v>
      </c>
      <c r="K45" s="46">
        <v>439820</v>
      </c>
      <c r="L45" s="46">
        <v>0</v>
      </c>
      <c r="M45" s="46">
        <v>0</v>
      </c>
      <c r="N45" s="46">
        <v>0</v>
      </c>
      <c r="O45" s="46">
        <f t="shared" si="10"/>
        <v>448288</v>
      </c>
      <c r="P45" s="47">
        <f t="shared" si="8"/>
        <v>59.939564112849311</v>
      </c>
      <c r="Q45" s="9"/>
    </row>
    <row r="46" spans="1:17">
      <c r="A46" s="12"/>
      <c r="B46" s="25">
        <v>361.3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2223576</v>
      </c>
      <c r="L46" s="46">
        <v>0</v>
      </c>
      <c r="M46" s="46">
        <v>0</v>
      </c>
      <c r="N46" s="46">
        <v>0</v>
      </c>
      <c r="O46" s="46">
        <f t="shared" ref="O46:O52" si="12">SUM(D46:N46)</f>
        <v>2223576</v>
      </c>
      <c r="P46" s="47">
        <f t="shared" si="8"/>
        <v>297.30926594464501</v>
      </c>
      <c r="Q46" s="9"/>
    </row>
    <row r="47" spans="1:17">
      <c r="A47" s="12"/>
      <c r="B47" s="25">
        <v>361.4</v>
      </c>
      <c r="C47" s="20" t="s">
        <v>106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107704</v>
      </c>
      <c r="L47" s="46">
        <v>0</v>
      </c>
      <c r="M47" s="46">
        <v>0</v>
      </c>
      <c r="N47" s="46">
        <v>0</v>
      </c>
      <c r="O47" s="46">
        <f t="shared" si="12"/>
        <v>107704</v>
      </c>
      <c r="P47" s="47">
        <f t="shared" si="8"/>
        <v>14.400855729375586</v>
      </c>
      <c r="Q47" s="9"/>
    </row>
    <row r="48" spans="1:17">
      <c r="A48" s="12"/>
      <c r="B48" s="25">
        <v>362</v>
      </c>
      <c r="C48" s="20" t="s">
        <v>53</v>
      </c>
      <c r="D48" s="46">
        <v>205905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205905</v>
      </c>
      <c r="P48" s="47">
        <f t="shared" si="8"/>
        <v>27.531087043722422</v>
      </c>
      <c r="Q48" s="9"/>
    </row>
    <row r="49" spans="1:120">
      <c r="A49" s="12"/>
      <c r="B49" s="25">
        <v>365</v>
      </c>
      <c r="C49" s="20" t="s">
        <v>107</v>
      </c>
      <c r="D49" s="46">
        <v>13881</v>
      </c>
      <c r="E49" s="46">
        <v>0</v>
      </c>
      <c r="F49" s="46">
        <v>0</v>
      </c>
      <c r="G49" s="46">
        <v>0</v>
      </c>
      <c r="H49" s="46">
        <v>0</v>
      </c>
      <c r="I49" s="46">
        <v>14275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28156</v>
      </c>
      <c r="P49" s="47">
        <f t="shared" si="8"/>
        <v>3.7646744217141328</v>
      </c>
      <c r="Q49" s="9"/>
    </row>
    <row r="50" spans="1:120">
      <c r="A50" s="12"/>
      <c r="B50" s="25">
        <v>366</v>
      </c>
      <c r="C50" s="20" t="s">
        <v>55</v>
      </c>
      <c r="D50" s="46">
        <v>106825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106825</v>
      </c>
      <c r="P50" s="47">
        <f t="shared" si="8"/>
        <v>14.283326647947586</v>
      </c>
      <c r="Q50" s="9"/>
    </row>
    <row r="51" spans="1:120">
      <c r="A51" s="12"/>
      <c r="B51" s="25">
        <v>368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865718</v>
      </c>
      <c r="L51" s="46">
        <v>0</v>
      </c>
      <c r="M51" s="46">
        <v>0</v>
      </c>
      <c r="N51" s="46">
        <v>0</v>
      </c>
      <c r="O51" s="46">
        <f t="shared" si="12"/>
        <v>865718</v>
      </c>
      <c r="P51" s="47">
        <f t="shared" si="8"/>
        <v>115.75317555822971</v>
      </c>
      <c r="Q51" s="9"/>
    </row>
    <row r="52" spans="1:120">
      <c r="A52" s="12"/>
      <c r="B52" s="25">
        <v>369.9</v>
      </c>
      <c r="C52" s="20" t="s">
        <v>58</v>
      </c>
      <c r="D52" s="46">
        <v>158791</v>
      </c>
      <c r="E52" s="46">
        <v>0</v>
      </c>
      <c r="F52" s="46">
        <v>0</v>
      </c>
      <c r="G52" s="46">
        <v>0</v>
      </c>
      <c r="H52" s="46">
        <v>0</v>
      </c>
      <c r="I52" s="46">
        <v>1180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159971</v>
      </c>
      <c r="P52" s="47">
        <f t="shared" si="8"/>
        <v>21.389356865891163</v>
      </c>
      <c r="Q52" s="9"/>
    </row>
    <row r="53" spans="1:120" ht="15.75">
      <c r="A53" s="29" t="s">
        <v>37</v>
      </c>
      <c r="B53" s="30"/>
      <c r="C53" s="31"/>
      <c r="D53" s="32">
        <f t="shared" ref="D53:N53" si="13">SUM(D54:D56)</f>
        <v>0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895323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3"/>
        <v>0</v>
      </c>
      <c r="O53" s="32">
        <f>SUM(D53:N53)</f>
        <v>895323</v>
      </c>
      <c r="P53" s="45">
        <f t="shared" si="8"/>
        <v>119.71159245888488</v>
      </c>
      <c r="Q53" s="9"/>
    </row>
    <row r="54" spans="1:120">
      <c r="A54" s="12"/>
      <c r="B54" s="25">
        <v>389.3</v>
      </c>
      <c r="C54" s="20" t="s">
        <v>155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757704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757704</v>
      </c>
      <c r="P54" s="47">
        <f t="shared" si="8"/>
        <v>101.31087043722422</v>
      </c>
      <c r="Q54" s="9"/>
    </row>
    <row r="55" spans="1:120">
      <c r="A55" s="12"/>
      <c r="B55" s="25">
        <v>389.5</v>
      </c>
      <c r="C55" s="20" t="s">
        <v>78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126792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126792</v>
      </c>
      <c r="P55" s="47">
        <f t="shared" si="8"/>
        <v>16.953068592057761</v>
      </c>
      <c r="Q55" s="9"/>
    </row>
    <row r="56" spans="1:120" ht="15.75" thickBot="1">
      <c r="A56" s="12"/>
      <c r="B56" s="25">
        <v>389.7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10827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10827</v>
      </c>
      <c r="P56" s="47">
        <f t="shared" si="8"/>
        <v>1.447653429602888</v>
      </c>
      <c r="Q56" s="9"/>
    </row>
    <row r="57" spans="1:120" ht="16.5" thickBot="1">
      <c r="A57" s="14" t="s">
        <v>46</v>
      </c>
      <c r="B57" s="23"/>
      <c r="C57" s="22"/>
      <c r="D57" s="15">
        <f t="shared" ref="D57:N57" si="14">SUM(D5,D15,D20,D29,D40,D44,D53)</f>
        <v>6678990</v>
      </c>
      <c r="E57" s="15">
        <f t="shared" si="14"/>
        <v>0</v>
      </c>
      <c r="F57" s="15">
        <f t="shared" si="14"/>
        <v>0</v>
      </c>
      <c r="G57" s="15">
        <f t="shared" si="14"/>
        <v>724929</v>
      </c>
      <c r="H57" s="15">
        <f t="shared" si="14"/>
        <v>0</v>
      </c>
      <c r="I57" s="15">
        <f t="shared" si="14"/>
        <v>7668078</v>
      </c>
      <c r="J57" s="15">
        <f t="shared" si="14"/>
        <v>0</v>
      </c>
      <c r="K57" s="15">
        <f t="shared" si="14"/>
        <v>3636818</v>
      </c>
      <c r="L57" s="15">
        <f t="shared" si="14"/>
        <v>0</v>
      </c>
      <c r="M57" s="15">
        <f t="shared" si="14"/>
        <v>0</v>
      </c>
      <c r="N57" s="15">
        <f t="shared" si="14"/>
        <v>0</v>
      </c>
      <c r="O57" s="15">
        <f>SUM(D57:N57)</f>
        <v>18708815</v>
      </c>
      <c r="P57" s="38">
        <f t="shared" si="8"/>
        <v>2501.5129027944913</v>
      </c>
      <c r="Q57" s="6"/>
      <c r="R57" s="2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</row>
    <row r="58" spans="1:120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9"/>
    </row>
    <row r="59" spans="1:120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8" t="s">
        <v>156</v>
      </c>
      <c r="N59" s="48"/>
      <c r="O59" s="48"/>
      <c r="P59" s="43">
        <v>7479</v>
      </c>
    </row>
    <row r="60" spans="1:120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</row>
    <row r="61" spans="1:120" ht="15.75" customHeight="1" thickBot="1">
      <c r="A61" s="52" t="s">
        <v>81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2868172</v>
      </c>
      <c r="E5" s="27">
        <f t="shared" si="0"/>
        <v>0</v>
      </c>
      <c r="F5" s="27">
        <f t="shared" si="0"/>
        <v>0</v>
      </c>
      <c r="G5" s="27">
        <f t="shared" si="0"/>
        <v>630611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3498783</v>
      </c>
      <c r="O5" s="33">
        <f t="shared" ref="O5:O36" si="1">(N5/O$61)</f>
        <v>438.11457550713749</v>
      </c>
      <c r="P5" s="6"/>
    </row>
    <row r="6" spans="1:133">
      <c r="A6" s="12"/>
      <c r="B6" s="25">
        <v>311</v>
      </c>
      <c r="C6" s="20" t="s">
        <v>2</v>
      </c>
      <c r="D6" s="46">
        <v>1788554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1788554</v>
      </c>
      <c r="O6" s="47">
        <f t="shared" si="1"/>
        <v>223.96118206862008</v>
      </c>
      <c r="P6" s="9"/>
    </row>
    <row r="7" spans="1:133">
      <c r="A7" s="12"/>
      <c r="B7" s="25">
        <v>312.41000000000003</v>
      </c>
      <c r="C7" s="20" t="s">
        <v>11</v>
      </c>
      <c r="D7" s="46">
        <v>181047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181047</v>
      </c>
      <c r="O7" s="47">
        <f t="shared" si="1"/>
        <v>22.670548459804657</v>
      </c>
      <c r="P7" s="9"/>
    </row>
    <row r="8" spans="1:133">
      <c r="A8" s="12"/>
      <c r="B8" s="25">
        <v>312.42</v>
      </c>
      <c r="C8" s="20" t="s">
        <v>10</v>
      </c>
      <c r="D8" s="46">
        <v>88408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88408</v>
      </c>
      <c r="O8" s="47">
        <f t="shared" si="1"/>
        <v>11.070373153017782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630611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630611</v>
      </c>
      <c r="O9" s="47">
        <f t="shared" si="1"/>
        <v>78.964562985224148</v>
      </c>
      <c r="P9" s="9"/>
    </row>
    <row r="10" spans="1:133">
      <c r="A10" s="12"/>
      <c r="B10" s="25">
        <v>314.10000000000002</v>
      </c>
      <c r="C10" s="20" t="s">
        <v>13</v>
      </c>
      <c r="D10" s="46">
        <v>414147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414147</v>
      </c>
      <c r="O10" s="47">
        <f t="shared" si="1"/>
        <v>51.859128474830953</v>
      </c>
      <c r="P10" s="9"/>
    </row>
    <row r="11" spans="1:133">
      <c r="A11" s="12"/>
      <c r="B11" s="25">
        <v>314.3</v>
      </c>
      <c r="C11" s="20" t="s">
        <v>14</v>
      </c>
      <c r="D11" s="46">
        <v>167191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167191</v>
      </c>
      <c r="O11" s="47">
        <f t="shared" si="1"/>
        <v>20.935512146255949</v>
      </c>
      <c r="P11" s="9"/>
    </row>
    <row r="12" spans="1:133">
      <c r="A12" s="12"/>
      <c r="B12" s="25">
        <v>314.39999999999998</v>
      </c>
      <c r="C12" s="20" t="s">
        <v>15</v>
      </c>
      <c r="D12" s="46">
        <v>15127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15127</v>
      </c>
      <c r="O12" s="47">
        <f t="shared" si="1"/>
        <v>1.8941898322063611</v>
      </c>
      <c r="P12" s="9"/>
    </row>
    <row r="13" spans="1:133">
      <c r="A13" s="12"/>
      <c r="B13" s="25">
        <v>315</v>
      </c>
      <c r="C13" s="20" t="s">
        <v>95</v>
      </c>
      <c r="D13" s="46">
        <v>165747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165747</v>
      </c>
      <c r="O13" s="47">
        <f t="shared" si="1"/>
        <v>20.754695717505633</v>
      </c>
      <c r="P13" s="9"/>
    </row>
    <row r="14" spans="1:133">
      <c r="A14" s="12"/>
      <c r="B14" s="25">
        <v>316</v>
      </c>
      <c r="C14" s="20" t="s">
        <v>96</v>
      </c>
      <c r="D14" s="46">
        <v>47951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47951</v>
      </c>
      <c r="O14" s="47">
        <f t="shared" si="1"/>
        <v>6.0043826696719256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726235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726235</v>
      </c>
      <c r="O15" s="45">
        <f t="shared" si="1"/>
        <v>90.93851740545955</v>
      </c>
      <c r="P15" s="10"/>
    </row>
    <row r="16" spans="1:133">
      <c r="A16" s="12"/>
      <c r="B16" s="25">
        <v>322</v>
      </c>
      <c r="C16" s="20" t="s">
        <v>0</v>
      </c>
      <c r="D16" s="46">
        <v>26725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26725</v>
      </c>
      <c r="O16" s="47">
        <f t="shared" si="1"/>
        <v>3.3464813423491111</v>
      </c>
      <c r="P16" s="9"/>
    </row>
    <row r="17" spans="1:16">
      <c r="A17" s="12"/>
      <c r="B17" s="25">
        <v>323.10000000000002</v>
      </c>
      <c r="C17" s="20" t="s">
        <v>19</v>
      </c>
      <c r="D17" s="46">
        <v>432616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432616</v>
      </c>
      <c r="O17" s="47">
        <f t="shared" si="1"/>
        <v>54.171800651139492</v>
      </c>
      <c r="P17" s="9"/>
    </row>
    <row r="18" spans="1:16">
      <c r="A18" s="12"/>
      <c r="B18" s="25">
        <v>325.2</v>
      </c>
      <c r="C18" s="20" t="s">
        <v>20</v>
      </c>
      <c r="D18" s="46">
        <v>264199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264199</v>
      </c>
      <c r="O18" s="47">
        <f t="shared" si="1"/>
        <v>33.082769847232655</v>
      </c>
      <c r="P18" s="9"/>
    </row>
    <row r="19" spans="1:16">
      <c r="A19" s="12"/>
      <c r="B19" s="25">
        <v>329</v>
      </c>
      <c r="C19" s="20" t="s">
        <v>21</v>
      </c>
      <c r="D19" s="46">
        <v>2695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2695</v>
      </c>
      <c r="O19" s="47">
        <f t="shared" si="1"/>
        <v>0.33746556473829203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SUM(D21:D27)</f>
        <v>1276182</v>
      </c>
      <c r="E20" s="32">
        <f t="shared" si="5"/>
        <v>52687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1328869</v>
      </c>
      <c r="O20" s="45">
        <f t="shared" si="1"/>
        <v>166.39982469321313</v>
      </c>
      <c r="P20" s="10"/>
    </row>
    <row r="21" spans="1:16">
      <c r="A21" s="12"/>
      <c r="B21" s="25">
        <v>331.2</v>
      </c>
      <c r="C21" s="20" t="s">
        <v>22</v>
      </c>
      <c r="D21" s="46">
        <v>287381</v>
      </c>
      <c r="E21" s="46">
        <v>52687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340068</v>
      </c>
      <c r="O21" s="47">
        <f t="shared" si="1"/>
        <v>42.583020285499622</v>
      </c>
      <c r="P21" s="9"/>
    </row>
    <row r="22" spans="1:16">
      <c r="A22" s="12"/>
      <c r="B22" s="25">
        <v>334.49</v>
      </c>
      <c r="C22" s="20" t="s">
        <v>127</v>
      </c>
      <c r="D22" s="46">
        <v>285570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285570</v>
      </c>
      <c r="O22" s="47">
        <f t="shared" si="1"/>
        <v>35.758827948910593</v>
      </c>
      <c r="P22" s="9"/>
    </row>
    <row r="23" spans="1:16">
      <c r="A23" s="12"/>
      <c r="B23" s="25">
        <v>335.12</v>
      </c>
      <c r="C23" s="20" t="s">
        <v>97</v>
      </c>
      <c r="D23" s="46">
        <v>314372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314372</v>
      </c>
      <c r="O23" s="47">
        <f t="shared" si="1"/>
        <v>39.365389431505136</v>
      </c>
      <c r="P23" s="9"/>
    </row>
    <row r="24" spans="1:16">
      <c r="A24" s="12"/>
      <c r="B24" s="25">
        <v>335.14</v>
      </c>
      <c r="C24" s="20" t="s">
        <v>98</v>
      </c>
      <c r="D24" s="46">
        <v>4507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4507</v>
      </c>
      <c r="O24" s="47">
        <f t="shared" si="1"/>
        <v>0.56436263461056846</v>
      </c>
      <c r="P24" s="9"/>
    </row>
    <row r="25" spans="1:16">
      <c r="A25" s="12"/>
      <c r="B25" s="25">
        <v>335.15</v>
      </c>
      <c r="C25" s="20" t="s">
        <v>99</v>
      </c>
      <c r="D25" s="46">
        <v>3221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3221</v>
      </c>
      <c r="O25" s="47">
        <f t="shared" si="1"/>
        <v>0.40333082895066369</v>
      </c>
      <c r="P25" s="9"/>
    </row>
    <row r="26" spans="1:16">
      <c r="A26" s="12"/>
      <c r="B26" s="25">
        <v>335.18</v>
      </c>
      <c r="C26" s="20" t="s">
        <v>100</v>
      </c>
      <c r="D26" s="46">
        <v>314725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314725</v>
      </c>
      <c r="O26" s="47">
        <f t="shared" si="1"/>
        <v>39.409591785624841</v>
      </c>
      <c r="P26" s="9"/>
    </row>
    <row r="27" spans="1:16">
      <c r="A27" s="12"/>
      <c r="B27" s="25">
        <v>337.3</v>
      </c>
      <c r="C27" s="20" t="s">
        <v>128</v>
      </c>
      <c r="D27" s="46">
        <v>66406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66406</v>
      </c>
      <c r="O27" s="47">
        <f t="shared" si="1"/>
        <v>8.3153017781116958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SUM(D29:D37)</f>
        <v>478365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6295151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6773516</v>
      </c>
      <c r="O28" s="45">
        <f t="shared" si="1"/>
        <v>848.17380415727519</v>
      </c>
      <c r="P28" s="10"/>
    </row>
    <row r="29" spans="1:16">
      <c r="A29" s="12"/>
      <c r="B29" s="25">
        <v>341.9</v>
      </c>
      <c r="C29" s="20" t="s">
        <v>101</v>
      </c>
      <c r="D29" s="46">
        <v>10813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10813</v>
      </c>
      <c r="O29" s="47">
        <f t="shared" si="1"/>
        <v>1.3539944903581267</v>
      </c>
      <c r="P29" s="9"/>
    </row>
    <row r="30" spans="1:16">
      <c r="A30" s="12"/>
      <c r="B30" s="25">
        <v>343.3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2789433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2789433</v>
      </c>
      <c r="O30" s="47">
        <f t="shared" si="1"/>
        <v>349.29038317054847</v>
      </c>
      <c r="P30" s="9"/>
    </row>
    <row r="31" spans="1:16">
      <c r="A31" s="12"/>
      <c r="B31" s="25">
        <v>343.4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1006658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1006658</v>
      </c>
      <c r="O31" s="47">
        <f t="shared" si="1"/>
        <v>126.05284247433008</v>
      </c>
      <c r="P31" s="9"/>
    </row>
    <row r="32" spans="1:16">
      <c r="A32" s="12"/>
      <c r="B32" s="25">
        <v>343.5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1967652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1967652</v>
      </c>
      <c r="O32" s="47">
        <f t="shared" si="1"/>
        <v>246.38767843726521</v>
      </c>
      <c r="P32" s="9"/>
    </row>
    <row r="33" spans="1:16">
      <c r="A33" s="12"/>
      <c r="B33" s="25">
        <v>343.8</v>
      </c>
      <c r="C33" s="20" t="s">
        <v>119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26834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26834</v>
      </c>
      <c r="O33" s="47">
        <f t="shared" si="1"/>
        <v>3.3601302278988228</v>
      </c>
      <c r="P33" s="9"/>
    </row>
    <row r="34" spans="1:16">
      <c r="A34" s="12"/>
      <c r="B34" s="25">
        <v>344.1</v>
      </c>
      <c r="C34" s="20" t="s">
        <v>102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496213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496213</v>
      </c>
      <c r="O34" s="47">
        <f t="shared" si="1"/>
        <v>62.135361883295765</v>
      </c>
      <c r="P34" s="9"/>
    </row>
    <row r="35" spans="1:16">
      <c r="A35" s="12"/>
      <c r="B35" s="25">
        <v>344.9</v>
      </c>
      <c r="C35" s="20" t="s">
        <v>103</v>
      </c>
      <c r="D35" s="46">
        <v>98090</v>
      </c>
      <c r="E35" s="46">
        <v>0</v>
      </c>
      <c r="F35" s="46">
        <v>0</v>
      </c>
      <c r="G35" s="46">
        <v>0</v>
      </c>
      <c r="H35" s="46">
        <v>0</v>
      </c>
      <c r="I35" s="46">
        <v>3520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101610</v>
      </c>
      <c r="O35" s="47">
        <f t="shared" si="1"/>
        <v>12.723516153268219</v>
      </c>
      <c r="P35" s="9"/>
    </row>
    <row r="36" spans="1:16">
      <c r="A36" s="12"/>
      <c r="B36" s="25">
        <v>347.2</v>
      </c>
      <c r="C36" s="20" t="s">
        <v>45</v>
      </c>
      <c r="D36" s="46">
        <v>369462</v>
      </c>
      <c r="E36" s="46">
        <v>0</v>
      </c>
      <c r="F36" s="46">
        <v>0</v>
      </c>
      <c r="G36" s="46">
        <v>0</v>
      </c>
      <c r="H36" s="46">
        <v>0</v>
      </c>
      <c r="I36" s="46">
        <v>4815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374277</v>
      </c>
      <c r="O36" s="47">
        <f t="shared" si="1"/>
        <v>46.866641622839971</v>
      </c>
      <c r="P36" s="9"/>
    </row>
    <row r="37" spans="1:16">
      <c r="A37" s="12"/>
      <c r="B37" s="25">
        <v>349</v>
      </c>
      <c r="C37" s="20" t="s">
        <v>123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</v>
      </c>
      <c r="O37" s="47">
        <f t="shared" ref="O37:O59" si="8">(N37/O$61)</f>
        <v>3.2556974705735034E-3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SUM(D39:D42)</f>
        <v>64811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4" si="10">SUM(D38:M38)</f>
        <v>64811</v>
      </c>
      <c r="O38" s="45">
        <f t="shared" si="8"/>
        <v>8.1155772602053595</v>
      </c>
      <c r="P38" s="10"/>
    </row>
    <row r="39" spans="1:16">
      <c r="A39" s="13"/>
      <c r="B39" s="39">
        <v>351.1</v>
      </c>
      <c r="C39" s="21" t="s">
        <v>104</v>
      </c>
      <c r="D39" s="46">
        <v>40127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40127</v>
      </c>
      <c r="O39" s="47">
        <f t="shared" si="8"/>
        <v>5.0246681692962687</v>
      </c>
      <c r="P39" s="9"/>
    </row>
    <row r="40" spans="1:16">
      <c r="A40" s="13"/>
      <c r="B40" s="39">
        <v>351.3</v>
      </c>
      <c r="C40" s="21" t="s">
        <v>120</v>
      </c>
      <c r="D40" s="46">
        <v>195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195</v>
      </c>
      <c r="O40" s="47">
        <f t="shared" si="8"/>
        <v>2.4417731029301278E-2</v>
      </c>
      <c r="P40" s="9"/>
    </row>
    <row r="41" spans="1:16">
      <c r="A41" s="13"/>
      <c r="B41" s="39">
        <v>351.9</v>
      </c>
      <c r="C41" s="21" t="s">
        <v>105</v>
      </c>
      <c r="D41" s="46">
        <v>24389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24389</v>
      </c>
      <c r="O41" s="47">
        <f t="shared" si="8"/>
        <v>3.05396944653143</v>
      </c>
      <c r="P41" s="9"/>
    </row>
    <row r="42" spans="1:16">
      <c r="A42" s="13"/>
      <c r="B42" s="39">
        <v>354</v>
      </c>
      <c r="C42" s="21" t="s">
        <v>48</v>
      </c>
      <c r="D42" s="46">
        <v>100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100</v>
      </c>
      <c r="O42" s="47">
        <f t="shared" si="8"/>
        <v>1.252191334835963E-2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SUM(D44:D52)</f>
        <v>458831</v>
      </c>
      <c r="E43" s="32">
        <f t="shared" si="11"/>
        <v>10</v>
      </c>
      <c r="F43" s="32">
        <f t="shared" si="11"/>
        <v>0</v>
      </c>
      <c r="G43" s="32">
        <f t="shared" si="11"/>
        <v>15989</v>
      </c>
      <c r="H43" s="32">
        <f t="shared" si="11"/>
        <v>0</v>
      </c>
      <c r="I43" s="32">
        <f t="shared" si="11"/>
        <v>68787</v>
      </c>
      <c r="J43" s="32">
        <f t="shared" si="11"/>
        <v>0</v>
      </c>
      <c r="K43" s="32">
        <f t="shared" si="11"/>
        <v>2223907</v>
      </c>
      <c r="L43" s="32">
        <f t="shared" si="11"/>
        <v>0</v>
      </c>
      <c r="M43" s="32">
        <f t="shared" si="11"/>
        <v>0</v>
      </c>
      <c r="N43" s="32">
        <f t="shared" si="10"/>
        <v>2767524</v>
      </c>
      <c r="O43" s="45">
        <f t="shared" si="8"/>
        <v>346.54695717505632</v>
      </c>
      <c r="P43" s="10"/>
    </row>
    <row r="44" spans="1:16">
      <c r="A44" s="12"/>
      <c r="B44" s="25">
        <v>361.1</v>
      </c>
      <c r="C44" s="20" t="s">
        <v>50</v>
      </c>
      <c r="D44" s="46">
        <v>23333</v>
      </c>
      <c r="E44" s="46">
        <v>10</v>
      </c>
      <c r="F44" s="46">
        <v>0</v>
      </c>
      <c r="G44" s="46">
        <v>15989</v>
      </c>
      <c r="H44" s="46">
        <v>0</v>
      </c>
      <c r="I44" s="46">
        <v>43592</v>
      </c>
      <c r="J44" s="46">
        <v>0</v>
      </c>
      <c r="K44" s="46">
        <v>357874</v>
      </c>
      <c r="L44" s="46">
        <v>0</v>
      </c>
      <c r="M44" s="46">
        <v>0</v>
      </c>
      <c r="N44" s="46">
        <f t="shared" si="10"/>
        <v>440798</v>
      </c>
      <c r="O44" s="47">
        <f t="shared" si="8"/>
        <v>55.196343601302281</v>
      </c>
      <c r="P44" s="9"/>
    </row>
    <row r="45" spans="1:16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1049823</v>
      </c>
      <c r="L45" s="46">
        <v>0</v>
      </c>
      <c r="M45" s="46">
        <v>0</v>
      </c>
      <c r="N45" s="46">
        <f t="shared" ref="N45:N52" si="12">SUM(D45:M45)</f>
        <v>1049823</v>
      </c>
      <c r="O45" s="47">
        <f t="shared" si="8"/>
        <v>131.45792637114951</v>
      </c>
      <c r="P45" s="9"/>
    </row>
    <row r="46" spans="1:16">
      <c r="A46" s="12"/>
      <c r="B46" s="25">
        <v>361.4</v>
      </c>
      <c r="C46" s="20" t="s">
        <v>106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-109604</v>
      </c>
      <c r="L46" s="46">
        <v>0</v>
      </c>
      <c r="M46" s="46">
        <v>0</v>
      </c>
      <c r="N46" s="46">
        <f t="shared" si="12"/>
        <v>-109604</v>
      </c>
      <c r="O46" s="47">
        <f t="shared" si="8"/>
        <v>-13.724517906336088</v>
      </c>
      <c r="P46" s="9"/>
    </row>
    <row r="47" spans="1:16">
      <c r="A47" s="12"/>
      <c r="B47" s="25">
        <v>362</v>
      </c>
      <c r="C47" s="20" t="s">
        <v>53</v>
      </c>
      <c r="D47" s="46">
        <v>221952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221952</v>
      </c>
      <c r="O47" s="47">
        <f t="shared" si="8"/>
        <v>27.792637114951166</v>
      </c>
      <c r="P47" s="9"/>
    </row>
    <row r="48" spans="1:16">
      <c r="A48" s="12"/>
      <c r="B48" s="25">
        <v>364</v>
      </c>
      <c r="C48" s="20" t="s">
        <v>112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1425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1425</v>
      </c>
      <c r="O48" s="47">
        <f t="shared" si="8"/>
        <v>0.17843726521412473</v>
      </c>
      <c r="P48" s="9"/>
    </row>
    <row r="49" spans="1:119">
      <c r="A49" s="12"/>
      <c r="B49" s="25">
        <v>365</v>
      </c>
      <c r="C49" s="20" t="s">
        <v>107</v>
      </c>
      <c r="D49" s="46">
        <v>2105</v>
      </c>
      <c r="E49" s="46">
        <v>0</v>
      </c>
      <c r="F49" s="46">
        <v>0</v>
      </c>
      <c r="G49" s="46">
        <v>0</v>
      </c>
      <c r="H49" s="46">
        <v>0</v>
      </c>
      <c r="I49" s="46">
        <v>24970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27075</v>
      </c>
      <c r="O49" s="47">
        <f t="shared" si="8"/>
        <v>3.3903080390683695</v>
      </c>
      <c r="P49" s="9"/>
    </row>
    <row r="50" spans="1:119">
      <c r="A50" s="12"/>
      <c r="B50" s="25">
        <v>366</v>
      </c>
      <c r="C50" s="20" t="s">
        <v>55</v>
      </c>
      <c r="D50" s="46">
        <v>101785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101785</v>
      </c>
      <c r="O50" s="47">
        <f t="shared" si="8"/>
        <v>12.745429501627848</v>
      </c>
      <c r="P50" s="9"/>
    </row>
    <row r="51" spans="1:119">
      <c r="A51" s="12"/>
      <c r="B51" s="25">
        <v>368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925814</v>
      </c>
      <c r="L51" s="46">
        <v>0</v>
      </c>
      <c r="M51" s="46">
        <v>0</v>
      </c>
      <c r="N51" s="46">
        <f t="shared" si="12"/>
        <v>925814</v>
      </c>
      <c r="O51" s="47">
        <f t="shared" si="8"/>
        <v>115.92962684698222</v>
      </c>
      <c r="P51" s="9"/>
    </row>
    <row r="52" spans="1:119">
      <c r="A52" s="12"/>
      <c r="B52" s="25">
        <v>369.9</v>
      </c>
      <c r="C52" s="20" t="s">
        <v>58</v>
      </c>
      <c r="D52" s="46">
        <v>109656</v>
      </c>
      <c r="E52" s="46">
        <v>0</v>
      </c>
      <c r="F52" s="46">
        <v>0</v>
      </c>
      <c r="G52" s="46">
        <v>0</v>
      </c>
      <c r="H52" s="46">
        <v>0</v>
      </c>
      <c r="I52" s="46">
        <v>-1200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108456</v>
      </c>
      <c r="O52" s="47">
        <f t="shared" si="8"/>
        <v>13.58076634109692</v>
      </c>
      <c r="P52" s="9"/>
    </row>
    <row r="53" spans="1:119" ht="15.75">
      <c r="A53" s="29" t="s">
        <v>37</v>
      </c>
      <c r="B53" s="30"/>
      <c r="C53" s="31"/>
      <c r="D53" s="32">
        <f t="shared" ref="D53:M53" si="13">SUM(D54:D58)</f>
        <v>0</v>
      </c>
      <c r="E53" s="32">
        <f t="shared" si="13"/>
        <v>0</v>
      </c>
      <c r="F53" s="32">
        <f t="shared" si="13"/>
        <v>0</v>
      </c>
      <c r="G53" s="32">
        <f t="shared" si="13"/>
        <v>1212</v>
      </c>
      <c r="H53" s="32">
        <f t="shared" si="13"/>
        <v>0</v>
      </c>
      <c r="I53" s="32">
        <f t="shared" si="13"/>
        <v>1439746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ref="N53:N59" si="14">SUM(D53:M53)</f>
        <v>1440958</v>
      </c>
      <c r="O53" s="45">
        <f t="shared" si="8"/>
        <v>180.43551214625595</v>
      </c>
      <c r="P53" s="9"/>
    </row>
    <row r="54" spans="1:119">
      <c r="A54" s="12"/>
      <c r="B54" s="25">
        <v>381</v>
      </c>
      <c r="C54" s="20" t="s">
        <v>59</v>
      </c>
      <c r="D54" s="46">
        <v>0</v>
      </c>
      <c r="E54" s="46">
        <v>0</v>
      </c>
      <c r="F54" s="46">
        <v>0</v>
      </c>
      <c r="G54" s="46">
        <v>1212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1212</v>
      </c>
      <c r="O54" s="47">
        <f t="shared" si="8"/>
        <v>0.15176558978211871</v>
      </c>
      <c r="P54" s="9"/>
    </row>
    <row r="55" spans="1:119">
      <c r="A55" s="12"/>
      <c r="B55" s="25">
        <v>389.3</v>
      </c>
      <c r="C55" s="20" t="s">
        <v>108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229998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229998</v>
      </c>
      <c r="O55" s="47">
        <f t="shared" si="8"/>
        <v>28.80015026296018</v>
      </c>
      <c r="P55" s="9"/>
    </row>
    <row r="56" spans="1:119">
      <c r="A56" s="12"/>
      <c r="B56" s="25">
        <v>389.5</v>
      </c>
      <c r="C56" s="20" t="s">
        <v>109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1009927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1009927</v>
      </c>
      <c r="O56" s="47">
        <f t="shared" si="8"/>
        <v>126.46218382168796</v>
      </c>
      <c r="P56" s="9"/>
    </row>
    <row r="57" spans="1:119">
      <c r="A57" s="12"/>
      <c r="B57" s="25">
        <v>389.6</v>
      </c>
      <c r="C57" s="20" t="s">
        <v>131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16008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16008</v>
      </c>
      <c r="O57" s="47">
        <f t="shared" si="8"/>
        <v>2.0045078888054095</v>
      </c>
      <c r="P57" s="9"/>
    </row>
    <row r="58" spans="1:119" ht="15.75" thickBot="1">
      <c r="A58" s="12"/>
      <c r="B58" s="25">
        <v>389.7</v>
      </c>
      <c r="C58" s="20" t="s">
        <v>113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183813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183813</v>
      </c>
      <c r="O58" s="47">
        <f t="shared" si="8"/>
        <v>23.016904583020285</v>
      </c>
      <c r="P58" s="9"/>
    </row>
    <row r="59" spans="1:119" ht="16.5" thickBot="1">
      <c r="A59" s="14" t="s">
        <v>46</v>
      </c>
      <c r="B59" s="23"/>
      <c r="C59" s="22"/>
      <c r="D59" s="15">
        <f t="shared" ref="D59:M59" si="15">SUM(D5,D15,D20,D28,D38,D43,D53)</f>
        <v>5872596</v>
      </c>
      <c r="E59" s="15">
        <f t="shared" si="15"/>
        <v>52697</v>
      </c>
      <c r="F59" s="15">
        <f t="shared" si="15"/>
        <v>0</v>
      </c>
      <c r="G59" s="15">
        <f t="shared" si="15"/>
        <v>647812</v>
      </c>
      <c r="H59" s="15">
        <f t="shared" si="15"/>
        <v>0</v>
      </c>
      <c r="I59" s="15">
        <f t="shared" si="15"/>
        <v>7803684</v>
      </c>
      <c r="J59" s="15">
        <f t="shared" si="15"/>
        <v>0</v>
      </c>
      <c r="K59" s="15">
        <f t="shared" si="15"/>
        <v>2223907</v>
      </c>
      <c r="L59" s="15">
        <f t="shared" si="15"/>
        <v>0</v>
      </c>
      <c r="M59" s="15">
        <f t="shared" si="15"/>
        <v>0</v>
      </c>
      <c r="N59" s="15">
        <f t="shared" si="14"/>
        <v>16600696</v>
      </c>
      <c r="O59" s="38">
        <f t="shared" si="8"/>
        <v>2078.724768344603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137</v>
      </c>
      <c r="M61" s="48"/>
      <c r="N61" s="48"/>
      <c r="O61" s="43">
        <v>7986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81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2836857</v>
      </c>
      <c r="E5" s="27">
        <f t="shared" si="0"/>
        <v>0</v>
      </c>
      <c r="F5" s="27">
        <f t="shared" si="0"/>
        <v>0</v>
      </c>
      <c r="G5" s="27">
        <f t="shared" si="0"/>
        <v>626943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3463800</v>
      </c>
      <c r="O5" s="33">
        <f t="shared" ref="O5:O36" si="1">(N5/O$59)</f>
        <v>445.79150579150581</v>
      </c>
      <c r="P5" s="6"/>
    </row>
    <row r="6" spans="1:133">
      <c r="A6" s="12"/>
      <c r="B6" s="25">
        <v>311</v>
      </c>
      <c r="C6" s="20" t="s">
        <v>2</v>
      </c>
      <c r="D6" s="46">
        <v>1750695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1750695</v>
      </c>
      <c r="O6" s="47">
        <f t="shared" si="1"/>
        <v>225.31467181467181</v>
      </c>
      <c r="P6" s="9"/>
    </row>
    <row r="7" spans="1:133">
      <c r="A7" s="12"/>
      <c r="B7" s="25">
        <v>312.41000000000003</v>
      </c>
      <c r="C7" s="20" t="s">
        <v>11</v>
      </c>
      <c r="D7" s="46">
        <v>194831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194831</v>
      </c>
      <c r="O7" s="47">
        <f t="shared" si="1"/>
        <v>25.074774774774774</v>
      </c>
      <c r="P7" s="9"/>
    </row>
    <row r="8" spans="1:133">
      <c r="A8" s="12"/>
      <c r="B8" s="25">
        <v>312.42</v>
      </c>
      <c r="C8" s="20" t="s">
        <v>10</v>
      </c>
      <c r="D8" s="46">
        <v>96300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96300</v>
      </c>
      <c r="O8" s="47">
        <f t="shared" si="1"/>
        <v>12.393822393822393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626943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626943</v>
      </c>
      <c r="O9" s="47">
        <f t="shared" si="1"/>
        <v>80.687644787644786</v>
      </c>
      <c r="P9" s="9"/>
    </row>
    <row r="10" spans="1:133">
      <c r="A10" s="12"/>
      <c r="B10" s="25">
        <v>314.10000000000002</v>
      </c>
      <c r="C10" s="20" t="s">
        <v>13</v>
      </c>
      <c r="D10" s="46">
        <v>423025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423025</v>
      </c>
      <c r="O10" s="47">
        <f t="shared" si="1"/>
        <v>54.443371943371943</v>
      </c>
      <c r="P10" s="9"/>
    </row>
    <row r="11" spans="1:133">
      <c r="A11" s="12"/>
      <c r="B11" s="25">
        <v>314.3</v>
      </c>
      <c r="C11" s="20" t="s">
        <v>14</v>
      </c>
      <c r="D11" s="46">
        <v>165335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165335</v>
      </c>
      <c r="O11" s="47">
        <f t="shared" si="1"/>
        <v>21.278635778635778</v>
      </c>
      <c r="P11" s="9"/>
    </row>
    <row r="12" spans="1:133">
      <c r="A12" s="12"/>
      <c r="B12" s="25">
        <v>314.39999999999998</v>
      </c>
      <c r="C12" s="20" t="s">
        <v>15</v>
      </c>
      <c r="D12" s="46">
        <v>13745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13745</v>
      </c>
      <c r="O12" s="47">
        <f t="shared" si="1"/>
        <v>1.768983268983269</v>
      </c>
      <c r="P12" s="9"/>
    </row>
    <row r="13" spans="1:133">
      <c r="A13" s="12"/>
      <c r="B13" s="25">
        <v>315</v>
      </c>
      <c r="C13" s="20" t="s">
        <v>95</v>
      </c>
      <c r="D13" s="46">
        <v>153077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153077</v>
      </c>
      <c r="O13" s="47">
        <f t="shared" si="1"/>
        <v>19.7010296010296</v>
      </c>
      <c r="P13" s="9"/>
    </row>
    <row r="14" spans="1:133">
      <c r="A14" s="12"/>
      <c r="B14" s="25">
        <v>316</v>
      </c>
      <c r="C14" s="20" t="s">
        <v>96</v>
      </c>
      <c r="D14" s="46">
        <v>39849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39849</v>
      </c>
      <c r="O14" s="47">
        <f t="shared" si="1"/>
        <v>5.128571428571429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741083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741083</v>
      </c>
      <c r="O15" s="45">
        <f t="shared" si="1"/>
        <v>95.377477477477484</v>
      </c>
      <c r="P15" s="10"/>
    </row>
    <row r="16" spans="1:133">
      <c r="A16" s="12"/>
      <c r="B16" s="25">
        <v>322</v>
      </c>
      <c r="C16" s="20" t="s">
        <v>0</v>
      </c>
      <c r="D16" s="46">
        <v>21495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21495</v>
      </c>
      <c r="O16" s="47">
        <f t="shared" si="1"/>
        <v>2.7664092664092665</v>
      </c>
      <c r="P16" s="9"/>
    </row>
    <row r="17" spans="1:16">
      <c r="A17" s="12"/>
      <c r="B17" s="25">
        <v>323.10000000000002</v>
      </c>
      <c r="C17" s="20" t="s">
        <v>19</v>
      </c>
      <c r="D17" s="46">
        <v>458275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458275</v>
      </c>
      <c r="O17" s="47">
        <f t="shared" si="1"/>
        <v>58.980051480051479</v>
      </c>
      <c r="P17" s="9"/>
    </row>
    <row r="18" spans="1:16">
      <c r="A18" s="12"/>
      <c r="B18" s="25">
        <v>325.2</v>
      </c>
      <c r="C18" s="20" t="s">
        <v>20</v>
      </c>
      <c r="D18" s="46">
        <v>258884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258884</v>
      </c>
      <c r="O18" s="47">
        <f t="shared" si="1"/>
        <v>33.318404118404118</v>
      </c>
      <c r="P18" s="9"/>
    </row>
    <row r="19" spans="1:16">
      <c r="A19" s="12"/>
      <c r="B19" s="25">
        <v>329</v>
      </c>
      <c r="C19" s="20" t="s">
        <v>21</v>
      </c>
      <c r="D19" s="46">
        <v>2429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2429</v>
      </c>
      <c r="O19" s="47">
        <f t="shared" si="1"/>
        <v>0.31261261261261264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SUM(D21:D27)</f>
        <v>1644294</v>
      </c>
      <c r="E20" s="32">
        <f t="shared" si="5"/>
        <v>686105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2330399</v>
      </c>
      <c r="O20" s="45">
        <f t="shared" si="1"/>
        <v>299.92265122265121</v>
      </c>
      <c r="P20" s="10"/>
    </row>
    <row r="21" spans="1:16">
      <c r="A21" s="12"/>
      <c r="B21" s="25">
        <v>331.2</v>
      </c>
      <c r="C21" s="20" t="s">
        <v>22</v>
      </c>
      <c r="D21" s="46">
        <v>233476</v>
      </c>
      <c r="E21" s="46">
        <v>686105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919581</v>
      </c>
      <c r="O21" s="47">
        <f t="shared" si="1"/>
        <v>118.35019305019306</v>
      </c>
      <c r="P21" s="9"/>
    </row>
    <row r="22" spans="1:16">
      <c r="A22" s="12"/>
      <c r="B22" s="25">
        <v>334.49</v>
      </c>
      <c r="C22" s="20" t="s">
        <v>127</v>
      </c>
      <c r="D22" s="46">
        <v>629694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629694</v>
      </c>
      <c r="O22" s="47">
        <f t="shared" si="1"/>
        <v>81.041698841698846</v>
      </c>
      <c r="P22" s="9"/>
    </row>
    <row r="23" spans="1:16">
      <c r="A23" s="12"/>
      <c r="B23" s="25">
        <v>335.12</v>
      </c>
      <c r="C23" s="20" t="s">
        <v>97</v>
      </c>
      <c r="D23" s="46">
        <v>344343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344343</v>
      </c>
      <c r="O23" s="47">
        <f t="shared" si="1"/>
        <v>44.316988416988416</v>
      </c>
      <c r="P23" s="9"/>
    </row>
    <row r="24" spans="1:16">
      <c r="A24" s="12"/>
      <c r="B24" s="25">
        <v>335.14</v>
      </c>
      <c r="C24" s="20" t="s">
        <v>98</v>
      </c>
      <c r="D24" s="46">
        <v>3755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3755</v>
      </c>
      <c r="O24" s="47">
        <f t="shared" si="1"/>
        <v>0.48326898326898327</v>
      </c>
      <c r="P24" s="9"/>
    </row>
    <row r="25" spans="1:16">
      <c r="A25" s="12"/>
      <c r="B25" s="25">
        <v>335.15</v>
      </c>
      <c r="C25" s="20" t="s">
        <v>99</v>
      </c>
      <c r="D25" s="46">
        <v>3256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3256</v>
      </c>
      <c r="O25" s="47">
        <f t="shared" si="1"/>
        <v>0.41904761904761906</v>
      </c>
      <c r="P25" s="9"/>
    </row>
    <row r="26" spans="1:16">
      <c r="A26" s="12"/>
      <c r="B26" s="25">
        <v>335.18</v>
      </c>
      <c r="C26" s="20" t="s">
        <v>100</v>
      </c>
      <c r="D26" s="46">
        <v>306732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306732</v>
      </c>
      <c r="O26" s="47">
        <f t="shared" si="1"/>
        <v>39.476447876447878</v>
      </c>
      <c r="P26" s="9"/>
    </row>
    <row r="27" spans="1:16">
      <c r="A27" s="12"/>
      <c r="B27" s="25">
        <v>337.3</v>
      </c>
      <c r="C27" s="20" t="s">
        <v>128</v>
      </c>
      <c r="D27" s="46">
        <v>123038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123038</v>
      </c>
      <c r="O27" s="47">
        <f t="shared" si="1"/>
        <v>15.835006435006434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SUM(D29:D37)</f>
        <v>535724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6081106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6616830</v>
      </c>
      <c r="O28" s="45">
        <f t="shared" si="1"/>
        <v>851.58687258687257</v>
      </c>
      <c r="P28" s="10"/>
    </row>
    <row r="29" spans="1:16">
      <c r="A29" s="12"/>
      <c r="B29" s="25">
        <v>341.9</v>
      </c>
      <c r="C29" s="20" t="s">
        <v>101</v>
      </c>
      <c r="D29" s="46">
        <v>11227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11227</v>
      </c>
      <c r="O29" s="47">
        <f t="shared" si="1"/>
        <v>1.4449163449163449</v>
      </c>
      <c r="P29" s="9"/>
    </row>
    <row r="30" spans="1:16">
      <c r="A30" s="12"/>
      <c r="B30" s="25">
        <v>343.3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2838331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2838331</v>
      </c>
      <c r="O30" s="47">
        <f t="shared" si="1"/>
        <v>365.29356499356498</v>
      </c>
      <c r="P30" s="9"/>
    </row>
    <row r="31" spans="1:16">
      <c r="A31" s="12"/>
      <c r="B31" s="25">
        <v>343.4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903013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903013</v>
      </c>
      <c r="O31" s="47">
        <f t="shared" si="1"/>
        <v>116.21788931788932</v>
      </c>
      <c r="P31" s="9"/>
    </row>
    <row r="32" spans="1:16">
      <c r="A32" s="12"/>
      <c r="B32" s="25">
        <v>343.5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1931620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1931620</v>
      </c>
      <c r="O32" s="47">
        <f t="shared" si="1"/>
        <v>248.5997425997426</v>
      </c>
      <c r="P32" s="9"/>
    </row>
    <row r="33" spans="1:16">
      <c r="A33" s="12"/>
      <c r="B33" s="25">
        <v>343.8</v>
      </c>
      <c r="C33" s="20" t="s">
        <v>119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24148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24148</v>
      </c>
      <c r="O33" s="47">
        <f t="shared" si="1"/>
        <v>3.1078507078507078</v>
      </c>
      <c r="P33" s="9"/>
    </row>
    <row r="34" spans="1:16">
      <c r="A34" s="12"/>
      <c r="B34" s="25">
        <v>344.1</v>
      </c>
      <c r="C34" s="20" t="s">
        <v>102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379193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379193</v>
      </c>
      <c r="O34" s="47">
        <f t="shared" si="1"/>
        <v>48.802187902187903</v>
      </c>
      <c r="P34" s="9"/>
    </row>
    <row r="35" spans="1:16">
      <c r="A35" s="12"/>
      <c r="B35" s="25">
        <v>344.9</v>
      </c>
      <c r="C35" s="20" t="s">
        <v>103</v>
      </c>
      <c r="D35" s="46">
        <v>95411</v>
      </c>
      <c r="E35" s="46">
        <v>0</v>
      </c>
      <c r="F35" s="46">
        <v>0</v>
      </c>
      <c r="G35" s="46">
        <v>0</v>
      </c>
      <c r="H35" s="46">
        <v>0</v>
      </c>
      <c r="I35" s="46">
        <v>2460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97871</v>
      </c>
      <c r="O35" s="47">
        <f t="shared" si="1"/>
        <v>12.596010296010297</v>
      </c>
      <c r="P35" s="9"/>
    </row>
    <row r="36" spans="1:16">
      <c r="A36" s="12"/>
      <c r="B36" s="25">
        <v>347.2</v>
      </c>
      <c r="C36" s="20" t="s">
        <v>45</v>
      </c>
      <c r="D36" s="46">
        <v>417399</v>
      </c>
      <c r="E36" s="46">
        <v>0</v>
      </c>
      <c r="F36" s="46">
        <v>0</v>
      </c>
      <c r="G36" s="46">
        <v>0</v>
      </c>
      <c r="H36" s="46">
        <v>0</v>
      </c>
      <c r="I36" s="46">
        <v>2341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419740</v>
      </c>
      <c r="O36" s="47">
        <f t="shared" si="1"/>
        <v>54.020592020592019</v>
      </c>
      <c r="P36" s="9"/>
    </row>
    <row r="37" spans="1:16">
      <c r="A37" s="12"/>
      <c r="B37" s="25">
        <v>349</v>
      </c>
      <c r="C37" s="20" t="s">
        <v>123</v>
      </c>
      <c r="D37" s="46">
        <v>11687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11687</v>
      </c>
      <c r="O37" s="47">
        <f t="shared" ref="O37:O57" si="8">(N37/O$59)</f>
        <v>1.5041184041184041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SUM(D39:D42)</f>
        <v>85778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4" si="10">SUM(D38:M38)</f>
        <v>85778</v>
      </c>
      <c r="O38" s="45">
        <f t="shared" si="8"/>
        <v>11.03963963963964</v>
      </c>
      <c r="P38" s="10"/>
    </row>
    <row r="39" spans="1:16">
      <c r="A39" s="13"/>
      <c r="B39" s="39">
        <v>351.1</v>
      </c>
      <c r="C39" s="21" t="s">
        <v>104</v>
      </c>
      <c r="D39" s="46">
        <v>55611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55611</v>
      </c>
      <c r="O39" s="47">
        <f t="shared" si="8"/>
        <v>7.1571428571428575</v>
      </c>
      <c r="P39" s="9"/>
    </row>
    <row r="40" spans="1:16">
      <c r="A40" s="13"/>
      <c r="B40" s="39">
        <v>351.3</v>
      </c>
      <c r="C40" s="21" t="s">
        <v>120</v>
      </c>
      <c r="D40" s="46">
        <v>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75</v>
      </c>
      <c r="O40" s="47">
        <f t="shared" si="8"/>
        <v>9.6525096525096523E-3</v>
      </c>
      <c r="P40" s="9"/>
    </row>
    <row r="41" spans="1:16">
      <c r="A41" s="13"/>
      <c r="B41" s="39">
        <v>351.9</v>
      </c>
      <c r="C41" s="21" t="s">
        <v>105</v>
      </c>
      <c r="D41" s="46">
        <v>29932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29932</v>
      </c>
      <c r="O41" s="47">
        <f t="shared" si="8"/>
        <v>3.8522522522522524</v>
      </c>
      <c r="P41" s="9"/>
    </row>
    <row r="42" spans="1:16">
      <c r="A42" s="13"/>
      <c r="B42" s="39">
        <v>354</v>
      </c>
      <c r="C42" s="21" t="s">
        <v>48</v>
      </c>
      <c r="D42" s="46">
        <v>160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160</v>
      </c>
      <c r="O42" s="47">
        <f t="shared" si="8"/>
        <v>2.0592020592020591E-2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SUM(D44:D51)</f>
        <v>474002</v>
      </c>
      <c r="E43" s="32">
        <f t="shared" si="11"/>
        <v>24</v>
      </c>
      <c r="F43" s="32">
        <f t="shared" si="11"/>
        <v>0</v>
      </c>
      <c r="G43" s="32">
        <f t="shared" si="11"/>
        <v>43057</v>
      </c>
      <c r="H43" s="32">
        <f t="shared" si="11"/>
        <v>0</v>
      </c>
      <c r="I43" s="32">
        <f t="shared" si="11"/>
        <v>137285</v>
      </c>
      <c r="J43" s="32">
        <f t="shared" si="11"/>
        <v>0</v>
      </c>
      <c r="K43" s="32">
        <f t="shared" si="11"/>
        <v>1618772</v>
      </c>
      <c r="L43" s="32">
        <f t="shared" si="11"/>
        <v>0</v>
      </c>
      <c r="M43" s="32">
        <f t="shared" si="11"/>
        <v>0</v>
      </c>
      <c r="N43" s="32">
        <f t="shared" si="10"/>
        <v>2273140</v>
      </c>
      <c r="O43" s="45">
        <f t="shared" si="8"/>
        <v>292.55341055341057</v>
      </c>
      <c r="P43" s="10"/>
    </row>
    <row r="44" spans="1:16">
      <c r="A44" s="12"/>
      <c r="B44" s="25">
        <v>361.1</v>
      </c>
      <c r="C44" s="20" t="s">
        <v>50</v>
      </c>
      <c r="D44" s="46">
        <v>49621</v>
      </c>
      <c r="E44" s="46">
        <v>24</v>
      </c>
      <c r="F44" s="46">
        <v>0</v>
      </c>
      <c r="G44" s="46">
        <v>43057</v>
      </c>
      <c r="H44" s="46">
        <v>0</v>
      </c>
      <c r="I44" s="46">
        <v>132785</v>
      </c>
      <c r="J44" s="46">
        <v>0</v>
      </c>
      <c r="K44" s="46">
        <v>411652</v>
      </c>
      <c r="L44" s="46">
        <v>0</v>
      </c>
      <c r="M44" s="46">
        <v>0</v>
      </c>
      <c r="N44" s="46">
        <f t="shared" si="10"/>
        <v>637139</v>
      </c>
      <c r="O44" s="47">
        <f t="shared" si="8"/>
        <v>81.999871299871302</v>
      </c>
      <c r="P44" s="9"/>
    </row>
    <row r="45" spans="1:16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-28967</v>
      </c>
      <c r="L45" s="46">
        <v>0</v>
      </c>
      <c r="M45" s="46">
        <v>0</v>
      </c>
      <c r="N45" s="46">
        <f t="shared" ref="N45:N51" si="12">SUM(D45:M45)</f>
        <v>-28967</v>
      </c>
      <c r="O45" s="47">
        <f t="shared" si="8"/>
        <v>-3.7280566280566281</v>
      </c>
      <c r="P45" s="9"/>
    </row>
    <row r="46" spans="1:16">
      <c r="A46" s="12"/>
      <c r="B46" s="25">
        <v>361.4</v>
      </c>
      <c r="C46" s="20" t="s">
        <v>106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319153</v>
      </c>
      <c r="L46" s="46">
        <v>0</v>
      </c>
      <c r="M46" s="46">
        <v>0</v>
      </c>
      <c r="N46" s="46">
        <f t="shared" si="12"/>
        <v>319153</v>
      </c>
      <c r="O46" s="47">
        <f t="shared" si="8"/>
        <v>41.075032175032177</v>
      </c>
      <c r="P46" s="9"/>
    </row>
    <row r="47" spans="1:16">
      <c r="A47" s="12"/>
      <c r="B47" s="25">
        <v>362</v>
      </c>
      <c r="C47" s="20" t="s">
        <v>53</v>
      </c>
      <c r="D47" s="46">
        <v>190103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190103</v>
      </c>
      <c r="O47" s="47">
        <f t="shared" si="8"/>
        <v>24.466280566280567</v>
      </c>
      <c r="P47" s="9"/>
    </row>
    <row r="48" spans="1:16">
      <c r="A48" s="12"/>
      <c r="B48" s="25">
        <v>365</v>
      </c>
      <c r="C48" s="20" t="s">
        <v>107</v>
      </c>
      <c r="D48" s="46">
        <v>2426</v>
      </c>
      <c r="E48" s="46">
        <v>0</v>
      </c>
      <c r="F48" s="46">
        <v>0</v>
      </c>
      <c r="G48" s="46">
        <v>0</v>
      </c>
      <c r="H48" s="46">
        <v>0</v>
      </c>
      <c r="I48" s="46">
        <v>2688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5114</v>
      </c>
      <c r="O48" s="47">
        <f t="shared" si="8"/>
        <v>0.65817245817245817</v>
      </c>
      <c r="P48" s="9"/>
    </row>
    <row r="49" spans="1:119">
      <c r="A49" s="12"/>
      <c r="B49" s="25">
        <v>366</v>
      </c>
      <c r="C49" s="20" t="s">
        <v>55</v>
      </c>
      <c r="D49" s="46">
        <v>125897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125897</v>
      </c>
      <c r="O49" s="47">
        <f t="shared" si="8"/>
        <v>16.202960102960102</v>
      </c>
      <c r="P49" s="9"/>
    </row>
    <row r="50" spans="1:119">
      <c r="A50" s="12"/>
      <c r="B50" s="25">
        <v>368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916934</v>
      </c>
      <c r="L50" s="46">
        <v>0</v>
      </c>
      <c r="M50" s="46">
        <v>0</v>
      </c>
      <c r="N50" s="46">
        <f t="shared" si="12"/>
        <v>916934</v>
      </c>
      <c r="O50" s="47">
        <f t="shared" si="8"/>
        <v>118.00952380952381</v>
      </c>
      <c r="P50" s="9"/>
    </row>
    <row r="51" spans="1:119">
      <c r="A51" s="12"/>
      <c r="B51" s="25">
        <v>369.9</v>
      </c>
      <c r="C51" s="20" t="s">
        <v>58</v>
      </c>
      <c r="D51" s="46">
        <v>105955</v>
      </c>
      <c r="E51" s="46">
        <v>0</v>
      </c>
      <c r="F51" s="46">
        <v>0</v>
      </c>
      <c r="G51" s="46">
        <v>0</v>
      </c>
      <c r="H51" s="46">
        <v>0</v>
      </c>
      <c r="I51" s="46">
        <v>1812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107767</v>
      </c>
      <c r="O51" s="47">
        <f t="shared" si="8"/>
        <v>13.86962676962677</v>
      </c>
      <c r="P51" s="9"/>
    </row>
    <row r="52" spans="1:119" ht="15.75">
      <c r="A52" s="29" t="s">
        <v>37</v>
      </c>
      <c r="B52" s="30"/>
      <c r="C52" s="31"/>
      <c r="D52" s="32">
        <f t="shared" ref="D52:M52" si="13">SUM(D53:D56)</f>
        <v>0</v>
      </c>
      <c r="E52" s="32">
        <f t="shared" si="13"/>
        <v>0</v>
      </c>
      <c r="F52" s="32">
        <f t="shared" si="13"/>
        <v>0</v>
      </c>
      <c r="G52" s="32">
        <f t="shared" si="13"/>
        <v>171854</v>
      </c>
      <c r="H52" s="32">
        <f t="shared" si="13"/>
        <v>0</v>
      </c>
      <c r="I52" s="32">
        <f t="shared" si="13"/>
        <v>887665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ref="N52:N57" si="14">SUM(D52:M52)</f>
        <v>1059519</v>
      </c>
      <c r="O52" s="45">
        <f t="shared" si="8"/>
        <v>136.36023166023165</v>
      </c>
      <c r="P52" s="9"/>
    </row>
    <row r="53" spans="1:119">
      <c r="A53" s="12"/>
      <c r="B53" s="25">
        <v>384</v>
      </c>
      <c r="C53" s="20" t="s">
        <v>134</v>
      </c>
      <c r="D53" s="46">
        <v>0</v>
      </c>
      <c r="E53" s="46">
        <v>0</v>
      </c>
      <c r="F53" s="46">
        <v>0</v>
      </c>
      <c r="G53" s="46">
        <v>171854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171854</v>
      </c>
      <c r="O53" s="47">
        <f t="shared" si="8"/>
        <v>22.117631917631918</v>
      </c>
      <c r="P53" s="9"/>
    </row>
    <row r="54" spans="1:119">
      <c r="A54" s="12"/>
      <c r="B54" s="25">
        <v>389.5</v>
      </c>
      <c r="C54" s="20" t="s">
        <v>109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763392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763392</v>
      </c>
      <c r="O54" s="47">
        <f t="shared" si="8"/>
        <v>98.248648648648654</v>
      </c>
      <c r="P54" s="9"/>
    </row>
    <row r="55" spans="1:119">
      <c r="A55" s="12"/>
      <c r="B55" s="25">
        <v>389.6</v>
      </c>
      <c r="C55" s="20" t="s">
        <v>131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116471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116471</v>
      </c>
      <c r="O55" s="47">
        <f t="shared" si="8"/>
        <v>14.98983268983269</v>
      </c>
      <c r="P55" s="9"/>
    </row>
    <row r="56" spans="1:119" ht="15.75" thickBot="1">
      <c r="A56" s="12"/>
      <c r="B56" s="25">
        <v>389.7</v>
      </c>
      <c r="C56" s="20" t="s">
        <v>113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7802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7802</v>
      </c>
      <c r="O56" s="47">
        <f t="shared" si="8"/>
        <v>1.0041184041184041</v>
      </c>
      <c r="P56" s="9"/>
    </row>
    <row r="57" spans="1:119" ht="16.5" thickBot="1">
      <c r="A57" s="14" t="s">
        <v>46</v>
      </c>
      <c r="B57" s="23"/>
      <c r="C57" s="22"/>
      <c r="D57" s="15">
        <f t="shared" ref="D57:M57" si="15">SUM(D5,D15,D20,D28,D38,D43,D52)</f>
        <v>6317738</v>
      </c>
      <c r="E57" s="15">
        <f t="shared" si="15"/>
        <v>686129</v>
      </c>
      <c r="F57" s="15">
        <f t="shared" si="15"/>
        <v>0</v>
      </c>
      <c r="G57" s="15">
        <f t="shared" si="15"/>
        <v>841854</v>
      </c>
      <c r="H57" s="15">
        <f t="shared" si="15"/>
        <v>0</v>
      </c>
      <c r="I57" s="15">
        <f t="shared" si="15"/>
        <v>7106056</v>
      </c>
      <c r="J57" s="15">
        <f t="shared" si="15"/>
        <v>0</v>
      </c>
      <c r="K57" s="15">
        <f t="shared" si="15"/>
        <v>1618772</v>
      </c>
      <c r="L57" s="15">
        <f t="shared" si="15"/>
        <v>0</v>
      </c>
      <c r="M57" s="15">
        <f t="shared" si="15"/>
        <v>0</v>
      </c>
      <c r="N57" s="15">
        <f t="shared" si="14"/>
        <v>16570549</v>
      </c>
      <c r="O57" s="38">
        <f t="shared" si="8"/>
        <v>2132.6317889317888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135</v>
      </c>
      <c r="M59" s="48"/>
      <c r="N59" s="48"/>
      <c r="O59" s="43">
        <v>7770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81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2687316</v>
      </c>
      <c r="E5" s="27">
        <f t="shared" si="0"/>
        <v>0</v>
      </c>
      <c r="F5" s="27">
        <f t="shared" si="0"/>
        <v>0</v>
      </c>
      <c r="G5" s="27">
        <f t="shared" si="0"/>
        <v>582179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3269495</v>
      </c>
      <c r="O5" s="33">
        <f t="shared" ref="O5:O36" si="1">(N5/O$62)</f>
        <v>426.10387071549587</v>
      </c>
      <c r="P5" s="6"/>
    </row>
    <row r="6" spans="1:133">
      <c r="A6" s="12"/>
      <c r="B6" s="25">
        <v>311</v>
      </c>
      <c r="C6" s="20" t="s">
        <v>2</v>
      </c>
      <c r="D6" s="46">
        <v>1619697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1619697</v>
      </c>
      <c r="O6" s="47">
        <f t="shared" si="1"/>
        <v>211.09044702202527</v>
      </c>
      <c r="P6" s="9"/>
    </row>
    <row r="7" spans="1:133">
      <c r="A7" s="12"/>
      <c r="B7" s="25">
        <v>312.41000000000003</v>
      </c>
      <c r="C7" s="20" t="s">
        <v>11</v>
      </c>
      <c r="D7" s="46">
        <v>191354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191354</v>
      </c>
      <c r="O7" s="47">
        <f t="shared" si="1"/>
        <v>24.938615925974194</v>
      </c>
      <c r="P7" s="9"/>
    </row>
    <row r="8" spans="1:133">
      <c r="A8" s="12"/>
      <c r="B8" s="25">
        <v>312.42</v>
      </c>
      <c r="C8" s="20" t="s">
        <v>10</v>
      </c>
      <c r="D8" s="46">
        <v>92381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92381</v>
      </c>
      <c r="O8" s="47">
        <f t="shared" si="1"/>
        <v>12.039749771927537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582179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582179</v>
      </c>
      <c r="O9" s="47">
        <f t="shared" si="1"/>
        <v>75.8737130196794</v>
      </c>
      <c r="P9" s="9"/>
    </row>
    <row r="10" spans="1:133">
      <c r="A10" s="12"/>
      <c r="B10" s="25">
        <v>314.10000000000002</v>
      </c>
      <c r="C10" s="20" t="s">
        <v>13</v>
      </c>
      <c r="D10" s="46">
        <v>415201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415201</v>
      </c>
      <c r="O10" s="47">
        <f t="shared" si="1"/>
        <v>54.111950997002474</v>
      </c>
      <c r="P10" s="9"/>
    </row>
    <row r="11" spans="1:133">
      <c r="A11" s="12"/>
      <c r="B11" s="25">
        <v>314.3</v>
      </c>
      <c r="C11" s="20" t="s">
        <v>14</v>
      </c>
      <c r="D11" s="46">
        <v>151083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151083</v>
      </c>
      <c r="O11" s="47">
        <f t="shared" si="1"/>
        <v>19.69021243320735</v>
      </c>
      <c r="P11" s="9"/>
    </row>
    <row r="12" spans="1:133">
      <c r="A12" s="12"/>
      <c r="B12" s="25">
        <v>314.39999999999998</v>
      </c>
      <c r="C12" s="20" t="s">
        <v>15</v>
      </c>
      <c r="D12" s="46">
        <v>16086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16086</v>
      </c>
      <c r="O12" s="47">
        <f t="shared" si="1"/>
        <v>2.0964420695946826</v>
      </c>
      <c r="P12" s="9"/>
    </row>
    <row r="13" spans="1:133">
      <c r="A13" s="12"/>
      <c r="B13" s="25">
        <v>315</v>
      </c>
      <c r="C13" s="20" t="s">
        <v>95</v>
      </c>
      <c r="D13" s="46">
        <v>157744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157744</v>
      </c>
      <c r="O13" s="47">
        <f t="shared" si="1"/>
        <v>20.558321386680568</v>
      </c>
      <c r="P13" s="9"/>
    </row>
    <row r="14" spans="1:133">
      <c r="A14" s="12"/>
      <c r="B14" s="25">
        <v>316</v>
      </c>
      <c r="C14" s="20" t="s">
        <v>96</v>
      </c>
      <c r="D14" s="46">
        <v>43770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43770</v>
      </c>
      <c r="O14" s="47">
        <f t="shared" si="1"/>
        <v>5.7044180894044052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723905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723905</v>
      </c>
      <c r="O15" s="45">
        <f t="shared" si="1"/>
        <v>94.344454580998303</v>
      </c>
      <c r="P15" s="10"/>
    </row>
    <row r="16" spans="1:133">
      <c r="A16" s="12"/>
      <c r="B16" s="25">
        <v>322</v>
      </c>
      <c r="C16" s="20" t="s">
        <v>0</v>
      </c>
      <c r="D16" s="46">
        <v>20215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20215</v>
      </c>
      <c r="O16" s="47">
        <f t="shared" si="1"/>
        <v>2.6345627525087969</v>
      </c>
      <c r="P16" s="9"/>
    </row>
    <row r="17" spans="1:16">
      <c r="A17" s="12"/>
      <c r="B17" s="25">
        <v>323.10000000000002</v>
      </c>
      <c r="C17" s="20" t="s">
        <v>19</v>
      </c>
      <c r="D17" s="46">
        <v>447226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447226</v>
      </c>
      <c r="O17" s="47">
        <f t="shared" si="1"/>
        <v>58.285677049393982</v>
      </c>
      <c r="P17" s="9"/>
    </row>
    <row r="18" spans="1:16">
      <c r="A18" s="12"/>
      <c r="B18" s="25">
        <v>325.2</v>
      </c>
      <c r="C18" s="20" t="s">
        <v>20</v>
      </c>
      <c r="D18" s="46">
        <v>253834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253834</v>
      </c>
      <c r="O18" s="47">
        <f t="shared" si="1"/>
        <v>33.081454450671181</v>
      </c>
      <c r="P18" s="9"/>
    </row>
    <row r="19" spans="1:16">
      <c r="A19" s="12"/>
      <c r="B19" s="25">
        <v>329</v>
      </c>
      <c r="C19" s="20" t="s">
        <v>21</v>
      </c>
      <c r="D19" s="46">
        <v>2630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2630</v>
      </c>
      <c r="O19" s="47">
        <f t="shared" si="1"/>
        <v>0.34276032842434512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SUM(D21:D28)</f>
        <v>908481</v>
      </c>
      <c r="E20" s="32">
        <f t="shared" si="5"/>
        <v>65076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973557</v>
      </c>
      <c r="O20" s="45">
        <f t="shared" si="1"/>
        <v>126.88088101133846</v>
      </c>
      <c r="P20" s="10"/>
    </row>
    <row r="21" spans="1:16">
      <c r="A21" s="12"/>
      <c r="B21" s="25">
        <v>331.2</v>
      </c>
      <c r="C21" s="20" t="s">
        <v>22</v>
      </c>
      <c r="D21" s="46">
        <v>40595</v>
      </c>
      <c r="E21" s="46">
        <v>65076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105671</v>
      </c>
      <c r="O21" s="47">
        <f t="shared" si="1"/>
        <v>13.771797210999608</v>
      </c>
      <c r="P21" s="9"/>
    </row>
    <row r="22" spans="1:16">
      <c r="A22" s="12"/>
      <c r="B22" s="25">
        <v>334.1</v>
      </c>
      <c r="C22" s="20" t="s">
        <v>126</v>
      </c>
      <c r="D22" s="46">
        <v>25000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25000</v>
      </c>
      <c r="O22" s="47">
        <f t="shared" si="1"/>
        <v>3.258178026847387</v>
      </c>
      <c r="P22" s="9"/>
    </row>
    <row r="23" spans="1:16">
      <c r="A23" s="12"/>
      <c r="B23" s="25">
        <v>334.49</v>
      </c>
      <c r="C23" s="20" t="s">
        <v>127</v>
      </c>
      <c r="D23" s="46">
        <v>105705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105705</v>
      </c>
      <c r="O23" s="47">
        <f t="shared" si="1"/>
        <v>13.776228333116121</v>
      </c>
      <c r="P23" s="9"/>
    </row>
    <row r="24" spans="1:16">
      <c r="A24" s="12"/>
      <c r="B24" s="25">
        <v>335.12</v>
      </c>
      <c r="C24" s="20" t="s">
        <v>97</v>
      </c>
      <c r="D24" s="46">
        <v>328937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328937</v>
      </c>
      <c r="O24" s="47">
        <f t="shared" si="1"/>
        <v>42.869412224683956</v>
      </c>
      <c r="P24" s="9"/>
    </row>
    <row r="25" spans="1:16">
      <c r="A25" s="12"/>
      <c r="B25" s="25">
        <v>335.14</v>
      </c>
      <c r="C25" s="20" t="s">
        <v>98</v>
      </c>
      <c r="D25" s="46">
        <v>3211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3211</v>
      </c>
      <c r="O25" s="47">
        <f t="shared" si="1"/>
        <v>0.4184803857682784</v>
      </c>
      <c r="P25" s="9"/>
    </row>
    <row r="26" spans="1:16">
      <c r="A26" s="12"/>
      <c r="B26" s="25">
        <v>335.15</v>
      </c>
      <c r="C26" s="20" t="s">
        <v>99</v>
      </c>
      <c r="D26" s="46">
        <v>7377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7377</v>
      </c>
      <c r="O26" s="47">
        <f t="shared" si="1"/>
        <v>0.96142317216212692</v>
      </c>
      <c r="P26" s="9"/>
    </row>
    <row r="27" spans="1:16">
      <c r="A27" s="12"/>
      <c r="B27" s="25">
        <v>335.18</v>
      </c>
      <c r="C27" s="20" t="s">
        <v>100</v>
      </c>
      <c r="D27" s="46">
        <v>311120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311120</v>
      </c>
      <c r="O27" s="47">
        <f t="shared" si="1"/>
        <v>40.547373908510359</v>
      </c>
      <c r="P27" s="9"/>
    </row>
    <row r="28" spans="1:16">
      <c r="A28" s="12"/>
      <c r="B28" s="25">
        <v>337.3</v>
      </c>
      <c r="C28" s="20" t="s">
        <v>128</v>
      </c>
      <c r="D28" s="46">
        <v>86536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86536</v>
      </c>
      <c r="O28" s="47">
        <f t="shared" si="1"/>
        <v>11.277987749250618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SUM(D30:D38)</f>
        <v>428697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5717594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6146291</v>
      </c>
      <c r="O29" s="45">
        <f t="shared" si="1"/>
        <v>801.02841131239416</v>
      </c>
      <c r="P29" s="10"/>
    </row>
    <row r="30" spans="1:16">
      <c r="A30" s="12"/>
      <c r="B30" s="25">
        <v>341.9</v>
      </c>
      <c r="C30" s="20" t="s">
        <v>101</v>
      </c>
      <c r="D30" s="46">
        <v>15230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15230</v>
      </c>
      <c r="O30" s="47">
        <f t="shared" si="1"/>
        <v>1.9848820539554282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2803287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2803287</v>
      </c>
      <c r="O31" s="47">
        <f t="shared" si="1"/>
        <v>365.34432425387723</v>
      </c>
      <c r="P31" s="9"/>
    </row>
    <row r="32" spans="1:16">
      <c r="A32" s="12"/>
      <c r="B32" s="25">
        <v>343.4</v>
      </c>
      <c r="C32" s="20" t="s">
        <v>40</v>
      </c>
      <c r="D32" s="46">
        <v>210</v>
      </c>
      <c r="E32" s="46">
        <v>0</v>
      </c>
      <c r="F32" s="46">
        <v>0</v>
      </c>
      <c r="G32" s="46">
        <v>0</v>
      </c>
      <c r="H32" s="46">
        <v>0</v>
      </c>
      <c r="I32" s="46">
        <v>809289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809499</v>
      </c>
      <c r="O32" s="47">
        <f t="shared" si="1"/>
        <v>105.49967418219731</v>
      </c>
      <c r="P32" s="9"/>
    </row>
    <row r="33" spans="1:16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1925287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1925287</v>
      </c>
      <c r="O33" s="47">
        <f t="shared" si="1"/>
        <v>250.917111950997</v>
      </c>
      <c r="P33" s="9"/>
    </row>
    <row r="34" spans="1:16">
      <c r="A34" s="12"/>
      <c r="B34" s="25">
        <v>343.8</v>
      </c>
      <c r="C34" s="20" t="s">
        <v>119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504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504</v>
      </c>
      <c r="O34" s="47">
        <f t="shared" si="1"/>
        <v>6.5684869021243319E-2</v>
      </c>
      <c r="P34" s="9"/>
    </row>
    <row r="35" spans="1:16">
      <c r="A35" s="12"/>
      <c r="B35" s="25">
        <v>344.1</v>
      </c>
      <c r="C35" s="20" t="s">
        <v>102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179227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179227</v>
      </c>
      <c r="O35" s="47">
        <f t="shared" si="1"/>
        <v>23.358138928711064</v>
      </c>
      <c r="P35" s="9"/>
    </row>
    <row r="36" spans="1:16">
      <c r="A36" s="12"/>
      <c r="B36" s="25">
        <v>344.9</v>
      </c>
      <c r="C36" s="20" t="s">
        <v>103</v>
      </c>
      <c r="D36" s="46">
        <v>92605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92605</v>
      </c>
      <c r="O36" s="47">
        <f t="shared" si="1"/>
        <v>12.068943047048091</v>
      </c>
      <c r="P36" s="9"/>
    </row>
    <row r="37" spans="1:16">
      <c r="A37" s="12"/>
      <c r="B37" s="25">
        <v>347.2</v>
      </c>
      <c r="C37" s="20" t="s">
        <v>45</v>
      </c>
      <c r="D37" s="46">
        <v>320531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320531</v>
      </c>
      <c r="O37" s="47">
        <f t="shared" ref="O37:O60" si="8">(N37/O$62)</f>
        <v>41.773882444936788</v>
      </c>
      <c r="P37" s="9"/>
    </row>
    <row r="38" spans="1:16">
      <c r="A38" s="12"/>
      <c r="B38" s="25">
        <v>347.9</v>
      </c>
      <c r="C38" s="20" t="s">
        <v>129</v>
      </c>
      <c r="D38" s="46">
        <v>121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121</v>
      </c>
      <c r="O38" s="47">
        <f t="shared" si="8"/>
        <v>1.5769581649941352E-2</v>
      </c>
      <c r="P38" s="9"/>
    </row>
    <row r="39" spans="1:16" ht="15.75">
      <c r="A39" s="29" t="s">
        <v>36</v>
      </c>
      <c r="B39" s="30"/>
      <c r="C39" s="31"/>
      <c r="D39" s="32">
        <f t="shared" ref="D39:M39" si="9">SUM(D40:D43)</f>
        <v>83271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5" si="10">SUM(D39:M39)</f>
        <v>83271</v>
      </c>
      <c r="O39" s="45">
        <f t="shared" si="8"/>
        <v>10.852469698944351</v>
      </c>
      <c r="P39" s="10"/>
    </row>
    <row r="40" spans="1:16">
      <c r="A40" s="13"/>
      <c r="B40" s="39">
        <v>351.1</v>
      </c>
      <c r="C40" s="21" t="s">
        <v>104</v>
      </c>
      <c r="D40" s="46">
        <v>30749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30749</v>
      </c>
      <c r="O40" s="47">
        <f t="shared" si="8"/>
        <v>4.0074286459012116</v>
      </c>
      <c r="P40" s="9"/>
    </row>
    <row r="41" spans="1:16">
      <c r="A41" s="13"/>
      <c r="B41" s="39">
        <v>351.3</v>
      </c>
      <c r="C41" s="21" t="s">
        <v>120</v>
      </c>
      <c r="D41" s="46">
        <v>785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785</v>
      </c>
      <c r="O41" s="47">
        <f t="shared" si="8"/>
        <v>0.10230679004300795</v>
      </c>
      <c r="P41" s="9"/>
    </row>
    <row r="42" spans="1:16">
      <c r="A42" s="13"/>
      <c r="B42" s="39">
        <v>351.9</v>
      </c>
      <c r="C42" s="21" t="s">
        <v>105</v>
      </c>
      <c r="D42" s="46">
        <v>51637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51637</v>
      </c>
      <c r="O42" s="47">
        <f t="shared" si="8"/>
        <v>6.7297015508927407</v>
      </c>
      <c r="P42" s="9"/>
    </row>
    <row r="43" spans="1:16">
      <c r="A43" s="13"/>
      <c r="B43" s="39">
        <v>354</v>
      </c>
      <c r="C43" s="21" t="s">
        <v>48</v>
      </c>
      <c r="D43" s="46">
        <v>100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100</v>
      </c>
      <c r="O43" s="47">
        <f t="shared" si="8"/>
        <v>1.3032712107389547E-2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SUM(D45:D52)</f>
        <v>479611</v>
      </c>
      <c r="E44" s="32">
        <f t="shared" si="11"/>
        <v>1181</v>
      </c>
      <c r="F44" s="32">
        <f t="shared" si="11"/>
        <v>0</v>
      </c>
      <c r="G44" s="32">
        <f t="shared" si="11"/>
        <v>39286</v>
      </c>
      <c r="H44" s="32">
        <f t="shared" si="11"/>
        <v>0</v>
      </c>
      <c r="I44" s="32">
        <f t="shared" si="11"/>
        <v>142384</v>
      </c>
      <c r="J44" s="32">
        <f t="shared" si="11"/>
        <v>0</v>
      </c>
      <c r="K44" s="32">
        <f t="shared" si="11"/>
        <v>1666287</v>
      </c>
      <c r="L44" s="32">
        <f t="shared" si="11"/>
        <v>0</v>
      </c>
      <c r="M44" s="32">
        <f t="shared" si="11"/>
        <v>0</v>
      </c>
      <c r="N44" s="32">
        <f t="shared" si="10"/>
        <v>2328749</v>
      </c>
      <c r="O44" s="45">
        <f t="shared" si="8"/>
        <v>303.499152873713</v>
      </c>
      <c r="P44" s="10"/>
    </row>
    <row r="45" spans="1:16">
      <c r="A45" s="12"/>
      <c r="B45" s="25">
        <v>361.1</v>
      </c>
      <c r="C45" s="20" t="s">
        <v>50</v>
      </c>
      <c r="D45" s="46">
        <v>39053</v>
      </c>
      <c r="E45" s="46">
        <v>1181</v>
      </c>
      <c r="F45" s="46">
        <v>0</v>
      </c>
      <c r="G45" s="46">
        <v>39286</v>
      </c>
      <c r="H45" s="46">
        <v>0</v>
      </c>
      <c r="I45" s="46">
        <v>104598</v>
      </c>
      <c r="J45" s="46">
        <v>0</v>
      </c>
      <c r="K45" s="46">
        <v>424362</v>
      </c>
      <c r="L45" s="46">
        <v>0</v>
      </c>
      <c r="M45" s="46">
        <v>0</v>
      </c>
      <c r="N45" s="46">
        <f t="shared" si="10"/>
        <v>608480</v>
      </c>
      <c r="O45" s="47">
        <f t="shared" si="8"/>
        <v>79.301446631043916</v>
      </c>
      <c r="P45" s="9"/>
    </row>
    <row r="46" spans="1:16">
      <c r="A46" s="12"/>
      <c r="B46" s="25">
        <v>361.3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60972</v>
      </c>
      <c r="L46" s="46">
        <v>0</v>
      </c>
      <c r="M46" s="46">
        <v>0</v>
      </c>
      <c r="N46" s="46">
        <f t="shared" ref="N46:N52" si="12">SUM(D46:M46)</f>
        <v>60972</v>
      </c>
      <c r="O46" s="47">
        <f t="shared" si="8"/>
        <v>7.9463052261175546</v>
      </c>
      <c r="P46" s="9"/>
    </row>
    <row r="47" spans="1:16">
      <c r="A47" s="12"/>
      <c r="B47" s="25">
        <v>361.4</v>
      </c>
      <c r="C47" s="20" t="s">
        <v>106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319213</v>
      </c>
      <c r="L47" s="46">
        <v>0</v>
      </c>
      <c r="M47" s="46">
        <v>0</v>
      </c>
      <c r="N47" s="46">
        <f t="shared" si="12"/>
        <v>319213</v>
      </c>
      <c r="O47" s="47">
        <f t="shared" si="8"/>
        <v>41.602111299361397</v>
      </c>
      <c r="P47" s="9"/>
    </row>
    <row r="48" spans="1:16">
      <c r="A48" s="12"/>
      <c r="B48" s="25">
        <v>362</v>
      </c>
      <c r="C48" s="20" t="s">
        <v>53</v>
      </c>
      <c r="D48" s="46">
        <v>195660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195660</v>
      </c>
      <c r="O48" s="47">
        <f t="shared" si="8"/>
        <v>25.499804509318388</v>
      </c>
      <c r="P48" s="9"/>
    </row>
    <row r="49" spans="1:119">
      <c r="A49" s="12"/>
      <c r="B49" s="25">
        <v>365</v>
      </c>
      <c r="C49" s="20" t="s">
        <v>107</v>
      </c>
      <c r="D49" s="46">
        <v>39381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39381</v>
      </c>
      <c r="O49" s="47">
        <f t="shared" si="8"/>
        <v>5.1324123550110778</v>
      </c>
      <c r="P49" s="9"/>
    </row>
    <row r="50" spans="1:119">
      <c r="A50" s="12"/>
      <c r="B50" s="25">
        <v>366</v>
      </c>
      <c r="C50" s="20" t="s">
        <v>55</v>
      </c>
      <c r="D50" s="46">
        <v>104756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104756</v>
      </c>
      <c r="O50" s="47">
        <f t="shared" si="8"/>
        <v>13.652547895216994</v>
      </c>
      <c r="P50" s="9"/>
    </row>
    <row r="51" spans="1:119">
      <c r="A51" s="12"/>
      <c r="B51" s="25">
        <v>368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861740</v>
      </c>
      <c r="L51" s="46">
        <v>0</v>
      </c>
      <c r="M51" s="46">
        <v>0</v>
      </c>
      <c r="N51" s="46">
        <f t="shared" si="12"/>
        <v>861740</v>
      </c>
      <c r="O51" s="47">
        <f t="shared" si="8"/>
        <v>112.3080933142187</v>
      </c>
      <c r="P51" s="9"/>
    </row>
    <row r="52" spans="1:119">
      <c r="A52" s="12"/>
      <c r="B52" s="25">
        <v>369.9</v>
      </c>
      <c r="C52" s="20" t="s">
        <v>58</v>
      </c>
      <c r="D52" s="46">
        <v>100761</v>
      </c>
      <c r="E52" s="46">
        <v>0</v>
      </c>
      <c r="F52" s="46">
        <v>0</v>
      </c>
      <c r="G52" s="46">
        <v>0</v>
      </c>
      <c r="H52" s="46">
        <v>0</v>
      </c>
      <c r="I52" s="46">
        <v>37786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138547</v>
      </c>
      <c r="O52" s="47">
        <f t="shared" si="8"/>
        <v>18.056431643424997</v>
      </c>
      <c r="P52" s="9"/>
    </row>
    <row r="53" spans="1:119" ht="15.75">
      <c r="A53" s="29" t="s">
        <v>37</v>
      </c>
      <c r="B53" s="30"/>
      <c r="C53" s="31"/>
      <c r="D53" s="32">
        <f t="shared" ref="D53:M53" si="13">SUM(D54:D59)</f>
        <v>586507</v>
      </c>
      <c r="E53" s="32">
        <f t="shared" si="13"/>
        <v>358664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946450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ref="N53:N60" si="14">SUM(D53:M53)</f>
        <v>1891621</v>
      </c>
      <c r="O53" s="45">
        <f t="shared" si="8"/>
        <v>246.52951909292324</v>
      </c>
      <c r="P53" s="9"/>
    </row>
    <row r="54" spans="1:119">
      <c r="A54" s="12"/>
      <c r="B54" s="25">
        <v>381</v>
      </c>
      <c r="C54" s="20" t="s">
        <v>59</v>
      </c>
      <c r="D54" s="46">
        <v>86320</v>
      </c>
      <c r="E54" s="46">
        <v>358664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444984</v>
      </c>
      <c r="O54" s="47">
        <f t="shared" si="8"/>
        <v>57.993483643946306</v>
      </c>
      <c r="P54" s="9"/>
    </row>
    <row r="55" spans="1:119">
      <c r="A55" s="12"/>
      <c r="B55" s="25">
        <v>383</v>
      </c>
      <c r="C55" s="20" t="s">
        <v>130</v>
      </c>
      <c r="D55" s="46">
        <v>500187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500187</v>
      </c>
      <c r="O55" s="47">
        <f t="shared" si="8"/>
        <v>65.18793170858855</v>
      </c>
      <c r="P55" s="9"/>
    </row>
    <row r="56" spans="1:119">
      <c r="A56" s="12"/>
      <c r="B56" s="25">
        <v>389.3</v>
      </c>
      <c r="C56" s="20" t="s">
        <v>108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21498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21498</v>
      </c>
      <c r="O56" s="47">
        <f t="shared" si="8"/>
        <v>2.8017724488466049</v>
      </c>
      <c r="P56" s="9"/>
    </row>
    <row r="57" spans="1:119">
      <c r="A57" s="12"/>
      <c r="B57" s="25">
        <v>389.5</v>
      </c>
      <c r="C57" s="20" t="s">
        <v>109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115071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115071</v>
      </c>
      <c r="O57" s="47">
        <f t="shared" si="8"/>
        <v>14.996872149094227</v>
      </c>
      <c r="P57" s="9"/>
    </row>
    <row r="58" spans="1:119">
      <c r="A58" s="12"/>
      <c r="B58" s="25">
        <v>389.6</v>
      </c>
      <c r="C58" s="20" t="s">
        <v>131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582640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582640</v>
      </c>
      <c r="O58" s="47">
        <f t="shared" si="8"/>
        <v>75.933793822494465</v>
      </c>
      <c r="P58" s="9"/>
    </row>
    <row r="59" spans="1:119" ht="15.75" thickBot="1">
      <c r="A59" s="12"/>
      <c r="B59" s="25">
        <v>389.7</v>
      </c>
      <c r="C59" s="20" t="s">
        <v>113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227241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227241</v>
      </c>
      <c r="O59" s="47">
        <f t="shared" si="8"/>
        <v>29.615665319953081</v>
      </c>
      <c r="P59" s="9"/>
    </row>
    <row r="60" spans="1:119" ht="16.5" thickBot="1">
      <c r="A60" s="14" t="s">
        <v>46</v>
      </c>
      <c r="B60" s="23"/>
      <c r="C60" s="22"/>
      <c r="D60" s="15">
        <f t="shared" ref="D60:M60" si="15">SUM(D5,D15,D20,D29,D39,D44,D53)</f>
        <v>5897788</v>
      </c>
      <c r="E60" s="15">
        <f t="shared" si="15"/>
        <v>424921</v>
      </c>
      <c r="F60" s="15">
        <f t="shared" si="15"/>
        <v>0</v>
      </c>
      <c r="G60" s="15">
        <f t="shared" si="15"/>
        <v>621465</v>
      </c>
      <c r="H60" s="15">
        <f t="shared" si="15"/>
        <v>0</v>
      </c>
      <c r="I60" s="15">
        <f t="shared" si="15"/>
        <v>6806428</v>
      </c>
      <c r="J60" s="15">
        <f t="shared" si="15"/>
        <v>0</v>
      </c>
      <c r="K60" s="15">
        <f t="shared" si="15"/>
        <v>1666287</v>
      </c>
      <c r="L60" s="15">
        <f t="shared" si="15"/>
        <v>0</v>
      </c>
      <c r="M60" s="15">
        <f t="shared" si="15"/>
        <v>0</v>
      </c>
      <c r="N60" s="15">
        <f t="shared" si="14"/>
        <v>15416889</v>
      </c>
      <c r="O60" s="38">
        <f t="shared" si="8"/>
        <v>2009.2387592858074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132</v>
      </c>
      <c r="M62" s="48"/>
      <c r="N62" s="48"/>
      <c r="O62" s="43">
        <v>7673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81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2616327</v>
      </c>
      <c r="E5" s="27">
        <f t="shared" si="0"/>
        <v>0</v>
      </c>
      <c r="F5" s="27">
        <f t="shared" si="0"/>
        <v>0</v>
      </c>
      <c r="G5" s="27">
        <f t="shared" si="0"/>
        <v>546401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3162728</v>
      </c>
      <c r="O5" s="33">
        <f t="shared" ref="O5:O36" si="1">(N5/O$57)</f>
        <v>411.97446919369543</v>
      </c>
      <c r="P5" s="6"/>
    </row>
    <row r="6" spans="1:133">
      <c r="A6" s="12"/>
      <c r="B6" s="25">
        <v>311</v>
      </c>
      <c r="C6" s="20" t="s">
        <v>2</v>
      </c>
      <c r="D6" s="46">
        <v>1559950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1559950</v>
      </c>
      <c r="O6" s="47">
        <f t="shared" si="1"/>
        <v>203.19786374886024</v>
      </c>
      <c r="P6" s="9"/>
    </row>
    <row r="7" spans="1:133">
      <c r="A7" s="12"/>
      <c r="B7" s="25">
        <v>312.41000000000003</v>
      </c>
      <c r="C7" s="20" t="s">
        <v>11</v>
      </c>
      <c r="D7" s="46">
        <v>189340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189340</v>
      </c>
      <c r="O7" s="47">
        <f t="shared" si="1"/>
        <v>24.663279927054838</v>
      </c>
      <c r="P7" s="9"/>
    </row>
    <row r="8" spans="1:133">
      <c r="A8" s="12"/>
      <c r="B8" s="25">
        <v>312.42</v>
      </c>
      <c r="C8" s="20" t="s">
        <v>10</v>
      </c>
      <c r="D8" s="46">
        <v>92211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92211</v>
      </c>
      <c r="O8" s="47">
        <f t="shared" si="1"/>
        <v>12.011332551778038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546401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546401</v>
      </c>
      <c r="O9" s="47">
        <f t="shared" si="1"/>
        <v>71.173765793929917</v>
      </c>
      <c r="P9" s="9"/>
    </row>
    <row r="10" spans="1:133">
      <c r="A10" s="12"/>
      <c r="B10" s="25">
        <v>314.10000000000002</v>
      </c>
      <c r="C10" s="20" t="s">
        <v>13</v>
      </c>
      <c r="D10" s="46">
        <v>392405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392405</v>
      </c>
      <c r="O10" s="47">
        <f t="shared" si="1"/>
        <v>51.114367591507097</v>
      </c>
      <c r="P10" s="9"/>
    </row>
    <row r="11" spans="1:133">
      <c r="A11" s="12"/>
      <c r="B11" s="25">
        <v>314.3</v>
      </c>
      <c r="C11" s="20" t="s">
        <v>14</v>
      </c>
      <c r="D11" s="46">
        <v>147352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147352</v>
      </c>
      <c r="O11" s="47">
        <f t="shared" si="1"/>
        <v>19.193955972385048</v>
      </c>
      <c r="P11" s="9"/>
    </row>
    <row r="12" spans="1:133">
      <c r="A12" s="12"/>
      <c r="B12" s="25">
        <v>314.39999999999998</v>
      </c>
      <c r="C12" s="20" t="s">
        <v>15</v>
      </c>
      <c r="D12" s="46">
        <v>15665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15665</v>
      </c>
      <c r="O12" s="47">
        <f t="shared" si="1"/>
        <v>2.0405106161260909</v>
      </c>
      <c r="P12" s="9"/>
    </row>
    <row r="13" spans="1:133">
      <c r="A13" s="12"/>
      <c r="B13" s="25">
        <v>315</v>
      </c>
      <c r="C13" s="20" t="s">
        <v>95</v>
      </c>
      <c r="D13" s="46">
        <v>181182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181182</v>
      </c>
      <c r="O13" s="47">
        <f t="shared" si="1"/>
        <v>23.600625244236031</v>
      </c>
      <c r="P13" s="9"/>
    </row>
    <row r="14" spans="1:133">
      <c r="A14" s="12"/>
      <c r="B14" s="25">
        <v>316</v>
      </c>
      <c r="C14" s="20" t="s">
        <v>96</v>
      </c>
      <c r="D14" s="46">
        <v>38222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38222</v>
      </c>
      <c r="O14" s="47">
        <f t="shared" si="1"/>
        <v>4.978767747818158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703280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703280</v>
      </c>
      <c r="O15" s="45">
        <f t="shared" si="1"/>
        <v>91.608701315618077</v>
      </c>
      <c r="P15" s="10"/>
    </row>
    <row r="16" spans="1:133">
      <c r="A16" s="12"/>
      <c r="B16" s="25">
        <v>322</v>
      </c>
      <c r="C16" s="20" t="s">
        <v>0</v>
      </c>
      <c r="D16" s="46">
        <v>18495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18495</v>
      </c>
      <c r="O16" s="47">
        <f t="shared" si="1"/>
        <v>2.4091441969519343</v>
      </c>
      <c r="P16" s="9"/>
    </row>
    <row r="17" spans="1:16">
      <c r="A17" s="12"/>
      <c r="B17" s="25">
        <v>323.10000000000002</v>
      </c>
      <c r="C17" s="20" t="s">
        <v>19</v>
      </c>
      <c r="D17" s="46">
        <v>446949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446949</v>
      </c>
      <c r="O17" s="47">
        <f t="shared" si="1"/>
        <v>58.219226260257912</v>
      </c>
      <c r="P17" s="9"/>
    </row>
    <row r="18" spans="1:16">
      <c r="A18" s="12"/>
      <c r="B18" s="25">
        <v>325.2</v>
      </c>
      <c r="C18" s="20" t="s">
        <v>20</v>
      </c>
      <c r="D18" s="46">
        <v>236291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236291</v>
      </c>
      <c r="O18" s="47">
        <f t="shared" si="1"/>
        <v>30.779080369936175</v>
      </c>
      <c r="P18" s="9"/>
    </row>
    <row r="19" spans="1:16">
      <c r="A19" s="12"/>
      <c r="B19" s="25">
        <v>329</v>
      </c>
      <c r="C19" s="20" t="s">
        <v>21</v>
      </c>
      <c r="D19" s="46">
        <v>1545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1545</v>
      </c>
      <c r="O19" s="47">
        <f t="shared" si="1"/>
        <v>0.2012504884720594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SUM(D21:D25)</f>
        <v>642669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642669</v>
      </c>
      <c r="O20" s="45">
        <f t="shared" si="1"/>
        <v>83.713559984368899</v>
      </c>
      <c r="P20" s="10"/>
    </row>
    <row r="21" spans="1:16">
      <c r="A21" s="12"/>
      <c r="B21" s="25">
        <v>331.2</v>
      </c>
      <c r="C21" s="20" t="s">
        <v>22</v>
      </c>
      <c r="D21" s="46">
        <v>34812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34812</v>
      </c>
      <c r="O21" s="47">
        <f t="shared" si="1"/>
        <v>4.5345838218053931</v>
      </c>
      <c r="P21" s="9"/>
    </row>
    <row r="22" spans="1:16">
      <c r="A22" s="12"/>
      <c r="B22" s="25">
        <v>335.12</v>
      </c>
      <c r="C22" s="20" t="s">
        <v>97</v>
      </c>
      <c r="D22" s="46">
        <v>314912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314912</v>
      </c>
      <c r="O22" s="47">
        <f t="shared" si="1"/>
        <v>41.020190178455124</v>
      </c>
      <c r="P22" s="9"/>
    </row>
    <row r="23" spans="1:16">
      <c r="A23" s="12"/>
      <c r="B23" s="25">
        <v>335.14</v>
      </c>
      <c r="C23" s="20" t="s">
        <v>98</v>
      </c>
      <c r="D23" s="46">
        <v>3574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3574</v>
      </c>
      <c r="O23" s="47">
        <f t="shared" si="1"/>
        <v>0.46554643741044677</v>
      </c>
      <c r="P23" s="9"/>
    </row>
    <row r="24" spans="1:16">
      <c r="A24" s="12"/>
      <c r="B24" s="25">
        <v>335.15</v>
      </c>
      <c r="C24" s="20" t="s">
        <v>99</v>
      </c>
      <c r="D24" s="46">
        <v>3843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3843</v>
      </c>
      <c r="O24" s="47">
        <f t="shared" si="1"/>
        <v>0.50058616647127785</v>
      </c>
      <c r="P24" s="9"/>
    </row>
    <row r="25" spans="1:16">
      <c r="A25" s="12"/>
      <c r="B25" s="25">
        <v>335.18</v>
      </c>
      <c r="C25" s="20" t="s">
        <v>100</v>
      </c>
      <c r="D25" s="46">
        <v>285528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285528</v>
      </c>
      <c r="O25" s="47">
        <f t="shared" si="1"/>
        <v>37.192653380226652</v>
      </c>
      <c r="P25" s="9"/>
    </row>
    <row r="26" spans="1:16" ht="15.75">
      <c r="A26" s="29" t="s">
        <v>35</v>
      </c>
      <c r="B26" s="30"/>
      <c r="C26" s="31"/>
      <c r="D26" s="32">
        <f t="shared" ref="D26:M26" si="6">SUM(D27:D35)</f>
        <v>370290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5283450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5653740</v>
      </c>
      <c r="O26" s="45">
        <f t="shared" si="1"/>
        <v>736.45173896053143</v>
      </c>
      <c r="P26" s="10"/>
    </row>
    <row r="27" spans="1:16">
      <c r="A27" s="12"/>
      <c r="B27" s="25">
        <v>341.9</v>
      </c>
      <c r="C27" s="20" t="s">
        <v>101</v>
      </c>
      <c r="D27" s="46">
        <v>9796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9796</v>
      </c>
      <c r="O27" s="47">
        <f t="shared" si="1"/>
        <v>1.2760192783639444</v>
      </c>
      <c r="P27" s="9"/>
    </row>
    <row r="28" spans="1:16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2612945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2612945</v>
      </c>
      <c r="O28" s="47">
        <f t="shared" si="1"/>
        <v>340.36016673179626</v>
      </c>
      <c r="P28" s="9"/>
    </row>
    <row r="29" spans="1:16">
      <c r="A29" s="12"/>
      <c r="B29" s="25">
        <v>343.4</v>
      </c>
      <c r="C29" s="20" t="s">
        <v>40</v>
      </c>
      <c r="D29" s="46">
        <v>886</v>
      </c>
      <c r="E29" s="46">
        <v>0</v>
      </c>
      <c r="F29" s="46">
        <v>0</v>
      </c>
      <c r="G29" s="46">
        <v>0</v>
      </c>
      <c r="H29" s="46">
        <v>0</v>
      </c>
      <c r="I29" s="46">
        <v>821520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822406</v>
      </c>
      <c r="O29" s="47">
        <f t="shared" si="1"/>
        <v>107.12596066171682</v>
      </c>
      <c r="P29" s="9"/>
    </row>
    <row r="30" spans="1:16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1738042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1738042</v>
      </c>
      <c r="O30" s="47">
        <f t="shared" si="1"/>
        <v>226.39598801615213</v>
      </c>
      <c r="P30" s="9"/>
    </row>
    <row r="31" spans="1:16">
      <c r="A31" s="12"/>
      <c r="B31" s="25">
        <v>343.8</v>
      </c>
      <c r="C31" s="20" t="s">
        <v>119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2554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2554</v>
      </c>
      <c r="O31" s="47">
        <f t="shared" si="1"/>
        <v>0.33268203725413575</v>
      </c>
      <c r="P31" s="9"/>
    </row>
    <row r="32" spans="1:16">
      <c r="A32" s="12"/>
      <c r="B32" s="25">
        <v>344.1</v>
      </c>
      <c r="C32" s="20" t="s">
        <v>102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108289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108289</v>
      </c>
      <c r="O32" s="47">
        <f t="shared" si="1"/>
        <v>14.105640224045851</v>
      </c>
      <c r="P32" s="9"/>
    </row>
    <row r="33" spans="1:16">
      <c r="A33" s="12"/>
      <c r="B33" s="25">
        <v>344.9</v>
      </c>
      <c r="C33" s="20" t="s">
        <v>103</v>
      </c>
      <c r="D33" s="46">
        <v>89287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89287</v>
      </c>
      <c r="O33" s="47">
        <f t="shared" si="1"/>
        <v>11.63045460466328</v>
      </c>
      <c r="P33" s="9"/>
    </row>
    <row r="34" spans="1:16">
      <c r="A34" s="12"/>
      <c r="B34" s="25">
        <v>347.2</v>
      </c>
      <c r="C34" s="20" t="s">
        <v>45</v>
      </c>
      <c r="D34" s="46">
        <v>270321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270321</v>
      </c>
      <c r="O34" s="47">
        <f t="shared" si="1"/>
        <v>35.21180148495506</v>
      </c>
      <c r="P34" s="9"/>
    </row>
    <row r="35" spans="1:16">
      <c r="A35" s="12"/>
      <c r="B35" s="25">
        <v>349</v>
      </c>
      <c r="C35" s="20" t="s">
        <v>123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100</v>
      </c>
      <c r="O35" s="47">
        <f t="shared" si="1"/>
        <v>1.3025921583952065E-2</v>
      </c>
      <c r="P35" s="9"/>
    </row>
    <row r="36" spans="1:16" ht="15.75">
      <c r="A36" s="29" t="s">
        <v>36</v>
      </c>
      <c r="B36" s="30"/>
      <c r="C36" s="31"/>
      <c r="D36" s="32">
        <f t="shared" ref="D36:M36" si="8">SUM(D37:D40)</f>
        <v>61258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2" si="9">SUM(D36:M36)</f>
        <v>61258</v>
      </c>
      <c r="O36" s="45">
        <f t="shared" si="1"/>
        <v>7.979419043897356</v>
      </c>
      <c r="P36" s="10"/>
    </row>
    <row r="37" spans="1:16">
      <c r="A37" s="13"/>
      <c r="B37" s="39">
        <v>351.1</v>
      </c>
      <c r="C37" s="21" t="s">
        <v>104</v>
      </c>
      <c r="D37" s="46">
        <v>35238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35238</v>
      </c>
      <c r="O37" s="47">
        <f t="shared" ref="O37:O55" si="10">(N37/O$57)</f>
        <v>4.5900742477530283</v>
      </c>
      <c r="P37" s="9"/>
    </row>
    <row r="38" spans="1:16">
      <c r="A38" s="13"/>
      <c r="B38" s="39">
        <v>351.3</v>
      </c>
      <c r="C38" s="21" t="s">
        <v>120</v>
      </c>
      <c r="D38" s="46">
        <v>1650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1650</v>
      </c>
      <c r="O38" s="47">
        <f t="shared" si="10"/>
        <v>0.21492770613520906</v>
      </c>
      <c r="P38" s="9"/>
    </row>
    <row r="39" spans="1:16">
      <c r="A39" s="13"/>
      <c r="B39" s="39">
        <v>351.9</v>
      </c>
      <c r="C39" s="21" t="s">
        <v>105</v>
      </c>
      <c r="D39" s="46">
        <v>23890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23890</v>
      </c>
      <c r="O39" s="47">
        <f t="shared" si="10"/>
        <v>3.1118926664061481</v>
      </c>
      <c r="P39" s="9"/>
    </row>
    <row r="40" spans="1:16">
      <c r="A40" s="13"/>
      <c r="B40" s="39">
        <v>354</v>
      </c>
      <c r="C40" s="21" t="s">
        <v>48</v>
      </c>
      <c r="D40" s="46">
        <v>480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480</v>
      </c>
      <c r="O40" s="47">
        <f t="shared" si="10"/>
        <v>6.2524423602969906E-2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SUM(D42:D50)</f>
        <v>407182</v>
      </c>
      <c r="E41" s="32">
        <f t="shared" si="11"/>
        <v>6378</v>
      </c>
      <c r="F41" s="32">
        <f t="shared" si="11"/>
        <v>0</v>
      </c>
      <c r="G41" s="32">
        <f t="shared" si="11"/>
        <v>17679</v>
      </c>
      <c r="H41" s="32">
        <f t="shared" si="11"/>
        <v>0</v>
      </c>
      <c r="I41" s="32">
        <f t="shared" si="11"/>
        <v>57737</v>
      </c>
      <c r="J41" s="32">
        <f t="shared" si="11"/>
        <v>0</v>
      </c>
      <c r="K41" s="32">
        <f t="shared" si="11"/>
        <v>1991969</v>
      </c>
      <c r="L41" s="32">
        <f t="shared" si="11"/>
        <v>0</v>
      </c>
      <c r="M41" s="32">
        <f t="shared" si="11"/>
        <v>0</v>
      </c>
      <c r="N41" s="32">
        <f t="shared" si="9"/>
        <v>2480945</v>
      </c>
      <c r="O41" s="45">
        <f t="shared" si="10"/>
        <v>323.16595024097956</v>
      </c>
      <c r="P41" s="10"/>
    </row>
    <row r="42" spans="1:16">
      <c r="A42" s="12"/>
      <c r="B42" s="25">
        <v>361.1</v>
      </c>
      <c r="C42" s="20" t="s">
        <v>50</v>
      </c>
      <c r="D42" s="46">
        <v>22556</v>
      </c>
      <c r="E42" s="46">
        <v>6378</v>
      </c>
      <c r="F42" s="46">
        <v>0</v>
      </c>
      <c r="G42" s="46">
        <v>17679</v>
      </c>
      <c r="H42" s="46">
        <v>0</v>
      </c>
      <c r="I42" s="46">
        <v>57737</v>
      </c>
      <c r="J42" s="46">
        <v>0</v>
      </c>
      <c r="K42" s="46">
        <v>318571</v>
      </c>
      <c r="L42" s="46">
        <v>0</v>
      </c>
      <c r="M42" s="46">
        <v>0</v>
      </c>
      <c r="N42" s="46">
        <f t="shared" si="9"/>
        <v>422921</v>
      </c>
      <c r="O42" s="47">
        <f t="shared" si="10"/>
        <v>55.089357822065914</v>
      </c>
      <c r="P42" s="9"/>
    </row>
    <row r="43" spans="1:16">
      <c r="A43" s="12"/>
      <c r="B43" s="25">
        <v>361.3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857407</v>
      </c>
      <c r="L43" s="46">
        <v>0</v>
      </c>
      <c r="M43" s="46">
        <v>0</v>
      </c>
      <c r="N43" s="46">
        <f t="shared" ref="N43:N50" si="12">SUM(D43:M43)</f>
        <v>857407</v>
      </c>
      <c r="O43" s="47">
        <f t="shared" si="10"/>
        <v>111.68516347531587</v>
      </c>
      <c r="P43" s="9"/>
    </row>
    <row r="44" spans="1:16">
      <c r="A44" s="12"/>
      <c r="B44" s="25">
        <v>361.4</v>
      </c>
      <c r="C44" s="20" t="s">
        <v>106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110663</v>
      </c>
      <c r="L44" s="46">
        <v>0</v>
      </c>
      <c r="M44" s="46">
        <v>0</v>
      </c>
      <c r="N44" s="46">
        <f t="shared" si="12"/>
        <v>110663</v>
      </c>
      <c r="O44" s="47">
        <f t="shared" si="10"/>
        <v>14.414875602448873</v>
      </c>
      <c r="P44" s="9"/>
    </row>
    <row r="45" spans="1:16">
      <c r="A45" s="12"/>
      <c r="B45" s="25">
        <v>362</v>
      </c>
      <c r="C45" s="20" t="s">
        <v>53</v>
      </c>
      <c r="D45" s="46">
        <v>190285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190285</v>
      </c>
      <c r="O45" s="47">
        <f t="shared" si="10"/>
        <v>24.786374886023186</v>
      </c>
      <c r="P45" s="9"/>
    </row>
    <row r="46" spans="1:16">
      <c r="A46" s="12"/>
      <c r="B46" s="25">
        <v>364</v>
      </c>
      <c r="C46" s="20" t="s">
        <v>112</v>
      </c>
      <c r="D46" s="46">
        <v>1005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1005</v>
      </c>
      <c r="O46" s="47">
        <f t="shared" si="10"/>
        <v>0.13091051191871825</v>
      </c>
      <c r="P46" s="9"/>
    </row>
    <row r="47" spans="1:16">
      <c r="A47" s="12"/>
      <c r="B47" s="25">
        <v>365</v>
      </c>
      <c r="C47" s="20" t="s">
        <v>107</v>
      </c>
      <c r="D47" s="46">
        <v>204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204</v>
      </c>
      <c r="O47" s="47">
        <f t="shared" si="10"/>
        <v>2.6572880031262212E-2</v>
      </c>
      <c r="P47" s="9"/>
    </row>
    <row r="48" spans="1:16">
      <c r="A48" s="12"/>
      <c r="B48" s="25">
        <v>366</v>
      </c>
      <c r="C48" s="20" t="s">
        <v>55</v>
      </c>
      <c r="D48" s="46">
        <v>96509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96509</v>
      </c>
      <c r="O48" s="47">
        <f t="shared" si="10"/>
        <v>12.571186661456299</v>
      </c>
      <c r="P48" s="9"/>
    </row>
    <row r="49" spans="1:119">
      <c r="A49" s="12"/>
      <c r="B49" s="25">
        <v>368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705328</v>
      </c>
      <c r="L49" s="46">
        <v>0</v>
      </c>
      <c r="M49" s="46">
        <v>0</v>
      </c>
      <c r="N49" s="46">
        <f t="shared" si="12"/>
        <v>705328</v>
      </c>
      <c r="O49" s="47">
        <f t="shared" si="10"/>
        <v>91.875472189657415</v>
      </c>
      <c r="P49" s="9"/>
    </row>
    <row r="50" spans="1:119">
      <c r="A50" s="12"/>
      <c r="B50" s="25">
        <v>369.9</v>
      </c>
      <c r="C50" s="20" t="s">
        <v>58</v>
      </c>
      <c r="D50" s="46">
        <v>96623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96623</v>
      </c>
      <c r="O50" s="47">
        <f t="shared" si="10"/>
        <v>12.586036212062004</v>
      </c>
      <c r="P50" s="9"/>
    </row>
    <row r="51" spans="1:119" ht="15.75">
      <c r="A51" s="29" t="s">
        <v>37</v>
      </c>
      <c r="B51" s="30"/>
      <c r="C51" s="31"/>
      <c r="D51" s="32">
        <f t="shared" ref="D51:M51" si="13">SUM(D52:D54)</f>
        <v>0</v>
      </c>
      <c r="E51" s="32">
        <f t="shared" si="13"/>
        <v>14032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811057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825089</v>
      </c>
      <c r="O51" s="45">
        <f t="shared" si="10"/>
        <v>107.47544613781425</v>
      </c>
      <c r="P51" s="9"/>
    </row>
    <row r="52" spans="1:119">
      <c r="A52" s="12"/>
      <c r="B52" s="25">
        <v>381</v>
      </c>
      <c r="C52" s="20" t="s">
        <v>59</v>
      </c>
      <c r="D52" s="46">
        <v>0</v>
      </c>
      <c r="E52" s="46">
        <v>14032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14032</v>
      </c>
      <c r="O52" s="47">
        <f t="shared" si="10"/>
        <v>1.8277973166601538</v>
      </c>
      <c r="P52" s="9"/>
    </row>
    <row r="53" spans="1:119">
      <c r="A53" s="12"/>
      <c r="B53" s="25">
        <v>389.3</v>
      </c>
      <c r="C53" s="20" t="s">
        <v>108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242698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242698</v>
      </c>
      <c r="O53" s="47">
        <f t="shared" si="10"/>
        <v>31.613651165819981</v>
      </c>
      <c r="P53" s="9"/>
    </row>
    <row r="54" spans="1:119" ht="15.75" thickBot="1">
      <c r="A54" s="12"/>
      <c r="B54" s="25">
        <v>389.5</v>
      </c>
      <c r="C54" s="20" t="s">
        <v>109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568359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568359</v>
      </c>
      <c r="O54" s="47">
        <f t="shared" si="10"/>
        <v>74.033997655334119</v>
      </c>
      <c r="P54" s="9"/>
    </row>
    <row r="55" spans="1:119" ht="16.5" thickBot="1">
      <c r="A55" s="14" t="s">
        <v>46</v>
      </c>
      <c r="B55" s="23"/>
      <c r="C55" s="22"/>
      <c r="D55" s="15">
        <f t="shared" ref="D55:M55" si="14">SUM(D5,D15,D20,D26,D36,D41,D51)</f>
        <v>4801006</v>
      </c>
      <c r="E55" s="15">
        <f t="shared" si="14"/>
        <v>20410</v>
      </c>
      <c r="F55" s="15">
        <f t="shared" si="14"/>
        <v>0</v>
      </c>
      <c r="G55" s="15">
        <f t="shared" si="14"/>
        <v>564080</v>
      </c>
      <c r="H55" s="15">
        <f t="shared" si="14"/>
        <v>0</v>
      </c>
      <c r="I55" s="15">
        <f t="shared" si="14"/>
        <v>6152244</v>
      </c>
      <c r="J55" s="15">
        <f t="shared" si="14"/>
        <v>0</v>
      </c>
      <c r="K55" s="15">
        <f t="shared" si="14"/>
        <v>1991969</v>
      </c>
      <c r="L55" s="15">
        <f t="shared" si="14"/>
        <v>0</v>
      </c>
      <c r="M55" s="15">
        <f t="shared" si="14"/>
        <v>0</v>
      </c>
      <c r="N55" s="15">
        <f>SUM(D55:M55)</f>
        <v>13529709</v>
      </c>
      <c r="O55" s="38">
        <f t="shared" si="10"/>
        <v>1762.3692848769051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124</v>
      </c>
      <c r="M57" s="48"/>
      <c r="N57" s="48"/>
      <c r="O57" s="43">
        <v>7677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2603139</v>
      </c>
      <c r="E5" s="27">
        <f t="shared" si="0"/>
        <v>0</v>
      </c>
      <c r="F5" s="27">
        <f t="shared" si="0"/>
        <v>0</v>
      </c>
      <c r="G5" s="27">
        <f t="shared" si="0"/>
        <v>522826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3125965</v>
      </c>
      <c r="O5" s="33">
        <f t="shared" ref="O5:O36" si="1">(N5/O$55)</f>
        <v>409.80138961719979</v>
      </c>
      <c r="P5" s="6"/>
    </row>
    <row r="6" spans="1:133">
      <c r="A6" s="12"/>
      <c r="B6" s="25">
        <v>311</v>
      </c>
      <c r="C6" s="20" t="s">
        <v>2</v>
      </c>
      <c r="D6" s="46">
        <v>1539976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1539976</v>
      </c>
      <c r="O6" s="47">
        <f t="shared" si="1"/>
        <v>201.88463555322497</v>
      </c>
      <c r="P6" s="9"/>
    </row>
    <row r="7" spans="1:133">
      <c r="A7" s="12"/>
      <c r="B7" s="25">
        <v>312.41000000000003</v>
      </c>
      <c r="C7" s="20" t="s">
        <v>11</v>
      </c>
      <c r="D7" s="46">
        <v>184122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184122</v>
      </c>
      <c r="O7" s="47">
        <f t="shared" si="1"/>
        <v>24.137650760356582</v>
      </c>
      <c r="P7" s="9"/>
    </row>
    <row r="8" spans="1:133">
      <c r="A8" s="12"/>
      <c r="B8" s="25">
        <v>312.42</v>
      </c>
      <c r="C8" s="20" t="s">
        <v>10</v>
      </c>
      <c r="D8" s="46">
        <v>90601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90601</v>
      </c>
      <c r="O8" s="47">
        <f t="shared" si="1"/>
        <v>11.877425275301521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522826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522826</v>
      </c>
      <c r="O9" s="47">
        <f t="shared" si="1"/>
        <v>68.540377556371268</v>
      </c>
      <c r="P9" s="9"/>
    </row>
    <row r="10" spans="1:133">
      <c r="A10" s="12"/>
      <c r="B10" s="25">
        <v>314.10000000000002</v>
      </c>
      <c r="C10" s="20" t="s">
        <v>13</v>
      </c>
      <c r="D10" s="46">
        <v>384988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384988</v>
      </c>
      <c r="O10" s="47">
        <f t="shared" si="1"/>
        <v>50.470372312532774</v>
      </c>
      <c r="P10" s="9"/>
    </row>
    <row r="11" spans="1:133">
      <c r="A11" s="12"/>
      <c r="B11" s="25">
        <v>314.3</v>
      </c>
      <c r="C11" s="20" t="s">
        <v>14</v>
      </c>
      <c r="D11" s="46">
        <v>143709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143709</v>
      </c>
      <c r="O11" s="47">
        <f t="shared" si="1"/>
        <v>18.839669638175145</v>
      </c>
      <c r="P11" s="9"/>
    </row>
    <row r="12" spans="1:133">
      <c r="A12" s="12"/>
      <c r="B12" s="25">
        <v>314.39999999999998</v>
      </c>
      <c r="C12" s="20" t="s">
        <v>15</v>
      </c>
      <c r="D12" s="46">
        <v>16466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16466</v>
      </c>
      <c r="O12" s="47">
        <f t="shared" si="1"/>
        <v>2.1586261143156791</v>
      </c>
      <c r="P12" s="9"/>
    </row>
    <row r="13" spans="1:133">
      <c r="A13" s="12"/>
      <c r="B13" s="25">
        <v>315</v>
      </c>
      <c r="C13" s="20" t="s">
        <v>95</v>
      </c>
      <c r="D13" s="46">
        <v>194227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194227</v>
      </c>
      <c r="O13" s="47">
        <f t="shared" si="1"/>
        <v>25.462375458835869</v>
      </c>
      <c r="P13" s="9"/>
    </row>
    <row r="14" spans="1:133">
      <c r="A14" s="12"/>
      <c r="B14" s="25">
        <v>316</v>
      </c>
      <c r="C14" s="20" t="s">
        <v>96</v>
      </c>
      <c r="D14" s="46">
        <v>49050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49050</v>
      </c>
      <c r="O14" s="47">
        <f t="shared" si="1"/>
        <v>6.430256948085999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692458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692458</v>
      </c>
      <c r="O15" s="45">
        <f t="shared" si="1"/>
        <v>90.778447823807028</v>
      </c>
      <c r="P15" s="10"/>
    </row>
    <row r="16" spans="1:133">
      <c r="A16" s="12"/>
      <c r="B16" s="25">
        <v>322</v>
      </c>
      <c r="C16" s="20" t="s">
        <v>0</v>
      </c>
      <c r="D16" s="46">
        <v>13875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13875</v>
      </c>
      <c r="O16" s="47">
        <f t="shared" si="1"/>
        <v>1.8189564761405348</v>
      </c>
      <c r="P16" s="9"/>
    </row>
    <row r="17" spans="1:16">
      <c r="A17" s="12"/>
      <c r="B17" s="25">
        <v>323.10000000000002</v>
      </c>
      <c r="C17" s="20" t="s">
        <v>19</v>
      </c>
      <c r="D17" s="46">
        <v>437918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437918</v>
      </c>
      <c r="O17" s="47">
        <f t="shared" si="1"/>
        <v>57.409281594126902</v>
      </c>
      <c r="P17" s="9"/>
    </row>
    <row r="18" spans="1:16">
      <c r="A18" s="12"/>
      <c r="B18" s="25">
        <v>325.2</v>
      </c>
      <c r="C18" s="20" t="s">
        <v>20</v>
      </c>
      <c r="D18" s="46">
        <v>239825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239825</v>
      </c>
      <c r="O18" s="47">
        <f t="shared" si="1"/>
        <v>31.440089145254326</v>
      </c>
      <c r="P18" s="9"/>
    </row>
    <row r="19" spans="1:16">
      <c r="A19" s="12"/>
      <c r="B19" s="25">
        <v>329</v>
      </c>
      <c r="C19" s="20" t="s">
        <v>21</v>
      </c>
      <c r="D19" s="46">
        <v>840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840</v>
      </c>
      <c r="O19" s="47">
        <f t="shared" si="1"/>
        <v>0.11012060828526482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SUM(D21:D25)</f>
        <v>658715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658715</v>
      </c>
      <c r="O20" s="45">
        <f t="shared" si="1"/>
        <v>86.354876769795496</v>
      </c>
      <c r="P20" s="10"/>
    </row>
    <row r="21" spans="1:16">
      <c r="A21" s="12"/>
      <c r="B21" s="25">
        <v>331.2</v>
      </c>
      <c r="C21" s="20" t="s">
        <v>22</v>
      </c>
      <c r="D21" s="46">
        <v>77821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77821</v>
      </c>
      <c r="O21" s="47">
        <f t="shared" si="1"/>
        <v>10.202018877818563</v>
      </c>
      <c r="P21" s="9"/>
    </row>
    <row r="22" spans="1:16">
      <c r="A22" s="12"/>
      <c r="B22" s="25">
        <v>335.12</v>
      </c>
      <c r="C22" s="20" t="s">
        <v>97</v>
      </c>
      <c r="D22" s="46">
        <v>285703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285703</v>
      </c>
      <c r="O22" s="47">
        <f t="shared" si="1"/>
        <v>37.454509701101209</v>
      </c>
      <c r="P22" s="9"/>
    </row>
    <row r="23" spans="1:16">
      <c r="A23" s="12"/>
      <c r="B23" s="25">
        <v>335.14</v>
      </c>
      <c r="C23" s="20" t="s">
        <v>98</v>
      </c>
      <c r="D23" s="46">
        <v>2355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2355</v>
      </c>
      <c r="O23" s="47">
        <f t="shared" si="1"/>
        <v>0.30873099108547458</v>
      </c>
      <c r="P23" s="9"/>
    </row>
    <row r="24" spans="1:16">
      <c r="A24" s="12"/>
      <c r="B24" s="25">
        <v>335.15</v>
      </c>
      <c r="C24" s="20" t="s">
        <v>99</v>
      </c>
      <c r="D24" s="46">
        <v>4731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4731</v>
      </c>
      <c r="O24" s="47">
        <f t="shared" si="1"/>
        <v>0.62021499737808072</v>
      </c>
      <c r="P24" s="9"/>
    </row>
    <row r="25" spans="1:16">
      <c r="A25" s="12"/>
      <c r="B25" s="25">
        <v>335.18</v>
      </c>
      <c r="C25" s="20" t="s">
        <v>100</v>
      </c>
      <c r="D25" s="46">
        <v>288105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288105</v>
      </c>
      <c r="O25" s="47">
        <f t="shared" si="1"/>
        <v>37.769402202412167</v>
      </c>
      <c r="P25" s="9"/>
    </row>
    <row r="26" spans="1:16" ht="15.75">
      <c r="A26" s="29" t="s">
        <v>35</v>
      </c>
      <c r="B26" s="30"/>
      <c r="C26" s="31"/>
      <c r="D26" s="32">
        <f t="shared" ref="D26:M26" si="6">SUM(D27:D35)</f>
        <v>351163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5375136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5726299</v>
      </c>
      <c r="O26" s="45">
        <f t="shared" si="1"/>
        <v>750.69467750393289</v>
      </c>
      <c r="P26" s="10"/>
    </row>
    <row r="27" spans="1:16">
      <c r="A27" s="12"/>
      <c r="B27" s="25">
        <v>341.2</v>
      </c>
      <c r="C27" s="20" t="s">
        <v>118</v>
      </c>
      <c r="D27" s="46">
        <v>-400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-400</v>
      </c>
      <c r="O27" s="47">
        <f t="shared" si="1"/>
        <v>-5.2438384897745147E-2</v>
      </c>
      <c r="P27" s="9"/>
    </row>
    <row r="28" spans="1:16">
      <c r="A28" s="12"/>
      <c r="B28" s="25">
        <v>341.9</v>
      </c>
      <c r="C28" s="20" t="s">
        <v>101</v>
      </c>
      <c r="D28" s="46">
        <v>15560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15560</v>
      </c>
      <c r="O28" s="47">
        <f t="shared" si="1"/>
        <v>2.0398531725222862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2623937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2623937</v>
      </c>
      <c r="O29" s="47">
        <f t="shared" si="1"/>
        <v>343.98754588358679</v>
      </c>
      <c r="P29" s="9"/>
    </row>
    <row r="30" spans="1:16">
      <c r="A30" s="12"/>
      <c r="B30" s="25">
        <v>343.4</v>
      </c>
      <c r="C30" s="20" t="s">
        <v>40</v>
      </c>
      <c r="D30" s="46">
        <v>794</v>
      </c>
      <c r="E30" s="46">
        <v>0</v>
      </c>
      <c r="F30" s="46">
        <v>0</v>
      </c>
      <c r="G30" s="46">
        <v>0</v>
      </c>
      <c r="H30" s="46">
        <v>0</v>
      </c>
      <c r="I30" s="46">
        <v>811869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812663</v>
      </c>
      <c r="O30" s="47">
        <f t="shared" si="1"/>
        <v>106.53683796539066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1845146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1845146</v>
      </c>
      <c r="O31" s="47">
        <f t="shared" si="1"/>
        <v>241.89119035133717</v>
      </c>
      <c r="P31" s="9"/>
    </row>
    <row r="32" spans="1:16">
      <c r="A32" s="12"/>
      <c r="B32" s="25">
        <v>343.8</v>
      </c>
      <c r="C32" s="20" t="s">
        <v>119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5186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5186</v>
      </c>
      <c r="O32" s="47">
        <f t="shared" si="1"/>
        <v>0.67986366019926592</v>
      </c>
      <c r="P32" s="9"/>
    </row>
    <row r="33" spans="1:16">
      <c r="A33" s="12"/>
      <c r="B33" s="25">
        <v>344.1</v>
      </c>
      <c r="C33" s="20" t="s">
        <v>102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88998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88998</v>
      </c>
      <c r="O33" s="47">
        <f t="shared" si="1"/>
        <v>11.667278447823808</v>
      </c>
      <c r="P33" s="9"/>
    </row>
    <row r="34" spans="1:16">
      <c r="A34" s="12"/>
      <c r="B34" s="25">
        <v>344.9</v>
      </c>
      <c r="C34" s="20" t="s">
        <v>103</v>
      </c>
      <c r="D34" s="46">
        <v>87666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87666</v>
      </c>
      <c r="O34" s="47">
        <f t="shared" si="1"/>
        <v>11.492658626114316</v>
      </c>
      <c r="P34" s="9"/>
    </row>
    <row r="35" spans="1:16">
      <c r="A35" s="12"/>
      <c r="B35" s="25">
        <v>347.2</v>
      </c>
      <c r="C35" s="20" t="s">
        <v>45</v>
      </c>
      <c r="D35" s="46">
        <v>247543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247543</v>
      </c>
      <c r="O35" s="47">
        <f t="shared" si="1"/>
        <v>32.451887781856321</v>
      </c>
      <c r="P35" s="9"/>
    </row>
    <row r="36" spans="1:16" ht="15.75">
      <c r="A36" s="29" t="s">
        <v>36</v>
      </c>
      <c r="B36" s="30"/>
      <c r="C36" s="31"/>
      <c r="D36" s="32">
        <f t="shared" ref="D36:M36" si="8">SUM(D37:D40)</f>
        <v>62804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2" si="9">SUM(D36:M36)</f>
        <v>62804</v>
      </c>
      <c r="O36" s="45">
        <f t="shared" si="1"/>
        <v>8.2333508127949653</v>
      </c>
      <c r="P36" s="10"/>
    </row>
    <row r="37" spans="1:16">
      <c r="A37" s="13"/>
      <c r="B37" s="39">
        <v>351.1</v>
      </c>
      <c r="C37" s="21" t="s">
        <v>104</v>
      </c>
      <c r="D37" s="46">
        <v>48218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48218</v>
      </c>
      <c r="O37" s="47">
        <f t="shared" ref="O37:O53" si="10">(N37/O$55)</f>
        <v>6.3211851074986889</v>
      </c>
      <c r="P37" s="9"/>
    </row>
    <row r="38" spans="1:16">
      <c r="A38" s="13"/>
      <c r="B38" s="39">
        <v>351.3</v>
      </c>
      <c r="C38" s="21" t="s">
        <v>120</v>
      </c>
      <c r="D38" s="46">
        <v>1910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1910</v>
      </c>
      <c r="O38" s="47">
        <f t="shared" si="10"/>
        <v>0.2503932878867331</v>
      </c>
      <c r="P38" s="9"/>
    </row>
    <row r="39" spans="1:16">
      <c r="A39" s="13"/>
      <c r="B39" s="39">
        <v>351.9</v>
      </c>
      <c r="C39" s="21" t="s">
        <v>105</v>
      </c>
      <c r="D39" s="46">
        <v>11970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11970</v>
      </c>
      <c r="O39" s="47">
        <f t="shared" si="10"/>
        <v>1.5692186680650235</v>
      </c>
      <c r="P39" s="9"/>
    </row>
    <row r="40" spans="1:16">
      <c r="A40" s="13"/>
      <c r="B40" s="39">
        <v>354</v>
      </c>
      <c r="C40" s="21" t="s">
        <v>48</v>
      </c>
      <c r="D40" s="46">
        <v>706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706</v>
      </c>
      <c r="O40" s="47">
        <f t="shared" si="10"/>
        <v>9.2553749344520195E-2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SUM(D42:D49)</f>
        <v>464656</v>
      </c>
      <c r="E41" s="32">
        <f t="shared" si="11"/>
        <v>10313</v>
      </c>
      <c r="F41" s="32">
        <f t="shared" si="11"/>
        <v>0</v>
      </c>
      <c r="G41" s="32">
        <f t="shared" si="11"/>
        <v>7197</v>
      </c>
      <c r="H41" s="32">
        <f t="shared" si="11"/>
        <v>0</v>
      </c>
      <c r="I41" s="32">
        <f t="shared" si="11"/>
        <v>27622</v>
      </c>
      <c r="J41" s="32">
        <f t="shared" si="11"/>
        <v>0</v>
      </c>
      <c r="K41" s="32">
        <f t="shared" si="11"/>
        <v>1519593</v>
      </c>
      <c r="L41" s="32">
        <f t="shared" si="11"/>
        <v>0</v>
      </c>
      <c r="M41" s="32">
        <f t="shared" si="11"/>
        <v>0</v>
      </c>
      <c r="N41" s="32">
        <f t="shared" si="9"/>
        <v>2029381</v>
      </c>
      <c r="O41" s="45">
        <f t="shared" si="10"/>
        <v>266.04365495542737</v>
      </c>
      <c r="P41" s="10"/>
    </row>
    <row r="42" spans="1:16">
      <c r="A42" s="12"/>
      <c r="B42" s="25">
        <v>361.1</v>
      </c>
      <c r="C42" s="20" t="s">
        <v>50</v>
      </c>
      <c r="D42" s="46">
        <v>7440</v>
      </c>
      <c r="E42" s="46">
        <v>10305</v>
      </c>
      <c r="F42" s="46">
        <v>0</v>
      </c>
      <c r="G42" s="46">
        <v>7197</v>
      </c>
      <c r="H42" s="46">
        <v>0</v>
      </c>
      <c r="I42" s="46">
        <v>27622</v>
      </c>
      <c r="J42" s="46">
        <v>0</v>
      </c>
      <c r="K42" s="46">
        <v>287422</v>
      </c>
      <c r="L42" s="46">
        <v>0</v>
      </c>
      <c r="M42" s="46">
        <v>0</v>
      </c>
      <c r="N42" s="46">
        <f t="shared" si="9"/>
        <v>339986</v>
      </c>
      <c r="O42" s="47">
        <f t="shared" si="10"/>
        <v>44.570791819611955</v>
      </c>
      <c r="P42" s="9"/>
    </row>
    <row r="43" spans="1:16">
      <c r="A43" s="12"/>
      <c r="B43" s="25">
        <v>361.3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493944</v>
      </c>
      <c r="L43" s="46">
        <v>0</v>
      </c>
      <c r="M43" s="46">
        <v>0</v>
      </c>
      <c r="N43" s="46">
        <f t="shared" ref="N43:N49" si="12">SUM(D43:M43)</f>
        <v>493944</v>
      </c>
      <c r="O43" s="47">
        <f t="shared" si="10"/>
        <v>64.754063974829577</v>
      </c>
      <c r="P43" s="9"/>
    </row>
    <row r="44" spans="1:16">
      <c r="A44" s="12"/>
      <c r="B44" s="25">
        <v>361.4</v>
      </c>
      <c r="C44" s="20" t="s">
        <v>106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901</v>
      </c>
      <c r="L44" s="46">
        <v>0</v>
      </c>
      <c r="M44" s="46">
        <v>0</v>
      </c>
      <c r="N44" s="46">
        <f t="shared" si="12"/>
        <v>901</v>
      </c>
      <c r="O44" s="47">
        <f t="shared" si="10"/>
        <v>0.11811746198217095</v>
      </c>
      <c r="P44" s="9"/>
    </row>
    <row r="45" spans="1:16">
      <c r="A45" s="12"/>
      <c r="B45" s="25">
        <v>362</v>
      </c>
      <c r="C45" s="20" t="s">
        <v>53</v>
      </c>
      <c r="D45" s="46">
        <v>197006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197006</v>
      </c>
      <c r="O45" s="47">
        <f t="shared" si="10"/>
        <v>25.826691137912952</v>
      </c>
      <c r="P45" s="9"/>
    </row>
    <row r="46" spans="1:16">
      <c r="A46" s="12"/>
      <c r="B46" s="25">
        <v>365</v>
      </c>
      <c r="C46" s="20" t="s">
        <v>107</v>
      </c>
      <c r="D46" s="46">
        <v>486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486</v>
      </c>
      <c r="O46" s="47">
        <f t="shared" si="10"/>
        <v>6.3712637650760351E-2</v>
      </c>
      <c r="P46" s="9"/>
    </row>
    <row r="47" spans="1:16">
      <c r="A47" s="12"/>
      <c r="B47" s="25">
        <v>366</v>
      </c>
      <c r="C47" s="20" t="s">
        <v>55</v>
      </c>
      <c r="D47" s="46">
        <v>148755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148755</v>
      </c>
      <c r="O47" s="47">
        <f t="shared" si="10"/>
        <v>19.501179863660198</v>
      </c>
      <c r="P47" s="9"/>
    </row>
    <row r="48" spans="1:16">
      <c r="A48" s="12"/>
      <c r="B48" s="25">
        <v>368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737326</v>
      </c>
      <c r="L48" s="46">
        <v>0</v>
      </c>
      <c r="M48" s="46">
        <v>0</v>
      </c>
      <c r="N48" s="46">
        <f t="shared" si="12"/>
        <v>737326</v>
      </c>
      <c r="O48" s="47">
        <f t="shared" si="10"/>
        <v>96.660461457787093</v>
      </c>
      <c r="P48" s="9"/>
    </row>
    <row r="49" spans="1:119">
      <c r="A49" s="12"/>
      <c r="B49" s="25">
        <v>369.9</v>
      </c>
      <c r="C49" s="20" t="s">
        <v>58</v>
      </c>
      <c r="D49" s="46">
        <v>110969</v>
      </c>
      <c r="E49" s="46">
        <v>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110977</v>
      </c>
      <c r="O49" s="47">
        <f t="shared" si="10"/>
        <v>14.548636601992659</v>
      </c>
      <c r="P49" s="9"/>
    </row>
    <row r="50" spans="1:119" ht="15.75">
      <c r="A50" s="29" t="s">
        <v>37</v>
      </c>
      <c r="B50" s="30"/>
      <c r="C50" s="31"/>
      <c r="D50" s="32">
        <f t="shared" ref="D50:M50" si="13">SUM(D51:D52)</f>
        <v>666598</v>
      </c>
      <c r="E50" s="32">
        <f t="shared" si="13"/>
        <v>661018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550069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>SUM(D50:M50)</f>
        <v>1877685</v>
      </c>
      <c r="O50" s="45">
        <f t="shared" si="10"/>
        <v>246.1569218668065</v>
      </c>
      <c r="P50" s="9"/>
    </row>
    <row r="51" spans="1:119">
      <c r="A51" s="12"/>
      <c r="B51" s="25">
        <v>381</v>
      </c>
      <c r="C51" s="20" t="s">
        <v>59</v>
      </c>
      <c r="D51" s="46">
        <v>666598</v>
      </c>
      <c r="E51" s="46">
        <v>661018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1327616</v>
      </c>
      <c r="O51" s="47">
        <f t="shared" si="10"/>
        <v>174.04509701101207</v>
      </c>
      <c r="P51" s="9"/>
    </row>
    <row r="52" spans="1:119" ht="15.75" thickBot="1">
      <c r="A52" s="12"/>
      <c r="B52" s="25">
        <v>389.5</v>
      </c>
      <c r="C52" s="20" t="s">
        <v>109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550069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550069</v>
      </c>
      <c r="O52" s="47">
        <f t="shared" si="10"/>
        <v>72.111824855794438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4">SUM(D5,D15,D20,D26,D36,D41,D50)</f>
        <v>5499533</v>
      </c>
      <c r="E53" s="15">
        <f t="shared" si="14"/>
        <v>671331</v>
      </c>
      <c r="F53" s="15">
        <f t="shared" si="14"/>
        <v>0</v>
      </c>
      <c r="G53" s="15">
        <f t="shared" si="14"/>
        <v>530023</v>
      </c>
      <c r="H53" s="15">
        <f t="shared" si="14"/>
        <v>0</v>
      </c>
      <c r="I53" s="15">
        <f t="shared" si="14"/>
        <v>5952827</v>
      </c>
      <c r="J53" s="15">
        <f t="shared" si="14"/>
        <v>0</v>
      </c>
      <c r="K53" s="15">
        <f t="shared" si="14"/>
        <v>1519593</v>
      </c>
      <c r="L53" s="15">
        <f t="shared" si="14"/>
        <v>0</v>
      </c>
      <c r="M53" s="15">
        <f t="shared" si="14"/>
        <v>0</v>
      </c>
      <c r="N53" s="15">
        <f>SUM(D53:M53)</f>
        <v>14173307</v>
      </c>
      <c r="O53" s="38">
        <f t="shared" si="10"/>
        <v>1858.063319349764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121</v>
      </c>
      <c r="M55" s="48"/>
      <c r="N55" s="48"/>
      <c r="O55" s="43">
        <v>7628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81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2571557</v>
      </c>
      <c r="E5" s="27">
        <f t="shared" si="0"/>
        <v>0</v>
      </c>
      <c r="F5" s="27">
        <f t="shared" si="0"/>
        <v>0</v>
      </c>
      <c r="G5" s="27">
        <f t="shared" si="0"/>
        <v>496023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3067580</v>
      </c>
      <c r="O5" s="33">
        <f t="shared" ref="O5:O52" si="1">(N5/O$54)</f>
        <v>403.09855453350855</v>
      </c>
      <c r="P5" s="6"/>
    </row>
    <row r="6" spans="1:133">
      <c r="A6" s="12"/>
      <c r="B6" s="25">
        <v>311</v>
      </c>
      <c r="C6" s="20" t="s">
        <v>2</v>
      </c>
      <c r="D6" s="46">
        <v>1519742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1519742</v>
      </c>
      <c r="O6" s="47">
        <f t="shared" si="1"/>
        <v>199.70328515111694</v>
      </c>
      <c r="P6" s="9"/>
    </row>
    <row r="7" spans="1:133">
      <c r="A7" s="12"/>
      <c r="B7" s="25">
        <v>312.41000000000003</v>
      </c>
      <c r="C7" s="20" t="s">
        <v>11</v>
      </c>
      <c r="D7" s="46">
        <v>178849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178849</v>
      </c>
      <c r="O7" s="47">
        <f t="shared" si="1"/>
        <v>23.501839684625494</v>
      </c>
      <c r="P7" s="9"/>
    </row>
    <row r="8" spans="1:133">
      <c r="A8" s="12"/>
      <c r="B8" s="25">
        <v>312.42</v>
      </c>
      <c r="C8" s="20" t="s">
        <v>10</v>
      </c>
      <c r="D8" s="46">
        <v>87809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87809</v>
      </c>
      <c r="O8" s="47">
        <f t="shared" si="1"/>
        <v>11.538633377135348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496023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496023</v>
      </c>
      <c r="O9" s="47">
        <f t="shared" si="1"/>
        <v>65.180420499342972</v>
      </c>
      <c r="P9" s="9"/>
    </row>
    <row r="10" spans="1:133">
      <c r="A10" s="12"/>
      <c r="B10" s="25">
        <v>314.10000000000002</v>
      </c>
      <c r="C10" s="20" t="s">
        <v>13</v>
      </c>
      <c r="D10" s="46">
        <v>376829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376829</v>
      </c>
      <c r="O10" s="47">
        <f t="shared" si="1"/>
        <v>49.517608409986856</v>
      </c>
      <c r="P10" s="9"/>
    </row>
    <row r="11" spans="1:133">
      <c r="A11" s="12"/>
      <c r="B11" s="25">
        <v>314.3</v>
      </c>
      <c r="C11" s="20" t="s">
        <v>14</v>
      </c>
      <c r="D11" s="46">
        <v>129443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129443</v>
      </c>
      <c r="O11" s="47">
        <f t="shared" si="1"/>
        <v>17.009592641261499</v>
      </c>
      <c r="P11" s="9"/>
    </row>
    <row r="12" spans="1:133">
      <c r="A12" s="12"/>
      <c r="B12" s="25">
        <v>314.39999999999998</v>
      </c>
      <c r="C12" s="20" t="s">
        <v>15</v>
      </c>
      <c r="D12" s="46">
        <v>14527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14527</v>
      </c>
      <c r="O12" s="47">
        <f t="shared" si="1"/>
        <v>1.9089356110381077</v>
      </c>
      <c r="P12" s="9"/>
    </row>
    <row r="13" spans="1:133">
      <c r="A13" s="12"/>
      <c r="B13" s="25">
        <v>315</v>
      </c>
      <c r="C13" s="20" t="s">
        <v>95</v>
      </c>
      <c r="D13" s="46">
        <v>216067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216067</v>
      </c>
      <c r="O13" s="47">
        <f t="shared" si="1"/>
        <v>28.392509855453351</v>
      </c>
      <c r="P13" s="9"/>
    </row>
    <row r="14" spans="1:133">
      <c r="A14" s="12"/>
      <c r="B14" s="25">
        <v>316</v>
      </c>
      <c r="C14" s="20" t="s">
        <v>96</v>
      </c>
      <c r="D14" s="46">
        <v>48291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48291</v>
      </c>
      <c r="O14" s="47">
        <f t="shared" si="1"/>
        <v>6.3457293035479632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707746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707746</v>
      </c>
      <c r="O15" s="45">
        <f t="shared" si="1"/>
        <v>93.002102496714855</v>
      </c>
      <c r="P15" s="10"/>
    </row>
    <row r="16" spans="1:133">
      <c r="A16" s="12"/>
      <c r="B16" s="25">
        <v>322</v>
      </c>
      <c r="C16" s="20" t="s">
        <v>0</v>
      </c>
      <c r="D16" s="46">
        <v>10000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10000</v>
      </c>
      <c r="O16" s="47">
        <f t="shared" si="1"/>
        <v>1.3140604467805519</v>
      </c>
      <c r="P16" s="9"/>
    </row>
    <row r="17" spans="1:16">
      <c r="A17" s="12"/>
      <c r="B17" s="25">
        <v>323.10000000000002</v>
      </c>
      <c r="C17" s="20" t="s">
        <v>19</v>
      </c>
      <c r="D17" s="46">
        <v>457200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457200</v>
      </c>
      <c r="O17" s="47">
        <f t="shared" si="1"/>
        <v>60.078843626806837</v>
      </c>
      <c r="P17" s="9"/>
    </row>
    <row r="18" spans="1:16">
      <c r="A18" s="12"/>
      <c r="B18" s="25">
        <v>325.2</v>
      </c>
      <c r="C18" s="20" t="s">
        <v>20</v>
      </c>
      <c r="D18" s="46">
        <v>233836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233836</v>
      </c>
      <c r="O18" s="47">
        <f t="shared" si="1"/>
        <v>30.727463863337714</v>
      </c>
      <c r="P18" s="9"/>
    </row>
    <row r="19" spans="1:16">
      <c r="A19" s="12"/>
      <c r="B19" s="25">
        <v>329</v>
      </c>
      <c r="C19" s="20" t="s">
        <v>21</v>
      </c>
      <c r="D19" s="46">
        <v>6710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6710</v>
      </c>
      <c r="O19" s="47">
        <f t="shared" si="1"/>
        <v>0.88173455978975035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SUM(D21:D26)</f>
        <v>586093</v>
      </c>
      <c r="E20" s="32">
        <f t="shared" si="5"/>
        <v>644692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1230785</v>
      </c>
      <c r="O20" s="45">
        <f t="shared" si="1"/>
        <v>161.73258869908017</v>
      </c>
      <c r="P20" s="10"/>
    </row>
    <row r="21" spans="1:16">
      <c r="A21" s="12"/>
      <c r="B21" s="25">
        <v>331.2</v>
      </c>
      <c r="C21" s="20" t="s">
        <v>22</v>
      </c>
      <c r="D21" s="46">
        <v>41206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41206</v>
      </c>
      <c r="O21" s="47">
        <f t="shared" si="1"/>
        <v>5.4147174770039426</v>
      </c>
      <c r="P21" s="9"/>
    </row>
    <row r="22" spans="1:16">
      <c r="A22" s="12"/>
      <c r="B22" s="25">
        <v>331.5</v>
      </c>
      <c r="C22" s="20" t="s">
        <v>24</v>
      </c>
      <c r="D22" s="46">
        <v>0</v>
      </c>
      <c r="E22" s="46">
        <v>644692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644692</v>
      </c>
      <c r="O22" s="47">
        <f t="shared" si="1"/>
        <v>84.716425755584751</v>
      </c>
      <c r="P22" s="9"/>
    </row>
    <row r="23" spans="1:16">
      <c r="A23" s="12"/>
      <c r="B23" s="25">
        <v>335.12</v>
      </c>
      <c r="C23" s="20" t="s">
        <v>97</v>
      </c>
      <c r="D23" s="46">
        <v>276635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276635</v>
      </c>
      <c r="O23" s="47">
        <f t="shared" si="1"/>
        <v>36.351511169513799</v>
      </c>
      <c r="P23" s="9"/>
    </row>
    <row r="24" spans="1:16">
      <c r="A24" s="12"/>
      <c r="B24" s="25">
        <v>335.14</v>
      </c>
      <c r="C24" s="20" t="s">
        <v>98</v>
      </c>
      <c r="D24" s="46">
        <v>2756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2756</v>
      </c>
      <c r="O24" s="47">
        <f t="shared" si="1"/>
        <v>0.36215505913272011</v>
      </c>
      <c r="P24" s="9"/>
    </row>
    <row r="25" spans="1:16">
      <c r="A25" s="12"/>
      <c r="B25" s="25">
        <v>335.15</v>
      </c>
      <c r="C25" s="20" t="s">
        <v>99</v>
      </c>
      <c r="D25" s="46">
        <v>3335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3335</v>
      </c>
      <c r="O25" s="47">
        <f t="shared" si="1"/>
        <v>0.43823915900131405</v>
      </c>
      <c r="P25" s="9"/>
    </row>
    <row r="26" spans="1:16">
      <c r="A26" s="12"/>
      <c r="B26" s="25">
        <v>335.18</v>
      </c>
      <c r="C26" s="20" t="s">
        <v>100</v>
      </c>
      <c r="D26" s="46">
        <v>262161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262161</v>
      </c>
      <c r="O26" s="47">
        <f t="shared" si="1"/>
        <v>34.449540078843626</v>
      </c>
      <c r="P26" s="9"/>
    </row>
    <row r="27" spans="1:16" ht="15.75">
      <c r="A27" s="29" t="s">
        <v>35</v>
      </c>
      <c r="B27" s="30"/>
      <c r="C27" s="31"/>
      <c r="D27" s="32">
        <f t="shared" ref="D27:M27" si="6">SUM(D28:D34)</f>
        <v>374053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5075962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5450015</v>
      </c>
      <c r="O27" s="45">
        <f t="shared" si="1"/>
        <v>716.16491458607095</v>
      </c>
      <c r="P27" s="10"/>
    </row>
    <row r="28" spans="1:16">
      <c r="A28" s="12"/>
      <c r="B28" s="25">
        <v>341.9</v>
      </c>
      <c r="C28" s="20" t="s">
        <v>101</v>
      </c>
      <c r="D28" s="46">
        <v>24523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24523</v>
      </c>
      <c r="O28" s="47">
        <f t="shared" si="1"/>
        <v>3.2224704336399475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2500866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2500866</v>
      </c>
      <c r="O29" s="47">
        <f t="shared" si="1"/>
        <v>328.62890932982918</v>
      </c>
      <c r="P29" s="9"/>
    </row>
    <row r="30" spans="1:16">
      <c r="A30" s="12"/>
      <c r="B30" s="25">
        <v>343.4</v>
      </c>
      <c r="C30" s="20" t="s">
        <v>40</v>
      </c>
      <c r="D30" s="46">
        <v>2363</v>
      </c>
      <c r="E30" s="46">
        <v>0</v>
      </c>
      <c r="F30" s="46">
        <v>0</v>
      </c>
      <c r="G30" s="46">
        <v>0</v>
      </c>
      <c r="H30" s="46">
        <v>0</v>
      </c>
      <c r="I30" s="46">
        <v>805350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807713</v>
      </c>
      <c r="O30" s="47">
        <f t="shared" si="1"/>
        <v>106.13837056504599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1700205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1700205</v>
      </c>
      <c r="O31" s="47">
        <f t="shared" si="1"/>
        <v>223.41721419185282</v>
      </c>
      <c r="P31" s="9"/>
    </row>
    <row r="32" spans="1:16">
      <c r="A32" s="12"/>
      <c r="B32" s="25">
        <v>344.1</v>
      </c>
      <c r="C32" s="20" t="s">
        <v>102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69541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69541</v>
      </c>
      <c r="O32" s="47">
        <f t="shared" si="1"/>
        <v>9.1381077529566355</v>
      </c>
      <c r="P32" s="9"/>
    </row>
    <row r="33" spans="1:16">
      <c r="A33" s="12"/>
      <c r="B33" s="25">
        <v>344.9</v>
      </c>
      <c r="C33" s="20" t="s">
        <v>103</v>
      </c>
      <c r="D33" s="46">
        <v>66613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66613</v>
      </c>
      <c r="O33" s="47">
        <f t="shared" si="1"/>
        <v>8.7533508541392901</v>
      </c>
      <c r="P33" s="9"/>
    </row>
    <row r="34" spans="1:16">
      <c r="A34" s="12"/>
      <c r="B34" s="25">
        <v>347.2</v>
      </c>
      <c r="C34" s="20" t="s">
        <v>45</v>
      </c>
      <c r="D34" s="46">
        <v>280554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280554</v>
      </c>
      <c r="O34" s="47">
        <f t="shared" si="1"/>
        <v>36.866491458607094</v>
      </c>
      <c r="P34" s="9"/>
    </row>
    <row r="35" spans="1:16" ht="15.75">
      <c r="A35" s="29" t="s">
        <v>36</v>
      </c>
      <c r="B35" s="30"/>
      <c r="C35" s="31"/>
      <c r="D35" s="32">
        <f t="shared" ref="D35:M35" si="8">SUM(D36:D38)</f>
        <v>59838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0" si="9">SUM(D35:M35)</f>
        <v>59838</v>
      </c>
      <c r="O35" s="45">
        <f t="shared" si="1"/>
        <v>7.8630749014454668</v>
      </c>
      <c r="P35" s="10"/>
    </row>
    <row r="36" spans="1:16">
      <c r="A36" s="13"/>
      <c r="B36" s="39">
        <v>351.1</v>
      </c>
      <c r="C36" s="21" t="s">
        <v>104</v>
      </c>
      <c r="D36" s="46">
        <v>26446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26446</v>
      </c>
      <c r="O36" s="47">
        <f t="shared" si="1"/>
        <v>3.4751642575558477</v>
      </c>
      <c r="P36" s="9"/>
    </row>
    <row r="37" spans="1:16">
      <c r="A37" s="13"/>
      <c r="B37" s="39">
        <v>351.9</v>
      </c>
      <c r="C37" s="21" t="s">
        <v>105</v>
      </c>
      <c r="D37" s="46">
        <v>32852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32852</v>
      </c>
      <c r="O37" s="47">
        <f t="shared" si="1"/>
        <v>4.3169513797634691</v>
      </c>
      <c r="P37" s="9"/>
    </row>
    <row r="38" spans="1:16">
      <c r="A38" s="13"/>
      <c r="B38" s="39">
        <v>354</v>
      </c>
      <c r="C38" s="21" t="s">
        <v>48</v>
      </c>
      <c r="D38" s="46">
        <v>540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540</v>
      </c>
      <c r="O38" s="47">
        <f t="shared" si="1"/>
        <v>7.0959264126149807E-2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SUM(D40:D47)</f>
        <v>304715</v>
      </c>
      <c r="E39" s="32">
        <f t="shared" si="10"/>
        <v>6770</v>
      </c>
      <c r="F39" s="32">
        <f t="shared" si="10"/>
        <v>0</v>
      </c>
      <c r="G39" s="32">
        <f t="shared" si="10"/>
        <v>3001</v>
      </c>
      <c r="H39" s="32">
        <f t="shared" si="10"/>
        <v>0</v>
      </c>
      <c r="I39" s="32">
        <f t="shared" si="10"/>
        <v>14640</v>
      </c>
      <c r="J39" s="32">
        <f t="shared" si="10"/>
        <v>0</v>
      </c>
      <c r="K39" s="32">
        <f t="shared" si="10"/>
        <v>767496</v>
      </c>
      <c r="L39" s="32">
        <f t="shared" si="10"/>
        <v>0</v>
      </c>
      <c r="M39" s="32">
        <f t="shared" si="10"/>
        <v>0</v>
      </c>
      <c r="N39" s="32">
        <f t="shared" si="9"/>
        <v>1096622</v>
      </c>
      <c r="O39" s="45">
        <f t="shared" si="1"/>
        <v>144.10275952693823</v>
      </c>
      <c r="P39" s="10"/>
    </row>
    <row r="40" spans="1:16">
      <c r="A40" s="12"/>
      <c r="B40" s="25">
        <v>361.1</v>
      </c>
      <c r="C40" s="20" t="s">
        <v>50</v>
      </c>
      <c r="D40" s="46">
        <v>2610</v>
      </c>
      <c r="E40" s="46">
        <v>6770</v>
      </c>
      <c r="F40" s="46">
        <v>0</v>
      </c>
      <c r="G40" s="46">
        <v>3001</v>
      </c>
      <c r="H40" s="46">
        <v>0</v>
      </c>
      <c r="I40" s="46">
        <v>14640</v>
      </c>
      <c r="J40" s="46">
        <v>0</v>
      </c>
      <c r="K40" s="46">
        <v>360439</v>
      </c>
      <c r="L40" s="46">
        <v>0</v>
      </c>
      <c r="M40" s="46">
        <v>0</v>
      </c>
      <c r="N40" s="46">
        <f t="shared" si="9"/>
        <v>387460</v>
      </c>
      <c r="O40" s="47">
        <f t="shared" si="1"/>
        <v>50.914586070959267</v>
      </c>
      <c r="P40" s="9"/>
    </row>
    <row r="41" spans="1:16">
      <c r="A41" s="12"/>
      <c r="B41" s="25">
        <v>361.3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-1281542</v>
      </c>
      <c r="L41" s="46">
        <v>0</v>
      </c>
      <c r="M41" s="46">
        <v>0</v>
      </c>
      <c r="N41" s="46">
        <f t="shared" ref="N41:N47" si="11">SUM(D41:M41)</f>
        <v>-1281542</v>
      </c>
      <c r="O41" s="47">
        <f t="shared" si="1"/>
        <v>-168.40236530880421</v>
      </c>
      <c r="P41" s="9"/>
    </row>
    <row r="42" spans="1:16">
      <c r="A42" s="12"/>
      <c r="B42" s="25">
        <v>361.4</v>
      </c>
      <c r="C42" s="20" t="s">
        <v>106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950422</v>
      </c>
      <c r="L42" s="46">
        <v>0</v>
      </c>
      <c r="M42" s="46">
        <v>0</v>
      </c>
      <c r="N42" s="46">
        <f t="shared" si="11"/>
        <v>950422</v>
      </c>
      <c r="O42" s="47">
        <f t="shared" si="1"/>
        <v>124.89119579500657</v>
      </c>
      <c r="P42" s="9"/>
    </row>
    <row r="43" spans="1:16">
      <c r="A43" s="12"/>
      <c r="B43" s="25">
        <v>362</v>
      </c>
      <c r="C43" s="20" t="s">
        <v>53</v>
      </c>
      <c r="D43" s="46">
        <v>203376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203376</v>
      </c>
      <c r="O43" s="47">
        <f t="shared" si="1"/>
        <v>26.724835742444153</v>
      </c>
      <c r="P43" s="9"/>
    </row>
    <row r="44" spans="1:16">
      <c r="A44" s="12"/>
      <c r="B44" s="25">
        <v>365</v>
      </c>
      <c r="C44" s="20" t="s">
        <v>107</v>
      </c>
      <c r="D44" s="46">
        <v>4338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4338</v>
      </c>
      <c r="O44" s="47">
        <f t="shared" si="1"/>
        <v>0.57003942181340339</v>
      </c>
      <c r="P44" s="9"/>
    </row>
    <row r="45" spans="1:16">
      <c r="A45" s="12"/>
      <c r="B45" s="25">
        <v>366</v>
      </c>
      <c r="C45" s="20" t="s">
        <v>55</v>
      </c>
      <c r="D45" s="46">
        <v>52300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52300</v>
      </c>
      <c r="O45" s="47">
        <f t="shared" si="1"/>
        <v>6.8725361366622861</v>
      </c>
      <c r="P45" s="9"/>
    </row>
    <row r="46" spans="1:16">
      <c r="A46" s="12"/>
      <c r="B46" s="25">
        <v>368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738177</v>
      </c>
      <c r="L46" s="46">
        <v>0</v>
      </c>
      <c r="M46" s="46">
        <v>0</v>
      </c>
      <c r="N46" s="46">
        <f t="shared" si="11"/>
        <v>738177</v>
      </c>
      <c r="O46" s="47">
        <f t="shared" si="1"/>
        <v>97.00091984231274</v>
      </c>
      <c r="P46" s="9"/>
    </row>
    <row r="47" spans="1:16">
      <c r="A47" s="12"/>
      <c r="B47" s="25">
        <v>369.9</v>
      </c>
      <c r="C47" s="20" t="s">
        <v>58</v>
      </c>
      <c r="D47" s="46">
        <v>42091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42091</v>
      </c>
      <c r="O47" s="47">
        <f t="shared" si="1"/>
        <v>5.5310118265440211</v>
      </c>
      <c r="P47" s="9"/>
    </row>
    <row r="48" spans="1:16" ht="15.75">
      <c r="A48" s="29" t="s">
        <v>37</v>
      </c>
      <c r="B48" s="30"/>
      <c r="C48" s="31"/>
      <c r="D48" s="32">
        <f t="shared" ref="D48:M48" si="12">SUM(D49:D51)</f>
        <v>15408</v>
      </c>
      <c r="E48" s="32">
        <f t="shared" si="12"/>
        <v>171318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698091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>SUM(D48:M48)</f>
        <v>884817</v>
      </c>
      <c r="O48" s="45">
        <f t="shared" si="1"/>
        <v>116.27030223390275</v>
      </c>
      <c r="P48" s="9"/>
    </row>
    <row r="49" spans="1:119">
      <c r="A49" s="12"/>
      <c r="B49" s="25">
        <v>381</v>
      </c>
      <c r="C49" s="20" t="s">
        <v>59</v>
      </c>
      <c r="D49" s="46">
        <v>15408</v>
      </c>
      <c r="E49" s="46">
        <v>171318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186726</v>
      </c>
      <c r="O49" s="47">
        <f t="shared" si="1"/>
        <v>24.536925098554534</v>
      </c>
      <c r="P49" s="9"/>
    </row>
    <row r="50" spans="1:119">
      <c r="A50" s="12"/>
      <c r="B50" s="25">
        <v>389.3</v>
      </c>
      <c r="C50" s="20" t="s">
        <v>108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258436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258436</v>
      </c>
      <c r="O50" s="47">
        <f t="shared" si="1"/>
        <v>33.960052562417872</v>
      </c>
      <c r="P50" s="9"/>
    </row>
    <row r="51" spans="1:119" ht="15.75" thickBot="1">
      <c r="A51" s="12"/>
      <c r="B51" s="25">
        <v>389.5</v>
      </c>
      <c r="C51" s="20" t="s">
        <v>109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439655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439655</v>
      </c>
      <c r="O51" s="47">
        <f t="shared" si="1"/>
        <v>57.773324572930356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3">SUM(D5,D15,D20,D27,D35,D39,D48)</f>
        <v>4619410</v>
      </c>
      <c r="E52" s="15">
        <f t="shared" si="13"/>
        <v>822780</v>
      </c>
      <c r="F52" s="15">
        <f t="shared" si="13"/>
        <v>0</v>
      </c>
      <c r="G52" s="15">
        <f t="shared" si="13"/>
        <v>499024</v>
      </c>
      <c r="H52" s="15">
        <f t="shared" si="13"/>
        <v>0</v>
      </c>
      <c r="I52" s="15">
        <f t="shared" si="13"/>
        <v>5788693</v>
      </c>
      <c r="J52" s="15">
        <f t="shared" si="13"/>
        <v>0</v>
      </c>
      <c r="K52" s="15">
        <f t="shared" si="13"/>
        <v>767496</v>
      </c>
      <c r="L52" s="15">
        <f t="shared" si="13"/>
        <v>0</v>
      </c>
      <c r="M52" s="15">
        <f t="shared" si="13"/>
        <v>0</v>
      </c>
      <c r="N52" s="15">
        <f>SUM(D52:M52)</f>
        <v>12497403</v>
      </c>
      <c r="O52" s="38">
        <f t="shared" si="1"/>
        <v>1642.234296977661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116</v>
      </c>
      <c r="M54" s="48"/>
      <c r="N54" s="48"/>
      <c r="O54" s="43">
        <v>7610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81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2024-10-02T16:12:59Z</cp:lastPrinted>
  <dcterms:created xsi:type="dcterms:W3CDTF">2000-08-31T21:26:31Z</dcterms:created>
  <dcterms:modified xsi:type="dcterms:W3CDTF">2024-10-02T16:51:22Z</dcterms:modified>
</cp:coreProperties>
</file>