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'2007'!$A$1:$O$42</definedName>
    <definedName name="_xlnm.Print_Area" localSheetId="15">'2008'!$A$1:$O$41</definedName>
    <definedName name="_xlnm.Print_Area" localSheetId="14">'2009'!$A$1:$O$40</definedName>
    <definedName name="_xlnm.Print_Area" localSheetId="13">'2010'!$A$1:$O$37</definedName>
    <definedName name="_xlnm.Print_Area" localSheetId="12">'2011'!$A$1:$O$36</definedName>
    <definedName name="_xlnm.Print_Area" localSheetId="11">'2012'!$A$1:$O$37</definedName>
    <definedName name="_xlnm.Print_Area" localSheetId="10">'2013'!$A$1:$O$38</definedName>
    <definedName name="_xlnm.Print_Area" localSheetId="9">'2014'!$A$1:$O$37</definedName>
    <definedName name="_xlnm.Print_Area" localSheetId="8">'2015'!$A$1:$O$37</definedName>
    <definedName name="_xlnm.Print_Area" localSheetId="7">'2016'!$A$1:$O$36</definedName>
    <definedName name="_xlnm.Print_Area" localSheetId="6">'2017'!$A$1:$O$39</definedName>
    <definedName name="_xlnm.Print_Area" localSheetId="5">'2018'!$A$1:$O$39</definedName>
    <definedName name="_xlnm.Print_Area" localSheetId="4">'2019'!$A$1:$O$37</definedName>
    <definedName name="_xlnm.Print_Area" localSheetId="3">'2020'!$A$1:$O$38</definedName>
    <definedName name="_xlnm.Print_Area" localSheetId="2">'2021'!$A$1:$P$36</definedName>
    <definedName name="_xlnm.Print_Area" localSheetId="1">'2022'!$A$1:$P$41</definedName>
    <definedName name="_xlnm.Print_Area" localSheetId="0">'2023'!$A$1:$P$41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7" i="49" l="1"/>
  <c r="F37" i="49"/>
  <c r="G37" i="49"/>
  <c r="H37" i="49"/>
  <c r="I37" i="49"/>
  <c r="J37" i="49"/>
  <c r="K37" i="49"/>
  <c r="L37" i="49"/>
  <c r="M37" i="49"/>
  <c r="N37" i="49"/>
  <c r="D37" i="49"/>
  <c r="O36" i="49" l="1"/>
  <c r="P36" i="49" s="1"/>
  <c r="O35" i="49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4" i="49" l="1"/>
  <c r="P34" i="49" s="1"/>
  <c r="O32" i="49"/>
  <c r="P32" i="49" s="1"/>
  <c r="O30" i="49"/>
  <c r="P30" i="49" s="1"/>
  <c r="O26" i="49"/>
  <c r="P26" i="49" s="1"/>
  <c r="O19" i="49"/>
  <c r="P19" i="49" s="1"/>
  <c r="O14" i="49"/>
  <c r="P14" i="49" s="1"/>
  <c r="O5" i="49"/>
  <c r="P5" i="49" s="1"/>
  <c r="E37" i="48"/>
  <c r="F37" i="48"/>
  <c r="G37" i="48"/>
  <c r="H37" i="48"/>
  <c r="I37" i="48"/>
  <c r="J37" i="48"/>
  <c r="K37" i="48"/>
  <c r="L37" i="48"/>
  <c r="M37" i="48"/>
  <c r="N37" i="48"/>
  <c r="D37" i="48"/>
  <c r="O37" i="49" l="1"/>
  <c r="P37" i="49" s="1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3" i="48" l="1"/>
  <c r="P33" i="48" s="1"/>
  <c r="O31" i="48"/>
  <c r="P31" i="48" s="1"/>
  <c r="O29" i="48"/>
  <c r="P29" i="48" s="1"/>
  <c r="O25" i="48"/>
  <c r="P25" i="48" s="1"/>
  <c r="O18" i="48"/>
  <c r="P18" i="48" s="1"/>
  <c r="O13" i="48"/>
  <c r="P13" i="48" s="1"/>
  <c r="O5" i="48"/>
  <c r="P5" i="48" s="1"/>
  <c r="O31" i="47"/>
  <c r="P31" i="47"/>
  <c r="O30" i="47"/>
  <c r="P30" i="47" s="1"/>
  <c r="N29" i="47"/>
  <c r="M29" i="47"/>
  <c r="L29" i="47"/>
  <c r="K29" i="47"/>
  <c r="J29" i="47"/>
  <c r="I29" i="47"/>
  <c r="H29" i="47"/>
  <c r="G29" i="47"/>
  <c r="O29" i="47" s="1"/>
  <c r="P29" i="47" s="1"/>
  <c r="F29" i="47"/>
  <c r="E29" i="47"/>
  <c r="D29" i="47"/>
  <c r="O28" i="47"/>
  <c r="P28" i="47"/>
  <c r="N27" i="47"/>
  <c r="M27" i="47"/>
  <c r="L27" i="47"/>
  <c r="K27" i="47"/>
  <c r="J27" i="47"/>
  <c r="I27" i="47"/>
  <c r="H27" i="47"/>
  <c r="O27" i="47" s="1"/>
  <c r="P27" i="47" s="1"/>
  <c r="G27" i="47"/>
  <c r="F27" i="47"/>
  <c r="E27" i="47"/>
  <c r="D27" i="47"/>
  <c r="O26" i="47"/>
  <c r="P26" i="47" s="1"/>
  <c r="O25" i="47"/>
  <c r="P25" i="47"/>
  <c r="O24" i="47"/>
  <c r="P24" i="47"/>
  <c r="N23" i="47"/>
  <c r="M23" i="47"/>
  <c r="O23" i="47" s="1"/>
  <c r="P23" i="47" s="1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O19" i="47"/>
  <c r="P19" i="47"/>
  <c r="O18" i="47"/>
  <c r="P18" i="47"/>
  <c r="N17" i="47"/>
  <c r="M17" i="47"/>
  <c r="L17" i="47"/>
  <c r="K17" i="47"/>
  <c r="J17" i="47"/>
  <c r="O17" i="47" s="1"/>
  <c r="P17" i="47" s="1"/>
  <c r="I17" i="47"/>
  <c r="H17" i="47"/>
  <c r="G17" i="47"/>
  <c r="F17" i="47"/>
  <c r="E17" i="47"/>
  <c r="D17" i="47"/>
  <c r="O16" i="47"/>
  <c r="P16" i="47"/>
  <c r="O15" i="47"/>
  <c r="P15" i="47"/>
  <c r="O14" i="47"/>
  <c r="P14" i="47"/>
  <c r="N13" i="47"/>
  <c r="M13" i="47"/>
  <c r="L13" i="47"/>
  <c r="L32" i="47" s="1"/>
  <c r="K13" i="47"/>
  <c r="J13" i="47"/>
  <c r="I13" i="47"/>
  <c r="H13" i="47"/>
  <c r="G13" i="47"/>
  <c r="F13" i="47"/>
  <c r="E13" i="47"/>
  <c r="E32" i="47" s="1"/>
  <c r="D13" i="47"/>
  <c r="O12" i="47"/>
  <c r="P12" i="47" s="1"/>
  <c r="O11" i="47"/>
  <c r="P11" i="47" s="1"/>
  <c r="O10" i="47"/>
  <c r="P10" i="47" s="1"/>
  <c r="O9" i="47"/>
  <c r="P9" i="47"/>
  <c r="O8" i="47"/>
  <c r="P8" i="47"/>
  <c r="O7" i="47"/>
  <c r="P7" i="47" s="1"/>
  <c r="O6" i="47"/>
  <c r="P6" i="47" s="1"/>
  <c r="N5" i="47"/>
  <c r="N32" i="47" s="1"/>
  <c r="M5" i="47"/>
  <c r="L5" i="47"/>
  <c r="K5" i="47"/>
  <c r="K32" i="47" s="1"/>
  <c r="J5" i="47"/>
  <c r="J32" i="47" s="1"/>
  <c r="I5" i="47"/>
  <c r="I32" i="47" s="1"/>
  <c r="H5" i="47"/>
  <c r="H32" i="47" s="1"/>
  <c r="G5" i="47"/>
  <c r="G32" i="47" s="1"/>
  <c r="F5" i="47"/>
  <c r="F32" i="47" s="1"/>
  <c r="E5" i="47"/>
  <c r="D5" i="47"/>
  <c r="O5" i="47" s="1"/>
  <c r="P5" i="47" s="1"/>
  <c r="D34" i="46"/>
  <c r="N33" i="46"/>
  <c r="O33" i="46"/>
  <c r="N32" i="46"/>
  <c r="O32" i="46"/>
  <c r="N31" i="46"/>
  <c r="O31" i="46" s="1"/>
  <c r="M30" i="46"/>
  <c r="L30" i="46"/>
  <c r="K30" i="46"/>
  <c r="J30" i="46"/>
  <c r="I30" i="46"/>
  <c r="H30" i="46"/>
  <c r="G30" i="46"/>
  <c r="F30" i="46"/>
  <c r="N30" i="46" s="1"/>
  <c r="O30" i="46" s="1"/>
  <c r="E30" i="46"/>
  <c r="D30" i="46"/>
  <c r="N29" i="46"/>
  <c r="O29" i="46" s="1"/>
  <c r="M28" i="46"/>
  <c r="L28" i="46"/>
  <c r="K28" i="46"/>
  <c r="J28" i="46"/>
  <c r="I28" i="46"/>
  <c r="H28" i="46"/>
  <c r="G28" i="46"/>
  <c r="F28" i="46"/>
  <c r="N28" i="46" s="1"/>
  <c r="O28" i="46" s="1"/>
  <c r="E28" i="46"/>
  <c r="D28" i="46"/>
  <c r="N27" i="46"/>
  <c r="O27" i="46" s="1"/>
  <c r="N26" i="46"/>
  <c r="O26" i="46" s="1"/>
  <c r="N25" i="46"/>
  <c r="O25" i="46" s="1"/>
  <c r="M24" i="46"/>
  <c r="M34" i="46" s="1"/>
  <c r="L24" i="46"/>
  <c r="K24" i="46"/>
  <c r="J24" i="46"/>
  <c r="N24" i="46" s="1"/>
  <c r="O24" i="46" s="1"/>
  <c r="I24" i="46"/>
  <c r="H24" i="46"/>
  <c r="G24" i="46"/>
  <c r="G34" i="46" s="1"/>
  <c r="F24" i="46"/>
  <c r="E24" i="46"/>
  <c r="D24" i="46"/>
  <c r="N23" i="46"/>
  <c r="O23" i="46" s="1"/>
  <c r="N22" i="46"/>
  <c r="O22" i="46"/>
  <c r="N21" i="46"/>
  <c r="O21" i="46"/>
  <c r="N20" i="46"/>
  <c r="O20" i="46"/>
  <c r="N19" i="46"/>
  <c r="O19" i="46" s="1"/>
  <c r="M18" i="46"/>
  <c r="L18" i="46"/>
  <c r="K18" i="46"/>
  <c r="J18" i="46"/>
  <c r="I18" i="46"/>
  <c r="H18" i="46"/>
  <c r="G18" i="46"/>
  <c r="F18" i="46"/>
  <c r="F34" i="46" s="1"/>
  <c r="E18" i="46"/>
  <c r="E34" i="46" s="1"/>
  <c r="D18" i="46"/>
  <c r="N17" i="46"/>
  <c r="O17" i="46" s="1"/>
  <c r="N16" i="46"/>
  <c r="O16" i="46" s="1"/>
  <c r="N15" i="46"/>
  <c r="O15" i="46" s="1"/>
  <c r="N14" i="46"/>
  <c r="O14" i="46"/>
  <c r="M13" i="46"/>
  <c r="L13" i="46"/>
  <c r="N13" i="46" s="1"/>
  <c r="O13" i="46" s="1"/>
  <c r="K13" i="46"/>
  <c r="J13" i="46"/>
  <c r="I13" i="46"/>
  <c r="H13" i="46"/>
  <c r="G13" i="46"/>
  <c r="F13" i="46"/>
  <c r="E13" i="46"/>
  <c r="D13" i="46"/>
  <c r="N12" i="46"/>
  <c r="O12" i="46"/>
  <c r="N11" i="46"/>
  <c r="O11" i="46"/>
  <c r="N10" i="46"/>
  <c r="O10" i="46"/>
  <c r="N9" i="46"/>
  <c r="O9" i="46" s="1"/>
  <c r="N8" i="46"/>
  <c r="O8" i="46" s="1"/>
  <c r="N7" i="46"/>
  <c r="O7" i="46" s="1"/>
  <c r="N6" i="46"/>
  <c r="O6" i="46"/>
  <c r="M5" i="46"/>
  <c r="L5" i="46"/>
  <c r="N5" i="46" s="1"/>
  <c r="O5" i="46" s="1"/>
  <c r="K5" i="46"/>
  <c r="K34" i="46" s="1"/>
  <c r="J5" i="46"/>
  <c r="J34" i="46" s="1"/>
  <c r="I5" i="46"/>
  <c r="I34" i="46" s="1"/>
  <c r="H5" i="46"/>
  <c r="H34" i="46" s="1"/>
  <c r="G5" i="46"/>
  <c r="F5" i="46"/>
  <c r="E5" i="46"/>
  <c r="D5" i="46"/>
  <c r="H33" i="45"/>
  <c r="K33" i="45"/>
  <c r="N32" i="45"/>
  <c r="O32" i="45" s="1"/>
  <c r="N31" i="45"/>
  <c r="O31" i="45"/>
  <c r="M30" i="45"/>
  <c r="L30" i="45"/>
  <c r="N30" i="45" s="1"/>
  <c r="O30" i="45" s="1"/>
  <c r="K30" i="45"/>
  <c r="J30" i="45"/>
  <c r="I30" i="45"/>
  <c r="H30" i="45"/>
  <c r="G30" i="45"/>
  <c r="F30" i="45"/>
  <c r="E30" i="45"/>
  <c r="D30" i="45"/>
  <c r="N29" i="45"/>
  <c r="O29" i="45"/>
  <c r="M28" i="45"/>
  <c r="L28" i="45"/>
  <c r="N28" i="45" s="1"/>
  <c r="O28" i="45" s="1"/>
  <c r="K28" i="45"/>
  <c r="J28" i="45"/>
  <c r="I28" i="45"/>
  <c r="H28" i="45"/>
  <c r="G28" i="45"/>
  <c r="F28" i="45"/>
  <c r="E28" i="45"/>
  <c r="D28" i="45"/>
  <c r="N27" i="45"/>
  <c r="O27" i="45"/>
  <c r="N26" i="45"/>
  <c r="O26" i="45"/>
  <c r="N25" i="45"/>
  <c r="O25" i="45"/>
  <c r="M24" i="45"/>
  <c r="L24" i="45"/>
  <c r="K24" i="45"/>
  <c r="J24" i="45"/>
  <c r="I24" i="45"/>
  <c r="H24" i="45"/>
  <c r="G24" i="45"/>
  <c r="F24" i="45"/>
  <c r="E24" i="45"/>
  <c r="D24" i="45"/>
  <c r="N24" i="45" s="1"/>
  <c r="O24" i="45" s="1"/>
  <c r="N23" i="45"/>
  <c r="O23" i="45"/>
  <c r="N22" i="45"/>
  <c r="O22" i="45" s="1"/>
  <c r="N21" i="45"/>
  <c r="O21" i="45" s="1"/>
  <c r="N20" i="45"/>
  <c r="O20" i="45" s="1"/>
  <c r="N19" i="45"/>
  <c r="O19" i="45"/>
  <c r="M18" i="45"/>
  <c r="L18" i="45"/>
  <c r="N18" i="45" s="1"/>
  <c r="O18" i="45" s="1"/>
  <c r="K18" i="45"/>
  <c r="J18" i="45"/>
  <c r="J33" i="45" s="1"/>
  <c r="I18" i="45"/>
  <c r="H18" i="45"/>
  <c r="G18" i="45"/>
  <c r="F18" i="45"/>
  <c r="E18" i="45"/>
  <c r="D18" i="45"/>
  <c r="N17" i="45"/>
  <c r="O17" i="45"/>
  <c r="N16" i="45"/>
  <c r="O16" i="45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N13" i="45" s="1"/>
  <c r="O13" i="45" s="1"/>
  <c r="E13" i="45"/>
  <c r="D13" i="45"/>
  <c r="N12" i="45"/>
  <c r="O12" i="45" s="1"/>
  <c r="N11" i="45"/>
  <c r="O11" i="45" s="1"/>
  <c r="N10" i="45"/>
  <c r="O10" i="45" s="1"/>
  <c r="N9" i="45"/>
  <c r="O9" i="45"/>
  <c r="N8" i="45"/>
  <c r="O8" i="45"/>
  <c r="N7" i="45"/>
  <c r="O7" i="45"/>
  <c r="N6" i="45"/>
  <c r="O6" i="45" s="1"/>
  <c r="M5" i="45"/>
  <c r="M33" i="45" s="1"/>
  <c r="L5" i="45"/>
  <c r="L33" i="45" s="1"/>
  <c r="K5" i="45"/>
  <c r="J5" i="45"/>
  <c r="I5" i="45"/>
  <c r="I33" i="45" s="1"/>
  <c r="H5" i="45"/>
  <c r="G5" i="45"/>
  <c r="G33" i="45" s="1"/>
  <c r="F5" i="45"/>
  <c r="N5" i="45" s="1"/>
  <c r="O5" i="45" s="1"/>
  <c r="E5" i="45"/>
  <c r="E33" i="45" s="1"/>
  <c r="D5" i="45"/>
  <c r="D33" i="45" s="1"/>
  <c r="N34" i="44"/>
  <c r="O34" i="44"/>
  <c r="N33" i="44"/>
  <c r="O33" i="44" s="1"/>
  <c r="N32" i="44"/>
  <c r="O32" i="44" s="1"/>
  <c r="M31" i="44"/>
  <c r="L31" i="44"/>
  <c r="K31" i="44"/>
  <c r="J31" i="44"/>
  <c r="I31" i="44"/>
  <c r="H31" i="44"/>
  <c r="N31" i="44" s="1"/>
  <c r="O31" i="44" s="1"/>
  <c r="G31" i="44"/>
  <c r="F31" i="44"/>
  <c r="E31" i="44"/>
  <c r="D31" i="44"/>
  <c r="N30" i="44"/>
  <c r="O30" i="44" s="1"/>
  <c r="M29" i="44"/>
  <c r="L29" i="44"/>
  <c r="K29" i="44"/>
  <c r="J29" i="44"/>
  <c r="I29" i="44"/>
  <c r="H29" i="44"/>
  <c r="N29" i="44" s="1"/>
  <c r="O29" i="44" s="1"/>
  <c r="G29" i="44"/>
  <c r="F29" i="44"/>
  <c r="E29" i="44"/>
  <c r="E35" i="44" s="1"/>
  <c r="D29" i="44"/>
  <c r="N28" i="44"/>
  <c r="O28" i="44" s="1"/>
  <c r="N27" i="44"/>
  <c r="O27" i="44" s="1"/>
  <c r="N26" i="44"/>
  <c r="O26" i="44"/>
  <c r="M25" i="44"/>
  <c r="L25" i="44"/>
  <c r="L35" i="44" s="1"/>
  <c r="K25" i="44"/>
  <c r="J25" i="44"/>
  <c r="I25" i="44"/>
  <c r="H25" i="44"/>
  <c r="G25" i="44"/>
  <c r="F25" i="44"/>
  <c r="E25" i="44"/>
  <c r="D25" i="44"/>
  <c r="N24" i="44"/>
  <c r="O24" i="44"/>
  <c r="N23" i="44"/>
  <c r="O23" i="44"/>
  <c r="N22" i="44"/>
  <c r="O22" i="44"/>
  <c r="N21" i="44"/>
  <c r="O21" i="44" s="1"/>
  <c r="N20" i="44"/>
  <c r="O20" i="44" s="1"/>
  <c r="N19" i="44"/>
  <c r="O19" i="44" s="1"/>
  <c r="M18" i="44"/>
  <c r="L18" i="44"/>
  <c r="K18" i="44"/>
  <c r="J18" i="44"/>
  <c r="N18" i="44" s="1"/>
  <c r="O18" i="44" s="1"/>
  <c r="I18" i="44"/>
  <c r="H18" i="44"/>
  <c r="G18" i="44"/>
  <c r="F18" i="44"/>
  <c r="E18" i="44"/>
  <c r="D18" i="44"/>
  <c r="N17" i="44"/>
  <c r="O17" i="44" s="1"/>
  <c r="N16" i="44"/>
  <c r="O16" i="44"/>
  <c r="N15" i="44"/>
  <c r="O15" i="44"/>
  <c r="N14" i="44"/>
  <c r="O14" i="44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/>
  <c r="N11" i="44"/>
  <c r="O11" i="44" s="1"/>
  <c r="N10" i="44"/>
  <c r="O10" i="44" s="1"/>
  <c r="N9" i="44"/>
  <c r="O9" i="44" s="1"/>
  <c r="N8" i="44"/>
  <c r="O8" i="44"/>
  <c r="N7" i="44"/>
  <c r="O7" i="44"/>
  <c r="N6" i="44"/>
  <c r="O6" i="44"/>
  <c r="M5" i="44"/>
  <c r="M35" i="44" s="1"/>
  <c r="L5" i="44"/>
  <c r="K5" i="44"/>
  <c r="K35" i="44" s="1"/>
  <c r="J5" i="44"/>
  <c r="J35" i="44" s="1"/>
  <c r="I5" i="44"/>
  <c r="I35" i="44" s="1"/>
  <c r="H5" i="44"/>
  <c r="H35" i="44" s="1"/>
  <c r="G5" i="44"/>
  <c r="G35" i="44" s="1"/>
  <c r="F5" i="44"/>
  <c r="F35" i="44" s="1"/>
  <c r="E5" i="44"/>
  <c r="D5" i="44"/>
  <c r="N5" i="44" s="1"/>
  <c r="O5" i="44" s="1"/>
  <c r="N34" i="43"/>
  <c r="O34" i="43"/>
  <c r="N33" i="43"/>
  <c r="O33" i="43"/>
  <c r="M32" i="43"/>
  <c r="L32" i="43"/>
  <c r="K32" i="43"/>
  <c r="J32" i="43"/>
  <c r="I32" i="43"/>
  <c r="H32" i="43"/>
  <c r="G32" i="43"/>
  <c r="F32" i="43"/>
  <c r="E32" i="43"/>
  <c r="D32" i="43"/>
  <c r="N32" i="43" s="1"/>
  <c r="O32" i="43" s="1"/>
  <c r="N31" i="43"/>
  <c r="O31" i="43"/>
  <c r="M30" i="43"/>
  <c r="L30" i="43"/>
  <c r="K30" i="43"/>
  <c r="J30" i="43"/>
  <c r="I30" i="43"/>
  <c r="H30" i="43"/>
  <c r="G30" i="43"/>
  <c r="F30" i="43"/>
  <c r="E30" i="43"/>
  <c r="D30" i="43"/>
  <c r="N30" i="43" s="1"/>
  <c r="O30" i="43" s="1"/>
  <c r="N29" i="43"/>
  <c r="O29" i="43"/>
  <c r="M28" i="43"/>
  <c r="L28" i="43"/>
  <c r="K28" i="43"/>
  <c r="J28" i="43"/>
  <c r="I28" i="43"/>
  <c r="H28" i="43"/>
  <c r="G28" i="43"/>
  <c r="F28" i="43"/>
  <c r="E28" i="43"/>
  <c r="D28" i="43"/>
  <c r="D35" i="43" s="1"/>
  <c r="N27" i="43"/>
  <c r="O27" i="43"/>
  <c r="N26" i="43"/>
  <c r="O26" i="43" s="1"/>
  <c r="N25" i="43"/>
  <c r="O25" i="43" s="1"/>
  <c r="M24" i="43"/>
  <c r="L24" i="43"/>
  <c r="K24" i="43"/>
  <c r="J24" i="43"/>
  <c r="I24" i="43"/>
  <c r="H24" i="43"/>
  <c r="N24" i="43" s="1"/>
  <c r="O24" i="43" s="1"/>
  <c r="G24" i="43"/>
  <c r="F24" i="43"/>
  <c r="E24" i="43"/>
  <c r="D24" i="43"/>
  <c r="N23" i="43"/>
  <c r="O23" i="43" s="1"/>
  <c r="N22" i="43"/>
  <c r="O22" i="43"/>
  <c r="N21" i="43"/>
  <c r="O21" i="43"/>
  <c r="N20" i="43"/>
  <c r="O20" i="43"/>
  <c r="N19" i="43"/>
  <c r="O19" i="43"/>
  <c r="N18" i="43"/>
  <c r="O18" i="43" s="1"/>
  <c r="M17" i="43"/>
  <c r="L17" i="43"/>
  <c r="K17" i="43"/>
  <c r="J17" i="43"/>
  <c r="I17" i="43"/>
  <c r="H17" i="43"/>
  <c r="G17" i="43"/>
  <c r="F17" i="43"/>
  <c r="F35" i="43" s="1"/>
  <c r="E17" i="43"/>
  <c r="D17" i="43"/>
  <c r="N16" i="43"/>
  <c r="O16" i="43" s="1"/>
  <c r="N15" i="43"/>
  <c r="O15" i="43" s="1"/>
  <c r="N14" i="43"/>
  <c r="O14" i="43"/>
  <c r="M13" i="43"/>
  <c r="L13" i="43"/>
  <c r="K13" i="43"/>
  <c r="J13" i="43"/>
  <c r="N13" i="43" s="1"/>
  <c r="O13" i="43" s="1"/>
  <c r="I13" i="43"/>
  <c r="H13" i="43"/>
  <c r="G13" i="43"/>
  <c r="F13" i="43"/>
  <c r="E13" i="43"/>
  <c r="D13" i="43"/>
  <c r="N12" i="43"/>
  <c r="O12" i="43"/>
  <c r="N11" i="43"/>
  <c r="O11" i="43"/>
  <c r="N10" i="43"/>
  <c r="O10" i="43"/>
  <c r="N9" i="43"/>
  <c r="O9" i="43"/>
  <c r="N8" i="43"/>
  <c r="O8" i="43" s="1"/>
  <c r="N7" i="43"/>
  <c r="O7" i="43" s="1"/>
  <c r="N6" i="43"/>
  <c r="O6" i="43"/>
  <c r="M5" i="43"/>
  <c r="M35" i="43" s="1"/>
  <c r="L5" i="43"/>
  <c r="L35" i="43" s="1"/>
  <c r="K5" i="43"/>
  <c r="K35" i="43" s="1"/>
  <c r="J5" i="43"/>
  <c r="J35" i="43" s="1"/>
  <c r="I5" i="43"/>
  <c r="I35" i="43" s="1"/>
  <c r="H5" i="43"/>
  <c r="H35" i="43" s="1"/>
  <c r="G5" i="43"/>
  <c r="G35" i="43" s="1"/>
  <c r="F5" i="43"/>
  <c r="E5" i="43"/>
  <c r="E35" i="43" s="1"/>
  <c r="D5" i="43"/>
  <c r="H32" i="42"/>
  <c r="M32" i="42"/>
  <c r="N31" i="42"/>
  <c r="O31" i="42" s="1"/>
  <c r="N30" i="42"/>
  <c r="O30" i="42" s="1"/>
  <c r="M29" i="42"/>
  <c r="L29" i="42"/>
  <c r="K29" i="42"/>
  <c r="J29" i="42"/>
  <c r="N29" i="42" s="1"/>
  <c r="O29" i="42" s="1"/>
  <c r="I29" i="42"/>
  <c r="H29" i="42"/>
  <c r="G29" i="42"/>
  <c r="F29" i="42"/>
  <c r="E29" i="42"/>
  <c r="D29" i="42"/>
  <c r="N28" i="42"/>
  <c r="O28" i="42" s="1"/>
  <c r="M27" i="42"/>
  <c r="L27" i="42"/>
  <c r="K27" i="42"/>
  <c r="J27" i="42"/>
  <c r="N27" i="42" s="1"/>
  <c r="O27" i="42" s="1"/>
  <c r="I27" i="42"/>
  <c r="H27" i="42"/>
  <c r="G27" i="42"/>
  <c r="F27" i="42"/>
  <c r="E27" i="42"/>
  <c r="D27" i="42"/>
  <c r="N26" i="42"/>
  <c r="O26" i="42" s="1"/>
  <c r="N25" i="42"/>
  <c r="O25" i="42"/>
  <c r="N24" i="42"/>
  <c r="O24" i="42"/>
  <c r="M23" i="42"/>
  <c r="L23" i="42"/>
  <c r="K23" i="42"/>
  <c r="J23" i="42"/>
  <c r="I23" i="42"/>
  <c r="H23" i="42"/>
  <c r="G23" i="42"/>
  <c r="F23" i="42"/>
  <c r="E23" i="42"/>
  <c r="D23" i="42"/>
  <c r="N23" i="42" s="1"/>
  <c r="O23" i="42" s="1"/>
  <c r="N22" i="42"/>
  <c r="O22" i="42"/>
  <c r="N21" i="42"/>
  <c r="O21" i="42"/>
  <c r="N20" i="42"/>
  <c r="O20" i="42" s="1"/>
  <c r="N19" i="42"/>
  <c r="O19" i="42"/>
  <c r="N18" i="42"/>
  <c r="O18" i="42" s="1"/>
  <c r="N17" i="42"/>
  <c r="O17" i="42"/>
  <c r="M16" i="42"/>
  <c r="L16" i="42"/>
  <c r="N16" i="42" s="1"/>
  <c r="O16" i="42" s="1"/>
  <c r="K16" i="42"/>
  <c r="J16" i="42"/>
  <c r="I16" i="42"/>
  <c r="H16" i="42"/>
  <c r="G16" i="42"/>
  <c r="F16" i="42"/>
  <c r="E16" i="42"/>
  <c r="D16" i="42"/>
  <c r="N15" i="42"/>
  <c r="O15" i="42"/>
  <c r="N14" i="42"/>
  <c r="O14" i="42"/>
  <c r="M13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/>
  <c r="N11" i="42"/>
  <c r="O11" i="42"/>
  <c r="N10" i="42"/>
  <c r="O10" i="42" s="1"/>
  <c r="N9" i="42"/>
  <c r="O9" i="42"/>
  <c r="N8" i="42"/>
  <c r="O8" i="42"/>
  <c r="N7" i="42"/>
  <c r="O7" i="42"/>
  <c r="N6" i="42"/>
  <c r="O6" i="42"/>
  <c r="M5" i="42"/>
  <c r="L5" i="42"/>
  <c r="L32" i="42" s="1"/>
  <c r="K5" i="42"/>
  <c r="K32" i="42" s="1"/>
  <c r="J5" i="42"/>
  <c r="I5" i="42"/>
  <c r="I32" i="42" s="1"/>
  <c r="H5" i="42"/>
  <c r="G5" i="42"/>
  <c r="G32" i="42" s="1"/>
  <c r="F5" i="42"/>
  <c r="F32" i="42" s="1"/>
  <c r="E5" i="42"/>
  <c r="E32" i="42" s="1"/>
  <c r="D5" i="42"/>
  <c r="D32" i="42" s="1"/>
  <c r="N32" i="41"/>
  <c r="O32" i="41"/>
  <c r="N31" i="41"/>
  <c r="O31" i="41"/>
  <c r="M30" i="41"/>
  <c r="L30" i="41"/>
  <c r="K30" i="41"/>
  <c r="J30" i="41"/>
  <c r="I30" i="41"/>
  <c r="H30" i="41"/>
  <c r="G30" i="41"/>
  <c r="F30" i="41"/>
  <c r="E30" i="41"/>
  <c r="D30" i="41"/>
  <c r="N30" i="41" s="1"/>
  <c r="O30" i="41" s="1"/>
  <c r="N29" i="41"/>
  <c r="O29" i="41"/>
  <c r="M28" i="41"/>
  <c r="L28" i="41"/>
  <c r="K28" i="41"/>
  <c r="J28" i="41"/>
  <c r="I28" i="41"/>
  <c r="H28" i="41"/>
  <c r="G28" i="41"/>
  <c r="F28" i="41"/>
  <c r="E28" i="41"/>
  <c r="D28" i="41"/>
  <c r="N28" i="41" s="1"/>
  <c r="O28" i="41" s="1"/>
  <c r="N27" i="41"/>
  <c r="O27" i="41"/>
  <c r="M26" i="41"/>
  <c r="L26" i="41"/>
  <c r="K26" i="41"/>
  <c r="J26" i="41"/>
  <c r="I26" i="41"/>
  <c r="H26" i="41"/>
  <c r="G26" i="41"/>
  <c r="F26" i="41"/>
  <c r="E26" i="41"/>
  <c r="D26" i="41"/>
  <c r="N26" i="41" s="1"/>
  <c r="O26" i="41" s="1"/>
  <c r="N25" i="41"/>
  <c r="O25" i="41"/>
  <c r="N24" i="41"/>
  <c r="O24" i="41"/>
  <c r="N23" i="41"/>
  <c r="O23" i="41" s="1"/>
  <c r="M22" i="41"/>
  <c r="L22" i="41"/>
  <c r="K22" i="41"/>
  <c r="J22" i="41"/>
  <c r="I22" i="41"/>
  <c r="H22" i="41"/>
  <c r="G22" i="41"/>
  <c r="F22" i="41"/>
  <c r="N22" i="41" s="1"/>
  <c r="O22" i="41" s="1"/>
  <c r="E22" i="41"/>
  <c r="D22" i="41"/>
  <c r="N21" i="41"/>
  <c r="O21" i="41" s="1"/>
  <c r="N20" i="41"/>
  <c r="O20" i="41" s="1"/>
  <c r="N19" i="41"/>
  <c r="O19" i="41" s="1"/>
  <c r="N18" i="41"/>
  <c r="O18" i="41"/>
  <c r="N17" i="41"/>
  <c r="O17" i="41"/>
  <c r="M16" i="41"/>
  <c r="L16" i="41"/>
  <c r="K16" i="41"/>
  <c r="J16" i="41"/>
  <c r="I16" i="41"/>
  <c r="H16" i="41"/>
  <c r="G16" i="41"/>
  <c r="F16" i="41"/>
  <c r="E16" i="41"/>
  <c r="D16" i="41"/>
  <c r="N16" i="41" s="1"/>
  <c r="O16" i="41" s="1"/>
  <c r="N15" i="41"/>
  <c r="O15" i="41"/>
  <c r="N14" i="41"/>
  <c r="O14" i="41"/>
  <c r="M13" i="41"/>
  <c r="L13" i="41"/>
  <c r="K13" i="41"/>
  <c r="J13" i="41"/>
  <c r="I13" i="41"/>
  <c r="H13" i="41"/>
  <c r="G13" i="41"/>
  <c r="F13" i="41"/>
  <c r="E13" i="41"/>
  <c r="D13" i="41"/>
  <c r="N13" i="41" s="1"/>
  <c r="O13" i="41" s="1"/>
  <c r="N12" i="41"/>
  <c r="O12" i="41"/>
  <c r="N11" i="41"/>
  <c r="O11" i="41" s="1"/>
  <c r="N10" i="41"/>
  <c r="O10" i="41" s="1"/>
  <c r="N9" i="41"/>
  <c r="O9" i="41" s="1"/>
  <c r="N8" i="41"/>
  <c r="O8" i="41"/>
  <c r="N7" i="41"/>
  <c r="O7" i="41"/>
  <c r="N6" i="41"/>
  <c r="O6" i="41"/>
  <c r="M5" i="41"/>
  <c r="M33" i="41" s="1"/>
  <c r="L5" i="41"/>
  <c r="L33" i="41" s="1"/>
  <c r="K5" i="41"/>
  <c r="K33" i="41" s="1"/>
  <c r="J5" i="41"/>
  <c r="J33" i="41" s="1"/>
  <c r="I5" i="41"/>
  <c r="I33" i="41" s="1"/>
  <c r="H5" i="41"/>
  <c r="H33" i="41" s="1"/>
  <c r="G5" i="41"/>
  <c r="G33" i="41" s="1"/>
  <c r="F5" i="41"/>
  <c r="E5" i="41"/>
  <c r="E33" i="41" s="1"/>
  <c r="D5" i="41"/>
  <c r="N5" i="41" s="1"/>
  <c r="O5" i="41" s="1"/>
  <c r="N37" i="40"/>
  <c r="O37" i="40"/>
  <c r="N36" i="40"/>
  <c r="O36" i="40" s="1"/>
  <c r="N35" i="40"/>
  <c r="O35" i="40" s="1"/>
  <c r="M34" i="40"/>
  <c r="L34" i="40"/>
  <c r="K34" i="40"/>
  <c r="J34" i="40"/>
  <c r="I34" i="40"/>
  <c r="H34" i="40"/>
  <c r="G34" i="40"/>
  <c r="F34" i="40"/>
  <c r="N34" i="40" s="1"/>
  <c r="O34" i="40" s="1"/>
  <c r="E34" i="40"/>
  <c r="D34" i="40"/>
  <c r="N33" i="40"/>
  <c r="O33" i="40" s="1"/>
  <c r="M32" i="40"/>
  <c r="L32" i="40"/>
  <c r="K32" i="40"/>
  <c r="J32" i="40"/>
  <c r="I32" i="40"/>
  <c r="N32" i="40" s="1"/>
  <c r="O32" i="40" s="1"/>
  <c r="H32" i="40"/>
  <c r="G32" i="40"/>
  <c r="F32" i="40"/>
  <c r="E32" i="40"/>
  <c r="D32" i="40"/>
  <c r="N31" i="40"/>
  <c r="O31" i="40" s="1"/>
  <c r="M30" i="40"/>
  <c r="L30" i="40"/>
  <c r="K30" i="40"/>
  <c r="J30" i="40"/>
  <c r="J38" i="40" s="1"/>
  <c r="I30" i="40"/>
  <c r="H30" i="40"/>
  <c r="G30" i="40"/>
  <c r="F30" i="40"/>
  <c r="E30" i="40"/>
  <c r="D30" i="40"/>
  <c r="N30" i="40" s="1"/>
  <c r="O30" i="40" s="1"/>
  <c r="N29" i="40"/>
  <c r="O29" i="40"/>
  <c r="N28" i="40"/>
  <c r="O28" i="40"/>
  <c r="M27" i="40"/>
  <c r="L27" i="40"/>
  <c r="K27" i="40"/>
  <c r="J27" i="40"/>
  <c r="I27" i="40"/>
  <c r="H27" i="40"/>
  <c r="G27" i="40"/>
  <c r="F27" i="40"/>
  <c r="E27" i="40"/>
  <c r="D27" i="40"/>
  <c r="N27" i="40" s="1"/>
  <c r="O27" i="40" s="1"/>
  <c r="N26" i="40"/>
  <c r="O26" i="40"/>
  <c r="N25" i="40"/>
  <c r="O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/>
  <c r="N20" i="40"/>
  <c r="O20" i="40"/>
  <c r="N19" i="40"/>
  <c r="O19" i="40"/>
  <c r="N18" i="40"/>
  <c r="O18" i="40"/>
  <c r="M17" i="40"/>
  <c r="L17" i="40"/>
  <c r="K17" i="40"/>
  <c r="J17" i="40"/>
  <c r="I17" i="40"/>
  <c r="H17" i="40"/>
  <c r="G17" i="40"/>
  <c r="F17" i="40"/>
  <c r="E17" i="40"/>
  <c r="D17" i="40"/>
  <c r="N17" i="40" s="1"/>
  <c r="O17" i="40" s="1"/>
  <c r="N16" i="40"/>
  <c r="O16" i="40"/>
  <c r="N15" i="40"/>
  <c r="O15" i="40"/>
  <c r="N14" i="40"/>
  <c r="O14" i="40" s="1"/>
  <c r="M13" i="40"/>
  <c r="L13" i="40"/>
  <c r="K13" i="40"/>
  <c r="J13" i="40"/>
  <c r="I13" i="40"/>
  <c r="H13" i="40"/>
  <c r="G13" i="40"/>
  <c r="F13" i="40"/>
  <c r="F38" i="40" s="1"/>
  <c r="E13" i="40"/>
  <c r="D13" i="40"/>
  <c r="N12" i="40"/>
  <c r="O12" i="40" s="1"/>
  <c r="N11" i="40"/>
  <c r="O11" i="40"/>
  <c r="N10" i="40"/>
  <c r="O10" i="40"/>
  <c r="N9" i="40"/>
  <c r="O9" i="40"/>
  <c r="N8" i="40"/>
  <c r="O8" i="40"/>
  <c r="N7" i="40"/>
  <c r="O7" i="40"/>
  <c r="N6" i="40"/>
  <c r="O6" i="40" s="1"/>
  <c r="M5" i="40"/>
  <c r="M38" i="40"/>
  <c r="L5" i="40"/>
  <c r="K5" i="40"/>
  <c r="K38" i="40" s="1"/>
  <c r="J5" i="40"/>
  <c r="I5" i="40"/>
  <c r="I38" i="40" s="1"/>
  <c r="H5" i="40"/>
  <c r="N5" i="40" s="1"/>
  <c r="O5" i="40" s="1"/>
  <c r="G5" i="40"/>
  <c r="F5" i="40"/>
  <c r="E5" i="40"/>
  <c r="D5" i="40"/>
  <c r="N32" i="39"/>
  <c r="O32" i="39"/>
  <c r="M31" i="39"/>
  <c r="L31" i="39"/>
  <c r="K31" i="39"/>
  <c r="J31" i="39"/>
  <c r="I31" i="39"/>
  <c r="H31" i="39"/>
  <c r="G31" i="39"/>
  <c r="F31" i="39"/>
  <c r="E31" i="39"/>
  <c r="D31" i="39"/>
  <c r="N31" i="39" s="1"/>
  <c r="O31" i="39" s="1"/>
  <c r="N30" i="39"/>
  <c r="O30" i="39" s="1"/>
  <c r="M29" i="39"/>
  <c r="L29" i="39"/>
  <c r="K29" i="39"/>
  <c r="J29" i="39"/>
  <c r="I29" i="39"/>
  <c r="N29" i="39" s="1"/>
  <c r="O29" i="39" s="1"/>
  <c r="H29" i="39"/>
  <c r="G29" i="39"/>
  <c r="F29" i="39"/>
  <c r="E29" i="39"/>
  <c r="D29" i="39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7" i="39" s="1"/>
  <c r="O27" i="39" s="1"/>
  <c r="N26" i="39"/>
  <c r="O26" i="39"/>
  <c r="N25" i="39"/>
  <c r="O25" i="39"/>
  <c r="N24" i="39"/>
  <c r="O24" i="39"/>
  <c r="M23" i="39"/>
  <c r="L23" i="39"/>
  <c r="K23" i="39"/>
  <c r="J23" i="39"/>
  <c r="I23" i="39"/>
  <c r="H23" i="39"/>
  <c r="G23" i="39"/>
  <c r="F23" i="39"/>
  <c r="E23" i="39"/>
  <c r="D23" i="39"/>
  <c r="N23" i="39" s="1"/>
  <c r="O23" i="39" s="1"/>
  <c r="N22" i="39"/>
  <c r="O22" i="39"/>
  <c r="N21" i="39"/>
  <c r="O21" i="39" s="1"/>
  <c r="N20" i="39"/>
  <c r="O20" i="39" s="1"/>
  <c r="N19" i="39"/>
  <c r="O19" i="39"/>
  <c r="N18" i="39"/>
  <c r="O18" i="39"/>
  <c r="M17" i="39"/>
  <c r="L17" i="39"/>
  <c r="L33" i="39" s="1"/>
  <c r="K17" i="39"/>
  <c r="J17" i="39"/>
  <c r="I17" i="39"/>
  <c r="H17" i="39"/>
  <c r="G17" i="39"/>
  <c r="F17" i="39"/>
  <c r="E17" i="39"/>
  <c r="D17" i="39"/>
  <c r="N17" i="39" s="1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N13" i="39" s="1"/>
  <c r="O13" i="39" s="1"/>
  <c r="D13" i="39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M33" i="39"/>
  <c r="L5" i="39"/>
  <c r="K5" i="39"/>
  <c r="K33" i="39" s="1"/>
  <c r="J5" i="39"/>
  <c r="J33" i="39" s="1"/>
  <c r="I5" i="39"/>
  <c r="I33" i="39" s="1"/>
  <c r="H5" i="39"/>
  <c r="H33" i="39" s="1"/>
  <c r="G5" i="39"/>
  <c r="F5" i="39"/>
  <c r="F33" i="39"/>
  <c r="E5" i="39"/>
  <c r="E33" i="39" s="1"/>
  <c r="D5" i="39"/>
  <c r="N5" i="39" s="1"/>
  <c r="O5" i="39" s="1"/>
  <c r="N33" i="38"/>
  <c r="O33" i="38" s="1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1" i="38" s="1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N29" i="38" s="1"/>
  <c r="O29" i="38" s="1"/>
  <c r="D29" i="38"/>
  <c r="N28" i="38"/>
  <c r="O28" i="38" s="1"/>
  <c r="M27" i="38"/>
  <c r="L27" i="38"/>
  <c r="K27" i="38"/>
  <c r="J27" i="38"/>
  <c r="I27" i="38"/>
  <c r="H27" i="38"/>
  <c r="G27" i="38"/>
  <c r="F27" i="38"/>
  <c r="F34" i="38" s="1"/>
  <c r="E27" i="38"/>
  <c r="D27" i="38"/>
  <c r="N27" i="38" s="1"/>
  <c r="O27" i="38" s="1"/>
  <c r="N26" i="38"/>
  <c r="O26" i="38"/>
  <c r="N25" i="38"/>
  <c r="O25" i="38"/>
  <c r="N24" i="38"/>
  <c r="O24" i="38"/>
  <c r="M23" i="38"/>
  <c r="L23" i="38"/>
  <c r="L34" i="38" s="1"/>
  <c r="K23" i="38"/>
  <c r="J23" i="38"/>
  <c r="I23" i="38"/>
  <c r="H23" i="38"/>
  <c r="G23" i="38"/>
  <c r="F23" i="38"/>
  <c r="N23" i="38" s="1"/>
  <c r="O23" i="38" s="1"/>
  <c r="E23" i="38"/>
  <c r="D23" i="38"/>
  <c r="N22" i="38"/>
  <c r="O22" i="38" s="1"/>
  <c r="N21" i="38"/>
  <c r="O21" i="38" s="1"/>
  <c r="N20" i="38"/>
  <c r="O20" i="38" s="1"/>
  <c r="N19" i="38"/>
  <c r="O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/>
  <c r="N11" i="38"/>
  <c r="O11" i="38" s="1"/>
  <c r="N10" i="38"/>
  <c r="O10" i="38"/>
  <c r="N9" i="38"/>
  <c r="O9" i="38"/>
  <c r="N8" i="38"/>
  <c r="O8" i="38"/>
  <c r="N7" i="38"/>
  <c r="O7" i="38"/>
  <c r="N6" i="38"/>
  <c r="O6" i="38"/>
  <c r="M5" i="38"/>
  <c r="L5" i="38"/>
  <c r="K5" i="38"/>
  <c r="K34" i="38" s="1"/>
  <c r="J5" i="38"/>
  <c r="J34" i="38" s="1"/>
  <c r="I5" i="38"/>
  <c r="I34" i="38" s="1"/>
  <c r="H5" i="38"/>
  <c r="N5" i="38" s="1"/>
  <c r="O5" i="38" s="1"/>
  <c r="G5" i="38"/>
  <c r="G34" i="38" s="1"/>
  <c r="F5" i="38"/>
  <c r="E5" i="38"/>
  <c r="E34" i="38" s="1"/>
  <c r="D5" i="38"/>
  <c r="N36" i="37"/>
  <c r="O36" i="37" s="1"/>
  <c r="N35" i="37"/>
  <c r="O35" i="37" s="1"/>
  <c r="M34" i="37"/>
  <c r="L34" i="37"/>
  <c r="K34" i="37"/>
  <c r="N34" i="37" s="1"/>
  <c r="O34" i="37" s="1"/>
  <c r="J34" i="37"/>
  <c r="I34" i="37"/>
  <c r="H34" i="37"/>
  <c r="G34" i="37"/>
  <c r="F34" i="37"/>
  <c r="E34" i="37"/>
  <c r="D34" i="37"/>
  <c r="N33" i="37"/>
  <c r="O33" i="37" s="1"/>
  <c r="M32" i="37"/>
  <c r="L32" i="37"/>
  <c r="K32" i="37"/>
  <c r="J32" i="37"/>
  <c r="I32" i="37"/>
  <c r="H32" i="37"/>
  <c r="G32" i="37"/>
  <c r="F32" i="37"/>
  <c r="E32" i="37"/>
  <c r="D32" i="37"/>
  <c r="N31" i="37"/>
  <c r="O31" i="37" s="1"/>
  <c r="M30" i="37"/>
  <c r="N30" i="37" s="1"/>
  <c r="O30" i="37" s="1"/>
  <c r="L30" i="37"/>
  <c r="K30" i="37"/>
  <c r="J30" i="37"/>
  <c r="I30" i="37"/>
  <c r="H30" i="37"/>
  <c r="G30" i="37"/>
  <c r="F30" i="37"/>
  <c r="E30" i="37"/>
  <c r="D30" i="37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N27" i="37" s="1"/>
  <c r="O27" i="37" s="1"/>
  <c r="D27" i="37"/>
  <c r="N26" i="37"/>
  <c r="O26" i="37" s="1"/>
  <c r="N25" i="37"/>
  <c r="O25" i="37"/>
  <c r="N24" i="37"/>
  <c r="O24" i="37" s="1"/>
  <c r="M23" i="37"/>
  <c r="L23" i="37"/>
  <c r="K23" i="37"/>
  <c r="J23" i="37"/>
  <c r="I23" i="37"/>
  <c r="N23" i="37" s="1"/>
  <c r="O23" i="37" s="1"/>
  <c r="H23" i="37"/>
  <c r="G23" i="37"/>
  <c r="F23" i="37"/>
  <c r="E23" i="37"/>
  <c r="D23" i="37"/>
  <c r="N22" i="37"/>
  <c r="O22" i="37" s="1"/>
  <c r="N21" i="37"/>
  <c r="O21" i="37" s="1"/>
  <c r="N20" i="37"/>
  <c r="O20" i="37" s="1"/>
  <c r="N19" i="37"/>
  <c r="O19" i="37" s="1"/>
  <c r="N18" i="37"/>
  <c r="O18" i="37" s="1"/>
  <c r="M17" i="37"/>
  <c r="L17" i="37"/>
  <c r="K17" i="37"/>
  <c r="J17" i="37"/>
  <c r="I17" i="37"/>
  <c r="H17" i="37"/>
  <c r="G17" i="37"/>
  <c r="G37" i="37" s="1"/>
  <c r="F17" i="37"/>
  <c r="E17" i="37"/>
  <c r="N17" i="37" s="1"/>
  <c r="O17" i="37" s="1"/>
  <c r="D17" i="37"/>
  <c r="N16" i="37"/>
  <c r="O16" i="37" s="1"/>
  <c r="N15" i="37"/>
  <c r="O15" i="37" s="1"/>
  <c r="N14" i="37"/>
  <c r="O14" i="37" s="1"/>
  <c r="M13" i="37"/>
  <c r="L13" i="37"/>
  <c r="K13" i="37"/>
  <c r="J13" i="37"/>
  <c r="I13" i="37"/>
  <c r="N13" i="37" s="1"/>
  <c r="O13" i="37" s="1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M37" i="37" s="1"/>
  <c r="L5" i="37"/>
  <c r="K5" i="37"/>
  <c r="K37" i="37" s="1"/>
  <c r="J5" i="37"/>
  <c r="I5" i="37"/>
  <c r="H5" i="37"/>
  <c r="H37" i="37"/>
  <c r="G5" i="37"/>
  <c r="F5" i="37"/>
  <c r="E5" i="37"/>
  <c r="D5" i="37"/>
  <c r="D37" i="37" s="1"/>
  <c r="N32" i="36"/>
  <c r="O32" i="36"/>
  <c r="N31" i="36"/>
  <c r="O31" i="36"/>
  <c r="M30" i="36"/>
  <c r="L30" i="36"/>
  <c r="K30" i="36"/>
  <c r="J30" i="36"/>
  <c r="I30" i="36"/>
  <c r="H30" i="36"/>
  <c r="G30" i="36"/>
  <c r="F30" i="36"/>
  <c r="E30" i="36"/>
  <c r="D30" i="36"/>
  <c r="N30" i="36" s="1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N28" i="36" s="1"/>
  <c r="O28" i="36" s="1"/>
  <c r="D28" i="36"/>
  <c r="N27" i="36"/>
  <c r="O27" i="36" s="1"/>
  <c r="M26" i="36"/>
  <c r="L26" i="36"/>
  <c r="K26" i="36"/>
  <c r="J26" i="36"/>
  <c r="I26" i="36"/>
  <c r="H26" i="36"/>
  <c r="G26" i="36"/>
  <c r="F26" i="36"/>
  <c r="N26" i="36" s="1"/>
  <c r="O26" i="36" s="1"/>
  <c r="E26" i="36"/>
  <c r="D26" i="36"/>
  <c r="N25" i="36"/>
  <c r="O25" i="36" s="1"/>
  <c r="N24" i="36"/>
  <c r="O24" i="36"/>
  <c r="N23" i="36"/>
  <c r="O23" i="36"/>
  <c r="M22" i="36"/>
  <c r="L22" i="36"/>
  <c r="K22" i="36"/>
  <c r="J22" i="36"/>
  <c r="J33" i="36" s="1"/>
  <c r="I22" i="36"/>
  <c r="H22" i="36"/>
  <c r="G22" i="36"/>
  <c r="F22" i="36"/>
  <c r="E22" i="36"/>
  <c r="D22" i="36"/>
  <c r="N22" i="36" s="1"/>
  <c r="O22" i="36" s="1"/>
  <c r="N21" i="36"/>
  <c r="O21" i="36"/>
  <c r="N20" i="36"/>
  <c r="O20" i="36"/>
  <c r="N19" i="36"/>
  <c r="O19" i="36"/>
  <c r="N18" i="36"/>
  <c r="O18" i="36" s="1"/>
  <c r="M17" i="36"/>
  <c r="L17" i="36"/>
  <c r="K17" i="36"/>
  <c r="J17" i="36"/>
  <c r="I17" i="36"/>
  <c r="H17" i="36"/>
  <c r="G17" i="36"/>
  <c r="F17" i="36"/>
  <c r="F33" i="36" s="1"/>
  <c r="E17" i="36"/>
  <c r="D17" i="36"/>
  <c r="N17" i="36" s="1"/>
  <c r="O17" i="36" s="1"/>
  <c r="N16" i="36"/>
  <c r="O16" i="36"/>
  <c r="N15" i="36"/>
  <c r="O15" i="36" s="1"/>
  <c r="N14" i="36"/>
  <c r="O14" i="36" s="1"/>
  <c r="M13" i="36"/>
  <c r="L13" i="36"/>
  <c r="L33" i="36"/>
  <c r="K13" i="36"/>
  <c r="J13" i="36"/>
  <c r="I13" i="36"/>
  <c r="H13" i="36"/>
  <c r="G13" i="36"/>
  <c r="F13" i="36"/>
  <c r="E13" i="36"/>
  <c r="D13" i="36"/>
  <c r="D33" i="36" s="1"/>
  <c r="N12" i="36"/>
  <c r="O12" i="36"/>
  <c r="N11" i="36"/>
  <c r="O11" i="36" s="1"/>
  <c r="N10" i="36"/>
  <c r="O10" i="36"/>
  <c r="N9" i="36"/>
  <c r="O9" i="36"/>
  <c r="N8" i="36"/>
  <c r="O8" i="36"/>
  <c r="N7" i="36"/>
  <c r="O7" i="36"/>
  <c r="N6" i="36"/>
  <c r="O6" i="36"/>
  <c r="M5" i="36"/>
  <c r="M33" i="36" s="1"/>
  <c r="L5" i="36"/>
  <c r="K5" i="36"/>
  <c r="K33" i="36" s="1"/>
  <c r="J5" i="36"/>
  <c r="I5" i="36"/>
  <c r="I33" i="36" s="1"/>
  <c r="H5" i="36"/>
  <c r="H33" i="36" s="1"/>
  <c r="G5" i="36"/>
  <c r="G33" i="36"/>
  <c r="F5" i="36"/>
  <c r="E5" i="36"/>
  <c r="E33" i="36" s="1"/>
  <c r="D5" i="36"/>
  <c r="N31" i="35"/>
  <c r="O31" i="35" s="1"/>
  <c r="N30" i="35"/>
  <c r="O30" i="35" s="1"/>
  <c r="M29" i="35"/>
  <c r="L29" i="35"/>
  <c r="K29" i="35"/>
  <c r="J29" i="35"/>
  <c r="I29" i="35"/>
  <c r="N29" i="35" s="1"/>
  <c r="O29" i="35" s="1"/>
  <c r="H29" i="35"/>
  <c r="G29" i="35"/>
  <c r="F29" i="35"/>
  <c r="E29" i="35"/>
  <c r="D29" i="35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7" i="35" s="1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D32" i="35" s="1"/>
  <c r="N24" i="35"/>
  <c r="O24" i="35"/>
  <c r="N23" i="35"/>
  <c r="O23" i="35" s="1"/>
  <c r="N22" i="35"/>
  <c r="O22" i="35" s="1"/>
  <c r="M21" i="35"/>
  <c r="L21" i="35"/>
  <c r="K21" i="35"/>
  <c r="J21" i="35"/>
  <c r="I21" i="35"/>
  <c r="H21" i="35"/>
  <c r="N21" i="35" s="1"/>
  <c r="O21" i="35" s="1"/>
  <c r="G21" i="35"/>
  <c r="F21" i="35"/>
  <c r="E21" i="35"/>
  <c r="D21" i="35"/>
  <c r="N20" i="35"/>
  <c r="O20" i="35" s="1"/>
  <c r="N19" i="35"/>
  <c r="O19" i="35" s="1"/>
  <c r="N18" i="35"/>
  <c r="O18" i="35"/>
  <c r="N17" i="35"/>
  <c r="O17" i="35"/>
  <c r="M16" i="35"/>
  <c r="L16" i="35"/>
  <c r="K16" i="35"/>
  <c r="J16" i="35"/>
  <c r="I16" i="35"/>
  <c r="H16" i="35"/>
  <c r="G16" i="35"/>
  <c r="F16" i="35"/>
  <c r="E16" i="35"/>
  <c r="N16" i="35" s="1"/>
  <c r="O16" i="35" s="1"/>
  <c r="D16" i="35"/>
  <c r="N15" i="35"/>
  <c r="O15" i="35" s="1"/>
  <c r="N14" i="35"/>
  <c r="O14" i="35" s="1"/>
  <c r="N13" i="35"/>
  <c r="O13" i="35" s="1"/>
  <c r="M12" i="35"/>
  <c r="L12" i="35"/>
  <c r="L32" i="35"/>
  <c r="K12" i="35"/>
  <c r="J12" i="35"/>
  <c r="N12" i="35" s="1"/>
  <c r="O12" i="35" s="1"/>
  <c r="I12" i="35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M32" i="35" s="1"/>
  <c r="L5" i="35"/>
  <c r="N5" i="35" s="1"/>
  <c r="O5" i="35" s="1"/>
  <c r="K5" i="35"/>
  <c r="K32" i="35"/>
  <c r="J5" i="35"/>
  <c r="J32" i="35" s="1"/>
  <c r="I5" i="35"/>
  <c r="I32" i="35" s="1"/>
  <c r="H5" i="35"/>
  <c r="G5" i="35"/>
  <c r="G32" i="35" s="1"/>
  <c r="F5" i="35"/>
  <c r="E5" i="35"/>
  <c r="D5" i="35"/>
  <c r="N32" i="34"/>
  <c r="O32" i="34" s="1"/>
  <c r="N31" i="34"/>
  <c r="O31" i="34" s="1"/>
  <c r="M30" i="34"/>
  <c r="L30" i="34"/>
  <c r="K30" i="34"/>
  <c r="J30" i="34"/>
  <c r="I30" i="34"/>
  <c r="H30" i="34"/>
  <c r="G30" i="34"/>
  <c r="F30" i="34"/>
  <c r="E30" i="34"/>
  <c r="N30" i="34" s="1"/>
  <c r="O30" i="34" s="1"/>
  <c r="D30" i="34"/>
  <c r="N29" i="34"/>
  <c r="O29" i="34" s="1"/>
  <c r="M28" i="34"/>
  <c r="L28" i="34"/>
  <c r="K28" i="34"/>
  <c r="J28" i="34"/>
  <c r="I28" i="34"/>
  <c r="H28" i="34"/>
  <c r="G28" i="34"/>
  <c r="F28" i="34"/>
  <c r="E28" i="34"/>
  <c r="N28" i="34" s="1"/>
  <c r="O28" i="34" s="1"/>
  <c r="D28" i="34"/>
  <c r="N27" i="34"/>
  <c r="O27" i="34" s="1"/>
  <c r="M26" i="34"/>
  <c r="L26" i="34"/>
  <c r="K26" i="34"/>
  <c r="J26" i="34"/>
  <c r="I26" i="34"/>
  <c r="H26" i="34"/>
  <c r="G26" i="34"/>
  <c r="F26" i="34"/>
  <c r="E26" i="34"/>
  <c r="N26" i="34" s="1"/>
  <c r="O26" i="34" s="1"/>
  <c r="D26" i="34"/>
  <c r="N25" i="34"/>
  <c r="O25" i="34" s="1"/>
  <c r="N24" i="34"/>
  <c r="O24" i="34" s="1"/>
  <c r="N23" i="34"/>
  <c r="O23" i="34" s="1"/>
  <c r="M22" i="34"/>
  <c r="N22" i="34" s="1"/>
  <c r="O22" i="34" s="1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/>
  <c r="N15" i="34"/>
  <c r="O15" i="34"/>
  <c r="N14" i="34"/>
  <c r="O14" i="34"/>
  <c r="M13" i="34"/>
  <c r="L13" i="34"/>
  <c r="K13" i="34"/>
  <c r="J13" i="34"/>
  <c r="I13" i="34"/>
  <c r="H13" i="34"/>
  <c r="G13" i="34"/>
  <c r="F13" i="34"/>
  <c r="N13" i="34"/>
  <c r="O13" i="34" s="1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M33" i="34" s="1"/>
  <c r="L5" i="34"/>
  <c r="L33" i="34"/>
  <c r="K5" i="34"/>
  <c r="K33" i="34" s="1"/>
  <c r="J5" i="34"/>
  <c r="J33" i="34" s="1"/>
  <c r="I5" i="34"/>
  <c r="H5" i="34"/>
  <c r="N5" i="34" s="1"/>
  <c r="O5" i="34" s="1"/>
  <c r="G5" i="34"/>
  <c r="F5" i="34"/>
  <c r="F33" i="34"/>
  <c r="E5" i="34"/>
  <c r="D5" i="34"/>
  <c r="D33" i="34"/>
  <c r="D13" i="33"/>
  <c r="E33" i="33"/>
  <c r="N33" i="33" s="1"/>
  <c r="O33" i="33" s="1"/>
  <c r="F33" i="33"/>
  <c r="G33" i="33"/>
  <c r="H33" i="33"/>
  <c r="I33" i="33"/>
  <c r="J33" i="33"/>
  <c r="K33" i="33"/>
  <c r="L33" i="33"/>
  <c r="M33" i="33"/>
  <c r="D33" i="33"/>
  <c r="E31" i="33"/>
  <c r="N31" i="33" s="1"/>
  <c r="O31" i="33" s="1"/>
  <c r="F31" i="33"/>
  <c r="G31" i="33"/>
  <c r="H31" i="33"/>
  <c r="I31" i="33"/>
  <c r="J31" i="33"/>
  <c r="K31" i="33"/>
  <c r="L31" i="33"/>
  <c r="M31" i="33"/>
  <c r="E29" i="33"/>
  <c r="F29" i="33"/>
  <c r="F36" i="33" s="1"/>
  <c r="G29" i="33"/>
  <c r="H29" i="33"/>
  <c r="H36" i="33" s="1"/>
  <c r="I29" i="33"/>
  <c r="J29" i="33"/>
  <c r="K29" i="33"/>
  <c r="L29" i="33"/>
  <c r="M29" i="33"/>
  <c r="E27" i="33"/>
  <c r="F27" i="33"/>
  <c r="G27" i="33"/>
  <c r="H27" i="33"/>
  <c r="I27" i="33"/>
  <c r="J27" i="33"/>
  <c r="J36" i="33" s="1"/>
  <c r="K27" i="33"/>
  <c r="L27" i="33"/>
  <c r="M27" i="33"/>
  <c r="E23" i="33"/>
  <c r="F23" i="33"/>
  <c r="G23" i="33"/>
  <c r="H23" i="33"/>
  <c r="I23" i="33"/>
  <c r="J23" i="33"/>
  <c r="K23" i="33"/>
  <c r="L23" i="33"/>
  <c r="N23" i="33" s="1"/>
  <c r="O23" i="33" s="1"/>
  <c r="M23" i="33"/>
  <c r="E17" i="33"/>
  <c r="F17" i="33"/>
  <c r="G17" i="33"/>
  <c r="H17" i="33"/>
  <c r="I17" i="33"/>
  <c r="J17" i="33"/>
  <c r="K17" i="33"/>
  <c r="K36" i="33" s="1"/>
  <c r="L17" i="33"/>
  <c r="L36" i="33"/>
  <c r="M17" i="33"/>
  <c r="E13" i="33"/>
  <c r="F13" i="33"/>
  <c r="G13" i="33"/>
  <c r="H13" i="33"/>
  <c r="I13" i="33"/>
  <c r="J13" i="33"/>
  <c r="K13" i="33"/>
  <c r="L13" i="33"/>
  <c r="N13" i="33" s="1"/>
  <c r="O13" i="33" s="1"/>
  <c r="M13" i="33"/>
  <c r="E5" i="33"/>
  <c r="N5" i="33" s="1"/>
  <c r="O5" i="33" s="1"/>
  <c r="F5" i="33"/>
  <c r="G5" i="33"/>
  <c r="G36" i="33" s="1"/>
  <c r="H5" i="33"/>
  <c r="I5" i="33"/>
  <c r="J5" i="33"/>
  <c r="K5" i="33"/>
  <c r="L5" i="33"/>
  <c r="M5" i="33"/>
  <c r="M36" i="33" s="1"/>
  <c r="D31" i="33"/>
  <c r="D29" i="33"/>
  <c r="N29" i="33" s="1"/>
  <c r="O29" i="33" s="1"/>
  <c r="D23" i="33"/>
  <c r="D17" i="33"/>
  <c r="N17" i="33" s="1"/>
  <c r="O17" i="33" s="1"/>
  <c r="D5" i="33"/>
  <c r="N35" i="33"/>
  <c r="O35" i="33" s="1"/>
  <c r="N34" i="33"/>
  <c r="O34" i="33" s="1"/>
  <c r="N30" i="33"/>
  <c r="O30" i="33" s="1"/>
  <c r="N32" i="33"/>
  <c r="O32" i="33"/>
  <c r="D27" i="33"/>
  <c r="N28" i="33"/>
  <c r="O28" i="33" s="1"/>
  <c r="N25" i="33"/>
  <c r="O25" i="33" s="1"/>
  <c r="N26" i="33"/>
  <c r="O26" i="33" s="1"/>
  <c r="N24" i="33"/>
  <c r="O24" i="33"/>
  <c r="N15" i="33"/>
  <c r="O15" i="33"/>
  <c r="N16" i="33"/>
  <c r="O16" i="33"/>
  <c r="N7" i="33"/>
  <c r="O7" i="33"/>
  <c r="N8" i="33"/>
  <c r="O8" i="33"/>
  <c r="N9" i="33"/>
  <c r="O9" i="33"/>
  <c r="N10" i="33"/>
  <c r="O10" i="33"/>
  <c r="N11" i="33"/>
  <c r="O11" i="33" s="1"/>
  <c r="N12" i="33"/>
  <c r="O12" i="33"/>
  <c r="N6" i="33"/>
  <c r="O6" i="33"/>
  <c r="N18" i="33"/>
  <c r="O18" i="33"/>
  <c r="N19" i="33"/>
  <c r="O19" i="33"/>
  <c r="N20" i="33"/>
  <c r="O20" i="33"/>
  <c r="N21" i="33"/>
  <c r="O21" i="33" s="1"/>
  <c r="N22" i="33"/>
  <c r="O22" i="33"/>
  <c r="N14" i="33"/>
  <c r="O14" i="33"/>
  <c r="N32" i="37"/>
  <c r="O32" i="37" s="1"/>
  <c r="D36" i="33"/>
  <c r="I36" i="33"/>
  <c r="N23" i="40"/>
  <c r="O23" i="40" s="1"/>
  <c r="L38" i="40"/>
  <c r="I33" i="34"/>
  <c r="F32" i="35"/>
  <c r="F37" i="37"/>
  <c r="J37" i="37"/>
  <c r="G33" i="34"/>
  <c r="G33" i="39"/>
  <c r="E38" i="40"/>
  <c r="G38" i="40"/>
  <c r="L37" i="37"/>
  <c r="M34" i="38"/>
  <c r="O37" i="48" l="1"/>
  <c r="P37" i="48" s="1"/>
  <c r="N37" i="37"/>
  <c r="O37" i="37" s="1"/>
  <c r="N33" i="36"/>
  <c r="O33" i="36" s="1"/>
  <c r="N35" i="43"/>
  <c r="O35" i="43" s="1"/>
  <c r="N32" i="42"/>
  <c r="O32" i="42" s="1"/>
  <c r="N5" i="43"/>
  <c r="O5" i="43" s="1"/>
  <c r="N28" i="43"/>
  <c r="O28" i="43" s="1"/>
  <c r="N5" i="36"/>
  <c r="O5" i="36" s="1"/>
  <c r="D38" i="40"/>
  <c r="N38" i="40" s="1"/>
  <c r="O38" i="40" s="1"/>
  <c r="H33" i="34"/>
  <c r="H34" i="38"/>
  <c r="F33" i="41"/>
  <c r="J32" i="42"/>
  <c r="D35" i="44"/>
  <c r="N35" i="44" s="1"/>
  <c r="O35" i="44" s="1"/>
  <c r="D32" i="47"/>
  <c r="N13" i="40"/>
  <c r="O13" i="40" s="1"/>
  <c r="N27" i="33"/>
  <c r="O27" i="33" s="1"/>
  <c r="E37" i="37"/>
  <c r="N25" i="35"/>
  <c r="O25" i="35" s="1"/>
  <c r="N13" i="36"/>
  <c r="O13" i="36" s="1"/>
  <c r="N5" i="37"/>
  <c r="O5" i="37" s="1"/>
  <c r="M32" i="47"/>
  <c r="N25" i="44"/>
  <c r="O25" i="44" s="1"/>
  <c r="N17" i="43"/>
  <c r="O17" i="43" s="1"/>
  <c r="N5" i="42"/>
  <c r="O5" i="42" s="1"/>
  <c r="E36" i="33"/>
  <c r="N36" i="33" s="1"/>
  <c r="O36" i="33" s="1"/>
  <c r="H38" i="40"/>
  <c r="D33" i="39"/>
  <c r="N33" i="39" s="1"/>
  <c r="O33" i="39" s="1"/>
  <c r="D34" i="38"/>
  <c r="N34" i="38" s="1"/>
  <c r="O34" i="38" s="1"/>
  <c r="E32" i="35"/>
  <c r="N32" i="35" s="1"/>
  <c r="O32" i="35" s="1"/>
  <c r="D33" i="41"/>
  <c r="N33" i="41" s="1"/>
  <c r="O33" i="41" s="1"/>
  <c r="L34" i="46"/>
  <c r="N34" i="46" s="1"/>
  <c r="O34" i="46" s="1"/>
  <c r="F33" i="45"/>
  <c r="N33" i="45" s="1"/>
  <c r="O33" i="45" s="1"/>
  <c r="O13" i="47"/>
  <c r="P13" i="47" s="1"/>
  <c r="I37" i="37"/>
  <c r="E33" i="34"/>
  <c r="H32" i="35"/>
  <c r="N18" i="46"/>
  <c r="O18" i="46" s="1"/>
  <c r="O32" i="47" l="1"/>
  <c r="P32" i="47" s="1"/>
  <c r="N33" i="34"/>
  <c r="O33" i="34" s="1"/>
</calcChain>
</file>

<file path=xl/sharedStrings.xml><?xml version="1.0" encoding="utf-8"?>
<sst xmlns="http://schemas.openxmlformats.org/spreadsheetml/2006/main" count="859" uniqueCount="106">
  <si>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</si>
  <si>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</si>
  <si>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</si>
  <si>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</si>
  <si>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</si>
  <si>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</si>
  <si>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</si>
  <si>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</si>
  <si>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</si>
  <si>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</si>
  <si>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</si>
  <si>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</si>
  <si>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</si>
  <si>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</si>
  <si>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</si>
  <si>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</si>
  <si>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</si>
  <si>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</si>
  <si>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</si>
  <si>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</si>
  <si>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</si>
  <si>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</si>
  <si>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</si>
  <si>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</si>
  <si>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</si>
  <si>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</si>
  <si>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</si>
  <si>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</si>
  <si>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</si>
  <si>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</si>
  <si>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</si>
  <si>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</si>
  <si>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</si>
  <si>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</si>
  <si>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</si>
  <si>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Other Physical Environment</t>
  </si>
  <si>
    <t>Transportation</t>
  </si>
  <si>
    <t>Road and Street Facilities</t>
  </si>
  <si>
    <t>Airports</t>
  </si>
  <si>
    <t>Other Transportation Systems / Services</t>
  </si>
  <si>
    <t>Economic Environment</t>
  </si>
  <si>
    <t>Industry Development</t>
  </si>
  <si>
    <t>Human Services</t>
  </si>
  <si>
    <t>Public Assistance Services</t>
  </si>
  <si>
    <t>Culture / Recreation</t>
  </si>
  <si>
    <t>Parks and Recreation</t>
  </si>
  <si>
    <t>Inter-Fund Group Transfers Out</t>
  </si>
  <si>
    <t>Proprietary - Non-Operating Interest Expense</t>
  </si>
  <si>
    <t>Other Uses and Non-Operating</t>
  </si>
  <si>
    <t>2009 Municipal Population:</t>
  </si>
  <si>
    <t>Arcadia Expenditures Reported by Account Code and Fund Type</t>
  </si>
  <si>
    <t>Local Fiscal Year Ended September 30, 2010</t>
  </si>
  <si>
    <t>Housing and Urban Development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</si>
  <si>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</si>
  <si>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</si>
  <si>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</si>
  <si>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</si>
  <si>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</si>
  <si>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</si>
  <si>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</si>
  <si>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</si>
  <si>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</si>
  <si>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</si>
  <si>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</si>
  <si>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</si>
  <si>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</si>
  <si>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</si>
  <si>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</si>
  <si>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Other Transportation</t>
  </si>
  <si>
    <t>Parks / Recreation</t>
  </si>
  <si>
    <t>Other Uses</t>
  </si>
  <si>
    <t>Non-Operating Interest Expense</t>
  </si>
  <si>
    <t>2014 Municipal Population:</t>
  </si>
  <si>
    <t>Local Fiscal Year Ended September 30, 2007</t>
  </si>
  <si>
    <t>Proprietary - Other Non-Operating Disbursements</t>
  </si>
  <si>
    <t>2007 Municipal Population:</t>
  </si>
  <si>
    <t>Local Fiscal Year Ended September 30, 2015</t>
  </si>
  <si>
    <t>Interfund Transfers Out</t>
  </si>
  <si>
    <t>2015 Municipal Population:</t>
  </si>
  <si>
    <t>Local Fiscal Year Ended September 30, 2016</t>
  </si>
  <si>
    <t>Flood Control / Stormwater Control</t>
  </si>
  <si>
    <t>2016 Municipal Population:</t>
  </si>
  <si>
    <t>Local Fiscal Year Ended September 30, 2017</t>
  </si>
  <si>
    <t>Emergency and Disaster Relief Services</t>
  </si>
  <si>
    <t>2017 Municipal Population:</t>
  </si>
  <si>
    <t>Local Fiscal Year Ended September 30, 2018</t>
  </si>
  <si>
    <t>Protective Inspections</t>
  </si>
  <si>
    <t>Other Non-Operating Disbursements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</si>
  <si>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</si>
  <si>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</si>
  <si>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</si>
  <si>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</si>
  <si>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</si>
  <si>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</si>
  <si>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</si>
  <si>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</si>
  <si>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</si>
  <si>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</si>
  <si>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</si>
  <si>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Flood Control / Stormwater Management</t>
  </si>
  <si>
    <t>Other Human Services</t>
  </si>
  <si>
    <t>Inter-fund Group Transfers Out</t>
  </si>
  <si>
    <t>2022 Municipal Population:</t>
  </si>
  <si>
    <t>Local Fiscal Year Ended September 30, 2023</t>
  </si>
  <si>
    <t>Debt Service Payments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</si>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</sst>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94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1498986</v>
      </c>
      <c r="E5" s="26">
        <f t="shared" si="0"/>
        <v>0</v>
      </c>
      <c r="F5" s="26">
        <f t="shared" si="0"/>
        <v>0</v>
      </c>
      <c r="G5" s="26">
        <f t="shared" si="0"/>
        <v>16609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2072461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3588056</v>
      </c>
      <c r="P5" s="32">
        <f t="shared" ref="P5:P37" si="1">(O5/P$39)</f>
        <v>469.76381251636553</v>
      </c>
      <c r="Q5" s="6"/>
    </row>
    <row r="6" spans="1:134">
      <c r="A6" s="12"/>
      <c r="B6" s="44">
        <v>511</v>
      </c>
      <c r="C6" s="20" t="s">
        <v>19</v>
      </c>
      <c r="D6" s="46">
        <v>50884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50884</v>
      </c>
      <c r="P6" s="47">
        <f t="shared" si="1"/>
        <v>6.6619533909400364</v>
      </c>
      <c r="Q6" s="9"/>
    </row>
    <row r="7" spans="1:134">
      <c r="A7" s="12"/>
      <c r="B7" s="44">
        <v>512</v>
      </c>
      <c r="C7" s="20" t="s">
        <v>20</v>
      </c>
      <c r="D7" s="46">
        <v>441527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441527</v>
      </c>
      <c r="P7" s="47">
        <f t="shared" si="1"/>
        <v>57.806624770882429</v>
      </c>
      <c r="Q7" s="9"/>
    </row>
    <row r="8" spans="1:134">
      <c r="A8" s="12"/>
      <c r="B8" s="44">
        <v>513</v>
      </c>
      <c r="C8" s="20" t="s">
        <v>21</v>
      </c>
      <c r="D8" s="46">
        <v>194179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194179</v>
      </c>
      <c r="P8" s="47">
        <f t="shared" si="1"/>
        <v>25.422754647813562</v>
      </c>
      <c r="Q8" s="9"/>
    </row>
    <row r="9" spans="1:134">
      <c r="A9" s="12"/>
      <c r="B9" s="44">
        <v>514</v>
      </c>
      <c r="C9" s="20" t="s">
        <v>22</v>
      </c>
      <c r="D9" s="46">
        <v>25938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25938</v>
      </c>
      <c r="P9" s="47">
        <f t="shared" si="1"/>
        <v>3.3959151610369207</v>
      </c>
      <c r="Q9" s="9"/>
    </row>
    <row r="10" spans="1:134">
      <c r="A10" s="12"/>
      <c r="B10" s="44">
        <v>515</v>
      </c>
      <c r="C10" s="20" t="s">
        <v>23</v>
      </c>
      <c r="D10" s="46">
        <v>240045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240045</v>
      </c>
      <c r="P10" s="47">
        <f t="shared" si="1"/>
        <v>31.427729772191672</v>
      </c>
      <c r="Q10" s="9"/>
    </row>
    <row r="11" spans="1:134">
      <c r="A11" s="12"/>
      <c r="B11" s="44">
        <v>517</v>
      </c>
      <c r="C11" s="20" t="s">
        <v>104</v>
      </c>
      <c r="D11" s="46">
        <v>0</v>
      </c>
      <c r="E11" s="46">
        <v>0</v>
      </c>
      <c r="F11" s="46">
        <v>0</v>
      </c>
      <c r="G11" s="46">
        <v>3000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3000</v>
      </c>
      <c r="P11" s="47">
        <f t="shared" si="1"/>
        <v>0.39277297721916732</v>
      </c>
      <c r="Q11" s="9"/>
    </row>
    <row r="12" spans="1:134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1888025</v>
      </c>
      <c r="L12" s="46">
        <v>0</v>
      </c>
      <c r="M12" s="46">
        <v>0</v>
      </c>
      <c r="N12" s="46">
        <v>0</v>
      </c>
      <c r="O12" s="46">
        <f t="shared" si="2"/>
        <v>1888025</v>
      </c>
      <c r="P12" s="47">
        <f t="shared" si="1"/>
        <v>247.18840010473946</v>
      </c>
      <c r="Q12" s="9"/>
    </row>
    <row r="13" spans="1:134">
      <c r="A13" s="12"/>
      <c r="B13" s="44">
        <v>519</v>
      </c>
      <c r="C13" s="20" t="s">
        <v>25</v>
      </c>
      <c r="D13" s="46">
        <v>546413</v>
      </c>
      <c r="E13" s="46">
        <v>0</v>
      </c>
      <c r="F13" s="46">
        <v>0</v>
      </c>
      <c r="G13" s="46">
        <v>13609</v>
      </c>
      <c r="H13" s="46">
        <v>0</v>
      </c>
      <c r="I13" s="46">
        <v>0</v>
      </c>
      <c r="J13" s="46">
        <v>0</v>
      </c>
      <c r="K13" s="46">
        <v>184436</v>
      </c>
      <c r="L13" s="46">
        <v>0</v>
      </c>
      <c r="M13" s="46">
        <v>0</v>
      </c>
      <c r="N13" s="46">
        <v>0</v>
      </c>
      <c r="O13" s="46">
        <f t="shared" si="2"/>
        <v>744458</v>
      </c>
      <c r="P13" s="47">
        <f t="shared" si="1"/>
        <v>97.46766169154229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SUM(D15:D18)</f>
        <v>6792126</v>
      </c>
      <c r="E14" s="31">
        <f t="shared" si="3"/>
        <v>0</v>
      </c>
      <c r="F14" s="31">
        <f t="shared" si="3"/>
        <v>0</v>
      </c>
      <c r="G14" s="31">
        <f t="shared" si="3"/>
        <v>264184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7056310</v>
      </c>
      <c r="P14" s="43">
        <f t="shared" si="1"/>
        <v>923.84262896046084</v>
      </c>
      <c r="Q14" s="10"/>
    </row>
    <row r="15" spans="1:134">
      <c r="A15" s="12"/>
      <c r="B15" s="44">
        <v>521</v>
      </c>
      <c r="C15" s="20" t="s">
        <v>27</v>
      </c>
      <c r="D15" s="46">
        <v>2196906</v>
      </c>
      <c r="E15" s="46">
        <v>0</v>
      </c>
      <c r="F15" s="46">
        <v>0</v>
      </c>
      <c r="G15" s="46">
        <v>264184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2461090</v>
      </c>
      <c r="P15" s="47">
        <f t="shared" si="1"/>
        <v>322.2165488347735</v>
      </c>
      <c r="Q15" s="9"/>
    </row>
    <row r="16" spans="1:134">
      <c r="A16" s="12"/>
      <c r="B16" s="44">
        <v>522</v>
      </c>
      <c r="C16" s="20" t="s">
        <v>28</v>
      </c>
      <c r="D16" s="46">
        <v>269862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8" si="4">SUM(D16:N16)</f>
        <v>269862</v>
      </c>
      <c r="P16" s="47">
        <f t="shared" si="1"/>
        <v>35.33150039277298</v>
      </c>
      <c r="Q16" s="9"/>
    </row>
    <row r="17" spans="1:17">
      <c r="A17" s="12"/>
      <c r="B17" s="44">
        <v>525</v>
      </c>
      <c r="C17" s="20" t="s">
        <v>83</v>
      </c>
      <c r="D17" s="46">
        <v>4308417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4308417</v>
      </c>
      <c r="P17" s="47">
        <f t="shared" si="1"/>
        <v>564.07659073055777</v>
      </c>
      <c r="Q17" s="9"/>
    </row>
    <row r="18" spans="1:17">
      <c r="A18" s="12"/>
      <c r="B18" s="44">
        <v>529</v>
      </c>
      <c r="C18" s="20" t="s">
        <v>29</v>
      </c>
      <c r="D18" s="46">
        <v>16941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16941</v>
      </c>
      <c r="P18" s="47">
        <f t="shared" si="1"/>
        <v>2.2179890023566378</v>
      </c>
      <c r="Q18" s="9"/>
    </row>
    <row r="19" spans="1:17" ht="15.75">
      <c r="A19" s="28" t="s">
        <v>30</v>
      </c>
      <c r="B19" s="29"/>
      <c r="C19" s="30"/>
      <c r="D19" s="31">
        <f t="shared" ref="D19:N19" si="5">SUM(D20:D25)</f>
        <v>154953</v>
      </c>
      <c r="E19" s="31">
        <f t="shared" si="5"/>
        <v>0</v>
      </c>
      <c r="F19" s="31">
        <f t="shared" si="5"/>
        <v>0</v>
      </c>
      <c r="G19" s="31">
        <f t="shared" si="5"/>
        <v>325459</v>
      </c>
      <c r="H19" s="31">
        <f t="shared" si="5"/>
        <v>0</v>
      </c>
      <c r="I19" s="31">
        <f t="shared" si="5"/>
        <v>7390240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7870652</v>
      </c>
      <c r="P19" s="43">
        <f t="shared" si="1"/>
        <v>1030.4598062319978</v>
      </c>
      <c r="Q19" s="10"/>
    </row>
    <row r="20" spans="1:17">
      <c r="A20" s="12"/>
      <c r="B20" s="44">
        <v>533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1121002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33" si="6">SUM(D20:N20)</f>
        <v>1121002</v>
      </c>
      <c r="P20" s="47">
        <f t="shared" si="1"/>
        <v>146.76643100288032</v>
      </c>
      <c r="Q20" s="9"/>
    </row>
    <row r="21" spans="1:17">
      <c r="A21" s="12"/>
      <c r="B21" s="44">
        <v>534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1025849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1025849</v>
      </c>
      <c r="P21" s="47">
        <f t="shared" si="1"/>
        <v>134.30858863576853</v>
      </c>
      <c r="Q21" s="9"/>
    </row>
    <row r="22" spans="1:17">
      <c r="A22" s="12"/>
      <c r="B22" s="44">
        <v>535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1981887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1981887</v>
      </c>
      <c r="P22" s="47">
        <f t="shared" si="1"/>
        <v>259.47721916732127</v>
      </c>
      <c r="Q22" s="9"/>
    </row>
    <row r="23" spans="1:17">
      <c r="A23" s="12"/>
      <c r="B23" s="44">
        <v>536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3261502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3261502</v>
      </c>
      <c r="P23" s="47">
        <f t="shared" si="1"/>
        <v>427.00995024875624</v>
      </c>
      <c r="Q23" s="9"/>
    </row>
    <row r="24" spans="1:17">
      <c r="A24" s="12"/>
      <c r="B24" s="44">
        <v>538</v>
      </c>
      <c r="C24" s="20" t="s">
        <v>99</v>
      </c>
      <c r="D24" s="46">
        <v>0</v>
      </c>
      <c r="E24" s="46">
        <v>0</v>
      </c>
      <c r="F24" s="46">
        <v>0</v>
      </c>
      <c r="G24" s="46">
        <v>306382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306382</v>
      </c>
      <c r="P24" s="47">
        <f t="shared" si="1"/>
        <v>40.112856768787644</v>
      </c>
      <c r="Q24" s="9"/>
    </row>
    <row r="25" spans="1:17">
      <c r="A25" s="12"/>
      <c r="B25" s="44">
        <v>539</v>
      </c>
      <c r="C25" s="20" t="s">
        <v>35</v>
      </c>
      <c r="D25" s="46">
        <v>154953</v>
      </c>
      <c r="E25" s="46">
        <v>0</v>
      </c>
      <c r="F25" s="46">
        <v>0</v>
      </c>
      <c r="G25" s="46">
        <v>19077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174030</v>
      </c>
      <c r="P25" s="47">
        <f t="shared" si="1"/>
        <v>22.784760408483898</v>
      </c>
      <c r="Q25" s="9"/>
    </row>
    <row r="26" spans="1:17" ht="15.75">
      <c r="A26" s="28" t="s">
        <v>36</v>
      </c>
      <c r="B26" s="29"/>
      <c r="C26" s="30"/>
      <c r="D26" s="31">
        <f t="shared" ref="D26:N26" si="7">SUM(D27:D29)</f>
        <v>619785</v>
      </c>
      <c r="E26" s="31">
        <f t="shared" si="7"/>
        <v>0</v>
      </c>
      <c r="F26" s="31">
        <f t="shared" si="7"/>
        <v>0</v>
      </c>
      <c r="G26" s="31">
        <f t="shared" si="7"/>
        <v>558565</v>
      </c>
      <c r="H26" s="31">
        <f t="shared" si="7"/>
        <v>0</v>
      </c>
      <c r="I26" s="31">
        <f t="shared" si="7"/>
        <v>896790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2075140</v>
      </c>
      <c r="P26" s="43">
        <f t="shared" si="1"/>
        <v>271.68630531552765</v>
      </c>
      <c r="Q26" s="10"/>
    </row>
    <row r="27" spans="1:17">
      <c r="A27" s="12"/>
      <c r="B27" s="44">
        <v>541</v>
      </c>
      <c r="C27" s="20" t="s">
        <v>37</v>
      </c>
      <c r="D27" s="46">
        <v>411535</v>
      </c>
      <c r="E27" s="46">
        <v>0</v>
      </c>
      <c r="F27" s="46">
        <v>0</v>
      </c>
      <c r="G27" s="46">
        <v>558565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970100</v>
      </c>
      <c r="P27" s="47">
        <f t="shared" si="1"/>
        <v>127.00968840010474</v>
      </c>
      <c r="Q27" s="9"/>
    </row>
    <row r="28" spans="1:17">
      <c r="A28" s="12"/>
      <c r="B28" s="44">
        <v>542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896790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896790</v>
      </c>
      <c r="P28" s="47">
        <f t="shared" si="1"/>
        <v>117.41162608012569</v>
      </c>
      <c r="Q28" s="9"/>
    </row>
    <row r="29" spans="1:17">
      <c r="A29" s="12"/>
      <c r="B29" s="44">
        <v>549</v>
      </c>
      <c r="C29" s="20" t="s">
        <v>39</v>
      </c>
      <c r="D29" s="46">
        <v>208250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208250</v>
      </c>
      <c r="P29" s="47">
        <f t="shared" si="1"/>
        <v>27.264990835297198</v>
      </c>
      <c r="Q29" s="9"/>
    </row>
    <row r="30" spans="1:17" ht="15.75">
      <c r="A30" s="28" t="s">
        <v>42</v>
      </c>
      <c r="B30" s="29"/>
      <c r="C30" s="30"/>
      <c r="D30" s="31">
        <f t="shared" ref="D30:N30" si="8">SUM(D31:D31)</f>
        <v>0</v>
      </c>
      <c r="E30" s="31">
        <f t="shared" si="8"/>
        <v>0</v>
      </c>
      <c r="F30" s="31">
        <f t="shared" si="8"/>
        <v>0</v>
      </c>
      <c r="G30" s="31">
        <f t="shared" si="8"/>
        <v>4200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6"/>
        <v>4200</v>
      </c>
      <c r="P30" s="43">
        <f t="shared" si="1"/>
        <v>0.54988216810683421</v>
      </c>
      <c r="Q30" s="10"/>
    </row>
    <row r="31" spans="1:17">
      <c r="A31" s="12"/>
      <c r="B31" s="44">
        <v>569</v>
      </c>
      <c r="C31" s="20" t="s">
        <v>100</v>
      </c>
      <c r="D31" s="46">
        <v>0</v>
      </c>
      <c r="E31" s="46">
        <v>0</v>
      </c>
      <c r="F31" s="46">
        <v>0</v>
      </c>
      <c r="G31" s="46">
        <v>4200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4200</v>
      </c>
      <c r="P31" s="47">
        <f t="shared" si="1"/>
        <v>0.54988216810683421</v>
      </c>
      <c r="Q31" s="9"/>
    </row>
    <row r="32" spans="1:17" ht="15.75">
      <c r="A32" s="28" t="s">
        <v>44</v>
      </c>
      <c r="B32" s="29"/>
      <c r="C32" s="30"/>
      <c r="D32" s="31">
        <f t="shared" ref="D32:N32" si="9">SUM(D33:D33)</f>
        <v>1296791</v>
      </c>
      <c r="E32" s="31">
        <f t="shared" si="9"/>
        <v>0</v>
      </c>
      <c r="F32" s="31">
        <f t="shared" si="9"/>
        <v>0</v>
      </c>
      <c r="G32" s="31">
        <f t="shared" si="9"/>
        <v>719192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>SUM(D32:N32)</f>
        <v>2015983</v>
      </c>
      <c r="P32" s="43">
        <f t="shared" si="1"/>
        <v>263.94121497774285</v>
      </c>
      <c r="Q32" s="9"/>
    </row>
    <row r="33" spans="1:120">
      <c r="A33" s="12"/>
      <c r="B33" s="44">
        <v>572</v>
      </c>
      <c r="C33" s="20" t="s">
        <v>45</v>
      </c>
      <c r="D33" s="46">
        <v>1296791</v>
      </c>
      <c r="E33" s="46">
        <v>0</v>
      </c>
      <c r="F33" s="46">
        <v>0</v>
      </c>
      <c r="G33" s="46">
        <v>719192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2015983</v>
      </c>
      <c r="P33" s="47">
        <f t="shared" si="1"/>
        <v>263.94121497774285</v>
      </c>
      <c r="Q33" s="9"/>
    </row>
    <row r="34" spans="1:120" ht="15.75">
      <c r="A34" s="28" t="s">
        <v>48</v>
      </c>
      <c r="B34" s="29"/>
      <c r="C34" s="30"/>
      <c r="D34" s="31">
        <f t="shared" ref="D34:N34" si="10">SUM(D35:D36)</f>
        <v>109078</v>
      </c>
      <c r="E34" s="31">
        <f t="shared" si="10"/>
        <v>0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169044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>SUM(D34:N34)</f>
        <v>278122</v>
      </c>
      <c r="P34" s="43">
        <f t="shared" si="1"/>
        <v>36.412935323383081</v>
      </c>
      <c r="Q34" s="9"/>
    </row>
    <row r="35" spans="1:120">
      <c r="A35" s="12"/>
      <c r="B35" s="44">
        <v>590</v>
      </c>
      <c r="C35" s="20" t="s">
        <v>74</v>
      </c>
      <c r="D35" s="46">
        <v>109078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36" si="11">SUM(D35:N35)</f>
        <v>109078</v>
      </c>
      <c r="P35" s="47">
        <f t="shared" si="1"/>
        <v>14.280963603037444</v>
      </c>
      <c r="Q35" s="9"/>
    </row>
    <row r="36" spans="1:120" ht="15.75" thickBot="1">
      <c r="A36" s="12"/>
      <c r="B36" s="44">
        <v>591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169044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1"/>
        <v>169044</v>
      </c>
      <c r="P36" s="47">
        <f t="shared" si="1"/>
        <v>22.131971720345639</v>
      </c>
      <c r="Q36" s="9"/>
    </row>
    <row r="37" spans="1:120" ht="16.5" thickBot="1">
      <c r="A37" s="14" t="s">
        <v>10</v>
      </c>
      <c r="B37" s="23"/>
      <c r="C37" s="22"/>
      <c r="D37" s="15">
        <f>SUM(D5,D14,D19,D26,D30,D32,D34)</f>
        <v>10471719</v>
      </c>
      <c r="E37" s="15">
        <f t="shared" ref="E37:N37" si="12">SUM(E5,E14,E19,E26,E30,E32,E34)</f>
        <v>0</v>
      </c>
      <c r="F37" s="15">
        <f t="shared" si="12"/>
        <v>0</v>
      </c>
      <c r="G37" s="15">
        <f t="shared" si="12"/>
        <v>1888209</v>
      </c>
      <c r="H37" s="15">
        <f t="shared" si="12"/>
        <v>0</v>
      </c>
      <c r="I37" s="15">
        <f t="shared" si="12"/>
        <v>8456074</v>
      </c>
      <c r="J37" s="15">
        <f t="shared" si="12"/>
        <v>0</v>
      </c>
      <c r="K37" s="15">
        <f t="shared" si="12"/>
        <v>2072461</v>
      </c>
      <c r="L37" s="15">
        <f t="shared" si="12"/>
        <v>0</v>
      </c>
      <c r="M37" s="15">
        <f t="shared" si="12"/>
        <v>0</v>
      </c>
      <c r="N37" s="15">
        <f t="shared" si="12"/>
        <v>0</v>
      </c>
      <c r="O37" s="15">
        <f>SUM(D37:N37)</f>
        <v>22888463</v>
      </c>
      <c r="P37" s="37">
        <f t="shared" si="1"/>
        <v>2996.6565854935848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93" t="s">
        <v>105</v>
      </c>
      <c r="N39" s="93"/>
      <c r="O39" s="93"/>
      <c r="P39" s="41">
        <v>7638</v>
      </c>
    </row>
    <row r="40" spans="1:120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6"/>
    </row>
    <row r="41" spans="1:120" ht="15.75" customHeight="1" thickBot="1">
      <c r="A41" s="97" t="s">
        <v>54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9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852801</v>
      </c>
      <c r="E5" s="59">
        <f t="shared" si="0"/>
        <v>0</v>
      </c>
      <c r="F5" s="59">
        <f t="shared" si="0"/>
        <v>0</v>
      </c>
      <c r="G5" s="59">
        <f t="shared" si="0"/>
        <v>74177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788584</v>
      </c>
      <c r="L5" s="59">
        <f t="shared" si="0"/>
        <v>0</v>
      </c>
      <c r="M5" s="59">
        <f t="shared" si="0"/>
        <v>0</v>
      </c>
      <c r="N5" s="60">
        <f>SUM(D5:M5)</f>
        <v>1715562</v>
      </c>
      <c r="O5" s="61">
        <f t="shared" ref="O5:O33" si="1">(N5/O$35)</f>
        <v>229.38387484957883</v>
      </c>
      <c r="P5" s="62"/>
    </row>
    <row r="6" spans="1:133">
      <c r="A6" s="64"/>
      <c r="B6" s="65">
        <v>511</v>
      </c>
      <c r="C6" s="66" t="s">
        <v>19</v>
      </c>
      <c r="D6" s="67">
        <v>68428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68428</v>
      </c>
      <c r="O6" s="68">
        <f t="shared" si="1"/>
        <v>9.1493515175825646</v>
      </c>
      <c r="P6" s="69"/>
    </row>
    <row r="7" spans="1:133">
      <c r="A7" s="64"/>
      <c r="B7" s="65">
        <v>512</v>
      </c>
      <c r="C7" s="66" t="s">
        <v>20</v>
      </c>
      <c r="D7" s="67">
        <v>162937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162937</v>
      </c>
      <c r="O7" s="68">
        <f t="shared" si="1"/>
        <v>21.785933948388823</v>
      </c>
      <c r="P7" s="69"/>
    </row>
    <row r="8" spans="1:133">
      <c r="A8" s="64"/>
      <c r="B8" s="65">
        <v>513</v>
      </c>
      <c r="C8" s="66" t="s">
        <v>21</v>
      </c>
      <c r="D8" s="67">
        <v>163347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163347</v>
      </c>
      <c r="O8" s="68">
        <f t="shared" si="1"/>
        <v>21.840754111512233</v>
      </c>
      <c r="P8" s="69"/>
    </row>
    <row r="9" spans="1:133">
      <c r="A9" s="64"/>
      <c r="B9" s="65">
        <v>514</v>
      </c>
      <c r="C9" s="66" t="s">
        <v>22</v>
      </c>
      <c r="D9" s="67">
        <v>74602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74602</v>
      </c>
      <c r="O9" s="68">
        <f t="shared" si="1"/>
        <v>9.9748629495921914</v>
      </c>
      <c r="P9" s="69"/>
    </row>
    <row r="10" spans="1:133">
      <c r="A10" s="64"/>
      <c r="B10" s="65">
        <v>515</v>
      </c>
      <c r="C10" s="66" t="s">
        <v>23</v>
      </c>
      <c r="D10" s="67">
        <v>80446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80446</v>
      </c>
      <c r="O10" s="68">
        <f t="shared" si="1"/>
        <v>10.756250835673219</v>
      </c>
      <c r="P10" s="69"/>
    </row>
    <row r="11" spans="1:133">
      <c r="A11" s="64"/>
      <c r="B11" s="65">
        <v>518</v>
      </c>
      <c r="C11" s="66" t="s">
        <v>24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788584</v>
      </c>
      <c r="L11" s="67">
        <v>0</v>
      </c>
      <c r="M11" s="67">
        <v>0</v>
      </c>
      <c r="N11" s="67">
        <f t="shared" si="2"/>
        <v>788584</v>
      </c>
      <c r="O11" s="68">
        <f t="shared" si="1"/>
        <v>105.43976467442171</v>
      </c>
      <c r="P11" s="69"/>
    </row>
    <row r="12" spans="1:133">
      <c r="A12" s="64"/>
      <c r="B12" s="65">
        <v>519</v>
      </c>
      <c r="C12" s="66" t="s">
        <v>64</v>
      </c>
      <c r="D12" s="67">
        <v>303041</v>
      </c>
      <c r="E12" s="67">
        <v>0</v>
      </c>
      <c r="F12" s="67">
        <v>0</v>
      </c>
      <c r="G12" s="67">
        <v>74177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377218</v>
      </c>
      <c r="O12" s="68">
        <f t="shared" si="1"/>
        <v>50.436956812408077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SUM(D14:D16)</f>
        <v>2152889</v>
      </c>
      <c r="E13" s="73">
        <f t="shared" si="3"/>
        <v>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22" si="4">SUM(D13:M13)</f>
        <v>2152889</v>
      </c>
      <c r="O13" s="75">
        <f t="shared" si="1"/>
        <v>287.85786869902392</v>
      </c>
      <c r="P13" s="76"/>
    </row>
    <row r="14" spans="1:133">
      <c r="A14" s="64"/>
      <c r="B14" s="65">
        <v>521</v>
      </c>
      <c r="C14" s="66" t="s">
        <v>27</v>
      </c>
      <c r="D14" s="67">
        <v>1538955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1538955</v>
      </c>
      <c r="O14" s="68">
        <f t="shared" si="1"/>
        <v>205.77015643802648</v>
      </c>
      <c r="P14" s="69"/>
    </row>
    <row r="15" spans="1:133">
      <c r="A15" s="64"/>
      <c r="B15" s="65">
        <v>522</v>
      </c>
      <c r="C15" s="66" t="s">
        <v>28</v>
      </c>
      <c r="D15" s="67">
        <v>598467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598467</v>
      </c>
      <c r="O15" s="68">
        <f t="shared" si="1"/>
        <v>80.019655034095464</v>
      </c>
      <c r="P15" s="69"/>
    </row>
    <row r="16" spans="1:133">
      <c r="A16" s="64"/>
      <c r="B16" s="65">
        <v>529</v>
      </c>
      <c r="C16" s="66" t="s">
        <v>29</v>
      </c>
      <c r="D16" s="67">
        <v>15467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15467</v>
      </c>
      <c r="O16" s="68">
        <f t="shared" si="1"/>
        <v>2.0680572269019923</v>
      </c>
      <c r="P16" s="69"/>
    </row>
    <row r="17" spans="1:16" ht="15.75">
      <c r="A17" s="70" t="s">
        <v>30</v>
      </c>
      <c r="B17" s="71"/>
      <c r="C17" s="72"/>
      <c r="D17" s="73">
        <f t="shared" ref="D17:M17" si="5">SUM(D18:D22)</f>
        <v>82525</v>
      </c>
      <c r="E17" s="73">
        <f t="shared" si="5"/>
        <v>0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3511179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3593704</v>
      </c>
      <c r="O17" s="75">
        <f t="shared" si="1"/>
        <v>480.50594999331463</v>
      </c>
      <c r="P17" s="76"/>
    </row>
    <row r="18" spans="1:16">
      <c r="A18" s="64"/>
      <c r="B18" s="65">
        <v>533</v>
      </c>
      <c r="C18" s="66" t="s">
        <v>31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1091540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1091540</v>
      </c>
      <c r="O18" s="68">
        <f t="shared" si="1"/>
        <v>145.94731916031554</v>
      </c>
      <c r="P18" s="69"/>
    </row>
    <row r="19" spans="1:16">
      <c r="A19" s="64"/>
      <c r="B19" s="65">
        <v>534</v>
      </c>
      <c r="C19" s="66" t="s">
        <v>65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818100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818100</v>
      </c>
      <c r="O19" s="68">
        <f t="shared" si="1"/>
        <v>109.38628158844766</v>
      </c>
      <c r="P19" s="69"/>
    </row>
    <row r="20" spans="1:16">
      <c r="A20" s="64"/>
      <c r="B20" s="65">
        <v>535</v>
      </c>
      <c r="C20" s="66" t="s">
        <v>33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882358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882358</v>
      </c>
      <c r="O20" s="68">
        <f t="shared" si="1"/>
        <v>117.97807193475063</v>
      </c>
      <c r="P20" s="69"/>
    </row>
    <row r="21" spans="1:16">
      <c r="A21" s="64"/>
      <c r="B21" s="65">
        <v>536</v>
      </c>
      <c r="C21" s="66" t="s">
        <v>66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719181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719181</v>
      </c>
      <c r="O21" s="68">
        <f t="shared" si="1"/>
        <v>96.160048134777384</v>
      </c>
      <c r="P21" s="69"/>
    </row>
    <row r="22" spans="1:16">
      <c r="A22" s="64"/>
      <c r="B22" s="65">
        <v>539</v>
      </c>
      <c r="C22" s="66" t="s">
        <v>35</v>
      </c>
      <c r="D22" s="67">
        <v>82525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82525</v>
      </c>
      <c r="O22" s="68">
        <f t="shared" si="1"/>
        <v>11.034229175023398</v>
      </c>
      <c r="P22" s="69"/>
    </row>
    <row r="23" spans="1:16" ht="15.75">
      <c r="A23" s="70" t="s">
        <v>36</v>
      </c>
      <c r="B23" s="71"/>
      <c r="C23" s="72"/>
      <c r="D23" s="73">
        <f t="shared" ref="D23:M23" si="6">SUM(D24:D26)</f>
        <v>330248</v>
      </c>
      <c r="E23" s="73">
        <f t="shared" si="6"/>
        <v>0</v>
      </c>
      <c r="F23" s="73">
        <f t="shared" si="6"/>
        <v>0</v>
      </c>
      <c r="G23" s="73">
        <f t="shared" si="6"/>
        <v>62711</v>
      </c>
      <c r="H23" s="73">
        <f t="shared" si="6"/>
        <v>0</v>
      </c>
      <c r="I23" s="73">
        <f t="shared" si="6"/>
        <v>237118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ref="N23:N28" si="7">SUM(D23:M23)</f>
        <v>630077</v>
      </c>
      <c r="O23" s="75">
        <f t="shared" si="1"/>
        <v>84.246155903195614</v>
      </c>
      <c r="P23" s="76"/>
    </row>
    <row r="24" spans="1:16">
      <c r="A24" s="64"/>
      <c r="B24" s="65">
        <v>541</v>
      </c>
      <c r="C24" s="66" t="s">
        <v>67</v>
      </c>
      <c r="D24" s="67">
        <v>299286</v>
      </c>
      <c r="E24" s="67">
        <v>0</v>
      </c>
      <c r="F24" s="67">
        <v>0</v>
      </c>
      <c r="G24" s="67">
        <v>62711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7"/>
        <v>361997</v>
      </c>
      <c r="O24" s="68">
        <f t="shared" si="1"/>
        <v>48.401791683380132</v>
      </c>
      <c r="P24" s="69"/>
    </row>
    <row r="25" spans="1:16">
      <c r="A25" s="64"/>
      <c r="B25" s="65">
        <v>542</v>
      </c>
      <c r="C25" s="66" t="s">
        <v>38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237118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237118</v>
      </c>
      <c r="O25" s="68">
        <f t="shared" si="1"/>
        <v>31.704505949993315</v>
      </c>
      <c r="P25" s="69"/>
    </row>
    <row r="26" spans="1:16">
      <c r="A26" s="64"/>
      <c r="B26" s="65">
        <v>549</v>
      </c>
      <c r="C26" s="66" t="s">
        <v>68</v>
      </c>
      <c r="D26" s="67">
        <v>30962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30962</v>
      </c>
      <c r="O26" s="68">
        <f t="shared" si="1"/>
        <v>4.1398582698221684</v>
      </c>
      <c r="P26" s="69"/>
    </row>
    <row r="27" spans="1:16" ht="15.75">
      <c r="A27" s="70" t="s">
        <v>40</v>
      </c>
      <c r="B27" s="71"/>
      <c r="C27" s="72"/>
      <c r="D27" s="73">
        <f t="shared" ref="D27:M27" si="8">SUM(D28:D28)</f>
        <v>0</v>
      </c>
      <c r="E27" s="73">
        <f t="shared" si="8"/>
        <v>30771</v>
      </c>
      <c r="F27" s="73">
        <f t="shared" si="8"/>
        <v>0</v>
      </c>
      <c r="G27" s="73">
        <f t="shared" si="8"/>
        <v>0</v>
      </c>
      <c r="H27" s="73">
        <f t="shared" si="8"/>
        <v>0</v>
      </c>
      <c r="I27" s="73">
        <f t="shared" si="8"/>
        <v>0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0</v>
      </c>
      <c r="N27" s="73">
        <f t="shared" si="7"/>
        <v>30771</v>
      </c>
      <c r="O27" s="75">
        <f t="shared" si="1"/>
        <v>4.1143200962695552</v>
      </c>
      <c r="P27" s="76"/>
    </row>
    <row r="28" spans="1:16">
      <c r="A28" s="64"/>
      <c r="B28" s="65">
        <v>554</v>
      </c>
      <c r="C28" s="66" t="s">
        <v>52</v>
      </c>
      <c r="D28" s="67">
        <v>0</v>
      </c>
      <c r="E28" s="67">
        <v>30771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7"/>
        <v>30771</v>
      </c>
      <c r="O28" s="68">
        <f t="shared" si="1"/>
        <v>4.1143200962695552</v>
      </c>
      <c r="P28" s="69"/>
    </row>
    <row r="29" spans="1:16" ht="15.75">
      <c r="A29" s="70" t="s">
        <v>44</v>
      </c>
      <c r="B29" s="71"/>
      <c r="C29" s="72"/>
      <c r="D29" s="73">
        <f t="shared" ref="D29:M29" si="9">SUM(D30:D30)</f>
        <v>805499</v>
      </c>
      <c r="E29" s="73">
        <f t="shared" si="9"/>
        <v>0</v>
      </c>
      <c r="F29" s="73">
        <f t="shared" si="9"/>
        <v>0</v>
      </c>
      <c r="G29" s="73">
        <f t="shared" si="9"/>
        <v>36448</v>
      </c>
      <c r="H29" s="73">
        <f t="shared" si="9"/>
        <v>0</v>
      </c>
      <c r="I29" s="73">
        <f t="shared" si="9"/>
        <v>0</v>
      </c>
      <c r="J29" s="73">
        <f t="shared" si="9"/>
        <v>0</v>
      </c>
      <c r="K29" s="73">
        <f t="shared" si="9"/>
        <v>0</v>
      </c>
      <c r="L29" s="73">
        <f t="shared" si="9"/>
        <v>0</v>
      </c>
      <c r="M29" s="73">
        <f t="shared" si="9"/>
        <v>0</v>
      </c>
      <c r="N29" s="73">
        <f>SUM(D29:M29)</f>
        <v>841947</v>
      </c>
      <c r="O29" s="75">
        <f t="shared" si="1"/>
        <v>112.57480946650622</v>
      </c>
      <c r="P29" s="69"/>
    </row>
    <row r="30" spans="1:16">
      <c r="A30" s="64"/>
      <c r="B30" s="65">
        <v>572</v>
      </c>
      <c r="C30" s="66" t="s">
        <v>69</v>
      </c>
      <c r="D30" s="67">
        <v>805499</v>
      </c>
      <c r="E30" s="67">
        <v>0</v>
      </c>
      <c r="F30" s="67">
        <v>0</v>
      </c>
      <c r="G30" s="67">
        <v>36448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>SUM(D30:M30)</f>
        <v>841947</v>
      </c>
      <c r="O30" s="68">
        <f t="shared" si="1"/>
        <v>112.57480946650622</v>
      </c>
      <c r="P30" s="69"/>
    </row>
    <row r="31" spans="1:16" ht="15.75">
      <c r="A31" s="70" t="s">
        <v>70</v>
      </c>
      <c r="B31" s="71"/>
      <c r="C31" s="72"/>
      <c r="D31" s="73">
        <f t="shared" ref="D31:M31" si="10">SUM(D32:D32)</f>
        <v>0</v>
      </c>
      <c r="E31" s="73">
        <f t="shared" si="10"/>
        <v>0</v>
      </c>
      <c r="F31" s="73">
        <f t="shared" si="10"/>
        <v>0</v>
      </c>
      <c r="G31" s="73">
        <f t="shared" si="10"/>
        <v>0</v>
      </c>
      <c r="H31" s="73">
        <f t="shared" si="10"/>
        <v>0</v>
      </c>
      <c r="I31" s="73">
        <f t="shared" si="10"/>
        <v>217293</v>
      </c>
      <c r="J31" s="73">
        <f t="shared" si="10"/>
        <v>0</v>
      </c>
      <c r="K31" s="73">
        <f t="shared" si="10"/>
        <v>0</v>
      </c>
      <c r="L31" s="73">
        <f t="shared" si="10"/>
        <v>0</v>
      </c>
      <c r="M31" s="73">
        <f t="shared" si="10"/>
        <v>0</v>
      </c>
      <c r="N31" s="73">
        <f>SUM(D31:M31)</f>
        <v>217293</v>
      </c>
      <c r="O31" s="75">
        <f t="shared" si="1"/>
        <v>29.053750501403933</v>
      </c>
      <c r="P31" s="69"/>
    </row>
    <row r="32" spans="1:16" ht="15.75" thickBot="1">
      <c r="A32" s="64"/>
      <c r="B32" s="65">
        <v>591</v>
      </c>
      <c r="C32" s="66" t="s">
        <v>71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217293</v>
      </c>
      <c r="J32" s="67">
        <v>0</v>
      </c>
      <c r="K32" s="67">
        <v>0</v>
      </c>
      <c r="L32" s="67">
        <v>0</v>
      </c>
      <c r="M32" s="67">
        <v>0</v>
      </c>
      <c r="N32" s="67">
        <f>SUM(D32:M32)</f>
        <v>217293</v>
      </c>
      <c r="O32" s="68">
        <f t="shared" si="1"/>
        <v>29.053750501403933</v>
      </c>
      <c r="P32" s="69"/>
    </row>
    <row r="33" spans="1:119" ht="16.5" thickBot="1">
      <c r="A33" s="77" t="s">
        <v>10</v>
      </c>
      <c r="B33" s="78"/>
      <c r="C33" s="79"/>
      <c r="D33" s="80">
        <f>SUM(D5,D13,D17,D23,D27,D29,D31)</f>
        <v>4223962</v>
      </c>
      <c r="E33" s="80">
        <f t="shared" ref="E33:M33" si="11">SUM(E5,E13,E17,E23,E27,E29,E31)</f>
        <v>30771</v>
      </c>
      <c r="F33" s="80">
        <f t="shared" si="11"/>
        <v>0</v>
      </c>
      <c r="G33" s="80">
        <f t="shared" si="11"/>
        <v>173336</v>
      </c>
      <c r="H33" s="80">
        <f t="shared" si="11"/>
        <v>0</v>
      </c>
      <c r="I33" s="80">
        <f t="shared" si="11"/>
        <v>3965590</v>
      </c>
      <c r="J33" s="80">
        <f t="shared" si="11"/>
        <v>0</v>
      </c>
      <c r="K33" s="80">
        <f t="shared" si="11"/>
        <v>788584</v>
      </c>
      <c r="L33" s="80">
        <f t="shared" si="11"/>
        <v>0</v>
      </c>
      <c r="M33" s="80">
        <f t="shared" si="11"/>
        <v>0</v>
      </c>
      <c r="N33" s="80">
        <f>SUM(D33:M33)</f>
        <v>9182243</v>
      </c>
      <c r="O33" s="81">
        <f t="shared" si="1"/>
        <v>1227.7367295092927</v>
      </c>
      <c r="P33" s="62"/>
      <c r="Q33" s="82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</row>
    <row r="34" spans="1:119">
      <c r="A34" s="84"/>
      <c r="B34" s="85"/>
      <c r="C34" s="85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7"/>
    </row>
    <row r="35" spans="1:119">
      <c r="A35" s="88"/>
      <c r="B35" s="89"/>
      <c r="C35" s="89"/>
      <c r="D35" s="90"/>
      <c r="E35" s="90"/>
      <c r="F35" s="90"/>
      <c r="G35" s="90"/>
      <c r="H35" s="90"/>
      <c r="I35" s="90"/>
      <c r="J35" s="90"/>
      <c r="K35" s="90"/>
      <c r="L35" s="117" t="s">
        <v>72</v>
      </c>
      <c r="M35" s="117"/>
      <c r="N35" s="117"/>
      <c r="O35" s="91">
        <v>7479</v>
      </c>
    </row>
    <row r="36" spans="1:119">
      <c r="A36" s="118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20"/>
    </row>
    <row r="37" spans="1:119" ht="15.75" customHeight="1" thickBot="1">
      <c r="A37" s="121" t="s">
        <v>54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3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1040964</v>
      </c>
      <c r="E5" s="26">
        <f t="shared" si="0"/>
        <v>0</v>
      </c>
      <c r="F5" s="26">
        <f t="shared" si="0"/>
        <v>0</v>
      </c>
      <c r="G5" s="26">
        <f t="shared" si="0"/>
        <v>104863</v>
      </c>
      <c r="H5" s="26">
        <f t="shared" si="0"/>
        <v>0</v>
      </c>
      <c r="I5" s="26">
        <f t="shared" si="0"/>
        <v>170754</v>
      </c>
      <c r="J5" s="26">
        <f t="shared" si="0"/>
        <v>0</v>
      </c>
      <c r="K5" s="26">
        <f t="shared" si="0"/>
        <v>1011849</v>
      </c>
      <c r="L5" s="26">
        <f t="shared" si="0"/>
        <v>0</v>
      </c>
      <c r="M5" s="26">
        <f t="shared" si="0"/>
        <v>0</v>
      </c>
      <c r="N5" s="27">
        <f>SUM(D5:M5)</f>
        <v>2328430</v>
      </c>
      <c r="O5" s="32">
        <f t="shared" ref="O5:O34" si="1">(N5/O$36)</f>
        <v>308.81034482758622</v>
      </c>
      <c r="P5" s="6"/>
    </row>
    <row r="6" spans="1:133">
      <c r="A6" s="12"/>
      <c r="B6" s="44">
        <v>511</v>
      </c>
      <c r="C6" s="20" t="s">
        <v>19</v>
      </c>
      <c r="D6" s="46">
        <v>39989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39989</v>
      </c>
      <c r="O6" s="47">
        <f t="shared" si="1"/>
        <v>5.3035809018567637</v>
      </c>
      <c r="P6" s="9"/>
    </row>
    <row r="7" spans="1:133">
      <c r="A7" s="12"/>
      <c r="B7" s="44">
        <v>512</v>
      </c>
      <c r="C7" s="20" t="s">
        <v>20</v>
      </c>
      <c r="D7" s="46">
        <v>289086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289086</v>
      </c>
      <c r="O7" s="47">
        <f t="shared" si="1"/>
        <v>38.340318302387267</v>
      </c>
      <c r="P7" s="9"/>
    </row>
    <row r="8" spans="1:133">
      <c r="A8" s="12"/>
      <c r="B8" s="44">
        <v>513</v>
      </c>
      <c r="C8" s="20" t="s">
        <v>21</v>
      </c>
      <c r="D8" s="46">
        <v>120270</v>
      </c>
      <c r="E8" s="46">
        <v>0</v>
      </c>
      <c r="F8" s="46">
        <v>0</v>
      </c>
      <c r="G8" s="46">
        <v>0</v>
      </c>
      <c r="H8" s="46">
        <v>0</v>
      </c>
      <c r="I8" s="46">
        <v>170754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291024</v>
      </c>
      <c r="O8" s="47">
        <f t="shared" si="1"/>
        <v>38.597347480106102</v>
      </c>
      <c r="P8" s="9"/>
    </row>
    <row r="9" spans="1:133">
      <c r="A9" s="12"/>
      <c r="B9" s="44">
        <v>514</v>
      </c>
      <c r="C9" s="20" t="s">
        <v>22</v>
      </c>
      <c r="D9" s="46">
        <v>73150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73150</v>
      </c>
      <c r="O9" s="47">
        <f t="shared" si="1"/>
        <v>9.7015915119363392</v>
      </c>
      <c r="P9" s="9"/>
    </row>
    <row r="10" spans="1:133">
      <c r="A10" s="12"/>
      <c r="B10" s="44">
        <v>515</v>
      </c>
      <c r="C10" s="20" t="s">
        <v>23</v>
      </c>
      <c r="D10" s="46">
        <v>68101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68101</v>
      </c>
      <c r="O10" s="47">
        <f t="shared" si="1"/>
        <v>9.0319628647214856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1011849</v>
      </c>
      <c r="L11" s="46">
        <v>0</v>
      </c>
      <c r="M11" s="46">
        <v>0</v>
      </c>
      <c r="N11" s="46">
        <f t="shared" si="2"/>
        <v>1011849</v>
      </c>
      <c r="O11" s="47">
        <f t="shared" si="1"/>
        <v>134.19748010610078</v>
      </c>
      <c r="P11" s="9"/>
    </row>
    <row r="12" spans="1:133">
      <c r="A12" s="12"/>
      <c r="B12" s="44">
        <v>519</v>
      </c>
      <c r="C12" s="20" t="s">
        <v>25</v>
      </c>
      <c r="D12" s="46">
        <v>450368</v>
      </c>
      <c r="E12" s="46">
        <v>0</v>
      </c>
      <c r="F12" s="46">
        <v>0</v>
      </c>
      <c r="G12" s="46">
        <v>104863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555231</v>
      </c>
      <c r="O12" s="47">
        <f t="shared" si="1"/>
        <v>73.638063660477457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2163746</v>
      </c>
      <c r="E13" s="31">
        <f t="shared" si="3"/>
        <v>249899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2413645</v>
      </c>
      <c r="O13" s="43">
        <f t="shared" si="1"/>
        <v>320.11206896551727</v>
      </c>
      <c r="P13" s="10"/>
    </row>
    <row r="14" spans="1:133">
      <c r="A14" s="12"/>
      <c r="B14" s="44">
        <v>521</v>
      </c>
      <c r="C14" s="20" t="s">
        <v>27</v>
      </c>
      <c r="D14" s="46">
        <v>1674280</v>
      </c>
      <c r="E14" s="46">
        <v>53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1674333</v>
      </c>
      <c r="O14" s="47">
        <f t="shared" si="1"/>
        <v>222.06007957559683</v>
      </c>
      <c r="P14" s="9"/>
    </row>
    <row r="15" spans="1:133">
      <c r="A15" s="12"/>
      <c r="B15" s="44">
        <v>522</v>
      </c>
      <c r="C15" s="20" t="s">
        <v>28</v>
      </c>
      <c r="D15" s="46">
        <v>472418</v>
      </c>
      <c r="E15" s="46">
        <v>249846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722264</v>
      </c>
      <c r="O15" s="47">
        <f t="shared" si="1"/>
        <v>95.790981432360738</v>
      </c>
      <c r="P15" s="9"/>
    </row>
    <row r="16" spans="1:133">
      <c r="A16" s="12"/>
      <c r="B16" s="44">
        <v>529</v>
      </c>
      <c r="C16" s="20" t="s">
        <v>29</v>
      </c>
      <c r="D16" s="46">
        <v>17048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17048</v>
      </c>
      <c r="O16" s="47">
        <f t="shared" si="1"/>
        <v>2.2610079575596815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765850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2436058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3201908</v>
      </c>
      <c r="O17" s="43">
        <f t="shared" si="1"/>
        <v>424.65623342175064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753675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753675</v>
      </c>
      <c r="O18" s="47">
        <f t="shared" si="1"/>
        <v>99.956896551724142</v>
      </c>
      <c r="P18" s="9"/>
    </row>
    <row r="19" spans="1:16">
      <c r="A19" s="12"/>
      <c r="B19" s="44">
        <v>534</v>
      </c>
      <c r="C19" s="20" t="s">
        <v>32</v>
      </c>
      <c r="D19" s="46">
        <v>714918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714918</v>
      </c>
      <c r="O19" s="47">
        <f t="shared" si="1"/>
        <v>94.816710875331566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1616639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1616639</v>
      </c>
      <c r="O20" s="47">
        <f t="shared" si="1"/>
        <v>214.40835543766579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65744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65744</v>
      </c>
      <c r="O21" s="47">
        <f t="shared" si="1"/>
        <v>8.7193633952254643</v>
      </c>
      <c r="P21" s="9"/>
    </row>
    <row r="22" spans="1:16">
      <c r="A22" s="12"/>
      <c r="B22" s="44">
        <v>539</v>
      </c>
      <c r="C22" s="20" t="s">
        <v>35</v>
      </c>
      <c r="D22" s="46">
        <v>50932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50932</v>
      </c>
      <c r="O22" s="47">
        <f t="shared" si="1"/>
        <v>6.7549071618037138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338496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95833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434329</v>
      </c>
      <c r="O23" s="43">
        <f t="shared" si="1"/>
        <v>57.603315649867376</v>
      </c>
      <c r="P23" s="10"/>
    </row>
    <row r="24" spans="1:16">
      <c r="A24" s="12"/>
      <c r="B24" s="44">
        <v>541</v>
      </c>
      <c r="C24" s="20" t="s">
        <v>37</v>
      </c>
      <c r="D24" s="46">
        <v>290984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290984</v>
      </c>
      <c r="O24" s="47">
        <f t="shared" si="1"/>
        <v>38.592042440318302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95833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95833</v>
      </c>
      <c r="O25" s="47">
        <f t="shared" si="1"/>
        <v>12.709946949602122</v>
      </c>
      <c r="P25" s="9"/>
    </row>
    <row r="26" spans="1:16">
      <c r="A26" s="12"/>
      <c r="B26" s="44">
        <v>549</v>
      </c>
      <c r="C26" s="20" t="s">
        <v>39</v>
      </c>
      <c r="D26" s="46">
        <v>47512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47512</v>
      </c>
      <c r="O26" s="47">
        <f t="shared" si="1"/>
        <v>6.3013262599469497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SUM(D28:D28)</f>
        <v>0</v>
      </c>
      <c r="E27" s="31">
        <f t="shared" si="8"/>
        <v>24476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24476</v>
      </c>
      <c r="O27" s="43">
        <f t="shared" si="1"/>
        <v>3.2461538461538462</v>
      </c>
      <c r="P27" s="10"/>
    </row>
    <row r="28" spans="1:16">
      <c r="A28" s="13"/>
      <c r="B28" s="45">
        <v>554</v>
      </c>
      <c r="C28" s="21" t="s">
        <v>52</v>
      </c>
      <c r="D28" s="46">
        <v>0</v>
      </c>
      <c r="E28" s="46">
        <v>24476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24476</v>
      </c>
      <c r="O28" s="47">
        <f t="shared" si="1"/>
        <v>3.2461538461538462</v>
      </c>
      <c r="P28" s="9"/>
    </row>
    <row r="29" spans="1:16" ht="15.75">
      <c r="A29" s="28" t="s">
        <v>44</v>
      </c>
      <c r="B29" s="29"/>
      <c r="C29" s="30"/>
      <c r="D29" s="31">
        <f t="shared" ref="D29:M29" si="9">SUM(D30:D30)</f>
        <v>783207</v>
      </c>
      <c r="E29" s="31">
        <f t="shared" si="9"/>
        <v>0</v>
      </c>
      <c r="F29" s="31">
        <f t="shared" si="9"/>
        <v>0</v>
      </c>
      <c r="G29" s="31">
        <f t="shared" si="9"/>
        <v>18293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4" si="10">SUM(D29:M29)</f>
        <v>801500</v>
      </c>
      <c r="O29" s="43">
        <f t="shared" si="1"/>
        <v>106.29973474801061</v>
      </c>
      <c r="P29" s="9"/>
    </row>
    <row r="30" spans="1:16">
      <c r="A30" s="12"/>
      <c r="B30" s="44">
        <v>572</v>
      </c>
      <c r="C30" s="20" t="s">
        <v>45</v>
      </c>
      <c r="D30" s="46">
        <v>783207</v>
      </c>
      <c r="E30" s="46">
        <v>0</v>
      </c>
      <c r="F30" s="46">
        <v>0</v>
      </c>
      <c r="G30" s="46">
        <v>18293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801500</v>
      </c>
      <c r="O30" s="47">
        <f t="shared" si="1"/>
        <v>106.29973474801061</v>
      </c>
      <c r="P30" s="9"/>
    </row>
    <row r="31" spans="1:16" ht="15.75">
      <c r="A31" s="28" t="s">
        <v>48</v>
      </c>
      <c r="B31" s="29"/>
      <c r="C31" s="30"/>
      <c r="D31" s="31">
        <f t="shared" ref="D31:M31" si="11">SUM(D32:D33)</f>
        <v>815</v>
      </c>
      <c r="E31" s="31">
        <f t="shared" si="11"/>
        <v>332194</v>
      </c>
      <c r="F31" s="31">
        <f t="shared" si="11"/>
        <v>0</v>
      </c>
      <c r="G31" s="31">
        <f t="shared" si="11"/>
        <v>141384</v>
      </c>
      <c r="H31" s="31">
        <f t="shared" si="11"/>
        <v>0</v>
      </c>
      <c r="I31" s="31">
        <f t="shared" si="11"/>
        <v>206786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681179</v>
      </c>
      <c r="O31" s="43">
        <f t="shared" si="1"/>
        <v>90.342042440318309</v>
      </c>
      <c r="P31" s="9"/>
    </row>
    <row r="32" spans="1:16">
      <c r="A32" s="12"/>
      <c r="B32" s="44">
        <v>581</v>
      </c>
      <c r="C32" s="20" t="s">
        <v>46</v>
      </c>
      <c r="D32" s="46">
        <v>815</v>
      </c>
      <c r="E32" s="46">
        <v>332194</v>
      </c>
      <c r="F32" s="46">
        <v>0</v>
      </c>
      <c r="G32" s="46">
        <v>141384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474393</v>
      </c>
      <c r="O32" s="47">
        <f t="shared" si="1"/>
        <v>62.916843501326262</v>
      </c>
      <c r="P32" s="9"/>
    </row>
    <row r="33" spans="1:119" ht="15.75" thickBot="1">
      <c r="A33" s="12"/>
      <c r="B33" s="44">
        <v>591</v>
      </c>
      <c r="C33" s="20" t="s">
        <v>47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206786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206786</v>
      </c>
      <c r="O33" s="47">
        <f t="shared" si="1"/>
        <v>27.425198938992043</v>
      </c>
      <c r="P33" s="9"/>
    </row>
    <row r="34" spans="1:119" ht="16.5" thickBot="1">
      <c r="A34" s="14" t="s">
        <v>10</v>
      </c>
      <c r="B34" s="23"/>
      <c r="C34" s="22"/>
      <c r="D34" s="15">
        <f>SUM(D5,D13,D17,D23,D27,D29,D31)</f>
        <v>5093078</v>
      </c>
      <c r="E34" s="15">
        <f t="shared" ref="E34:M34" si="12">SUM(E5,E13,E17,E23,E27,E29,E31)</f>
        <v>606569</v>
      </c>
      <c r="F34" s="15">
        <f t="shared" si="12"/>
        <v>0</v>
      </c>
      <c r="G34" s="15">
        <f t="shared" si="12"/>
        <v>264540</v>
      </c>
      <c r="H34" s="15">
        <f t="shared" si="12"/>
        <v>0</v>
      </c>
      <c r="I34" s="15">
        <f t="shared" si="12"/>
        <v>2909431</v>
      </c>
      <c r="J34" s="15">
        <f t="shared" si="12"/>
        <v>0</v>
      </c>
      <c r="K34" s="15">
        <f t="shared" si="12"/>
        <v>1011849</v>
      </c>
      <c r="L34" s="15">
        <f t="shared" si="12"/>
        <v>0</v>
      </c>
      <c r="M34" s="15">
        <f t="shared" si="12"/>
        <v>0</v>
      </c>
      <c r="N34" s="15">
        <f t="shared" si="10"/>
        <v>9885467</v>
      </c>
      <c r="O34" s="37">
        <f t="shared" si="1"/>
        <v>1311.0698938992043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62</v>
      </c>
      <c r="M36" s="93"/>
      <c r="N36" s="93"/>
      <c r="O36" s="41">
        <v>7540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54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1617718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186022</v>
      </c>
      <c r="J5" s="26">
        <f t="shared" si="0"/>
        <v>0</v>
      </c>
      <c r="K5" s="26">
        <f t="shared" si="0"/>
        <v>1006482</v>
      </c>
      <c r="L5" s="26">
        <f t="shared" si="0"/>
        <v>0</v>
      </c>
      <c r="M5" s="26">
        <f t="shared" si="0"/>
        <v>0</v>
      </c>
      <c r="N5" s="27">
        <f>SUM(D5:M5)</f>
        <v>2810222</v>
      </c>
      <c r="O5" s="32">
        <f t="shared" ref="O5:O33" si="1">(N5/O$35)</f>
        <v>370.49729729729728</v>
      </c>
      <c r="P5" s="6"/>
    </row>
    <row r="6" spans="1:133">
      <c r="A6" s="12"/>
      <c r="B6" s="44">
        <v>511</v>
      </c>
      <c r="C6" s="20" t="s">
        <v>19</v>
      </c>
      <c r="D6" s="46">
        <v>44872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44872</v>
      </c>
      <c r="O6" s="47">
        <f t="shared" si="1"/>
        <v>5.9158866183256427</v>
      </c>
      <c r="P6" s="9"/>
    </row>
    <row r="7" spans="1:133">
      <c r="A7" s="12"/>
      <c r="B7" s="44">
        <v>512</v>
      </c>
      <c r="C7" s="20" t="s">
        <v>20</v>
      </c>
      <c r="D7" s="46">
        <v>299638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299638</v>
      </c>
      <c r="O7" s="47">
        <f t="shared" si="1"/>
        <v>39.504021094264999</v>
      </c>
      <c r="P7" s="9"/>
    </row>
    <row r="8" spans="1:133">
      <c r="A8" s="12"/>
      <c r="B8" s="44">
        <v>513</v>
      </c>
      <c r="C8" s="20" t="s">
        <v>21</v>
      </c>
      <c r="D8" s="46">
        <v>138504</v>
      </c>
      <c r="E8" s="46">
        <v>0</v>
      </c>
      <c r="F8" s="46">
        <v>0</v>
      </c>
      <c r="G8" s="46">
        <v>0</v>
      </c>
      <c r="H8" s="46">
        <v>0</v>
      </c>
      <c r="I8" s="46">
        <v>186022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324526</v>
      </c>
      <c r="O8" s="47">
        <f t="shared" si="1"/>
        <v>42.785234014502308</v>
      </c>
      <c r="P8" s="9"/>
    </row>
    <row r="9" spans="1:133">
      <c r="A9" s="12"/>
      <c r="B9" s="44">
        <v>514</v>
      </c>
      <c r="C9" s="20" t="s">
        <v>22</v>
      </c>
      <c r="D9" s="46">
        <v>490458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490458</v>
      </c>
      <c r="O9" s="47">
        <f t="shared" si="1"/>
        <v>64.661568885959127</v>
      </c>
      <c r="P9" s="9"/>
    </row>
    <row r="10" spans="1:133">
      <c r="A10" s="12"/>
      <c r="B10" s="44">
        <v>515</v>
      </c>
      <c r="C10" s="20" t="s">
        <v>23</v>
      </c>
      <c r="D10" s="46">
        <v>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</v>
      </c>
      <c r="O10" s="47">
        <f t="shared" si="1"/>
        <v>3.6914963744232037E-3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1006482</v>
      </c>
      <c r="L11" s="46">
        <v>0</v>
      </c>
      <c r="M11" s="46">
        <v>0</v>
      </c>
      <c r="N11" s="46">
        <f t="shared" si="2"/>
        <v>1006482</v>
      </c>
      <c r="O11" s="47">
        <f t="shared" si="1"/>
        <v>132.69373764007909</v>
      </c>
      <c r="P11" s="9"/>
    </row>
    <row r="12" spans="1:133">
      <c r="A12" s="12"/>
      <c r="B12" s="44">
        <v>519</v>
      </c>
      <c r="C12" s="20" t="s">
        <v>25</v>
      </c>
      <c r="D12" s="46">
        <v>644218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644218</v>
      </c>
      <c r="O12" s="47">
        <f t="shared" si="1"/>
        <v>84.933157547791694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2141069</v>
      </c>
      <c r="E13" s="31">
        <f t="shared" si="3"/>
        <v>239340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2380409</v>
      </c>
      <c r="O13" s="43">
        <f t="shared" si="1"/>
        <v>313.83111404087015</v>
      </c>
      <c r="P13" s="10"/>
    </row>
    <row r="14" spans="1:133">
      <c r="A14" s="12"/>
      <c r="B14" s="44">
        <v>521</v>
      </c>
      <c r="C14" s="20" t="s">
        <v>27</v>
      </c>
      <c r="D14" s="46">
        <v>1579549</v>
      </c>
      <c r="E14" s="46">
        <v>15700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1595249</v>
      </c>
      <c r="O14" s="47">
        <f t="shared" si="1"/>
        <v>210.31628213579432</v>
      </c>
      <c r="P14" s="9"/>
    </row>
    <row r="15" spans="1:133">
      <c r="A15" s="12"/>
      <c r="B15" s="44">
        <v>522</v>
      </c>
      <c r="C15" s="20" t="s">
        <v>28</v>
      </c>
      <c r="D15" s="46">
        <v>548539</v>
      </c>
      <c r="E15" s="46">
        <v>223640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772179</v>
      </c>
      <c r="O15" s="47">
        <f t="shared" si="1"/>
        <v>101.80342781806196</v>
      </c>
      <c r="P15" s="9"/>
    </row>
    <row r="16" spans="1:133">
      <c r="A16" s="12"/>
      <c r="B16" s="44">
        <v>529</v>
      </c>
      <c r="C16" s="20" t="s">
        <v>29</v>
      </c>
      <c r="D16" s="46">
        <v>12981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12981</v>
      </c>
      <c r="O16" s="47">
        <f t="shared" si="1"/>
        <v>1.7114040870138432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772505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2525093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3297598</v>
      </c>
      <c r="O17" s="43">
        <f t="shared" si="1"/>
        <v>434.7525379037574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1112989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1112989</v>
      </c>
      <c r="O18" s="47">
        <f t="shared" si="1"/>
        <v>146.73553065260381</v>
      </c>
      <c r="P18" s="9"/>
    </row>
    <row r="19" spans="1:16">
      <c r="A19" s="12"/>
      <c r="B19" s="44">
        <v>534</v>
      </c>
      <c r="C19" s="20" t="s">
        <v>32</v>
      </c>
      <c r="D19" s="46">
        <v>692305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692305</v>
      </c>
      <c r="O19" s="47">
        <f t="shared" si="1"/>
        <v>91.27290705339486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1412104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1412104</v>
      </c>
      <c r="O20" s="47">
        <f t="shared" si="1"/>
        <v>186.17059986816085</v>
      </c>
      <c r="P20" s="9"/>
    </row>
    <row r="21" spans="1:16">
      <c r="A21" s="12"/>
      <c r="B21" s="44">
        <v>539</v>
      </c>
      <c r="C21" s="20" t="s">
        <v>35</v>
      </c>
      <c r="D21" s="46">
        <v>80200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80200</v>
      </c>
      <c r="O21" s="47">
        <f t="shared" si="1"/>
        <v>10.573500329597891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SUM(D23:D25)</f>
        <v>401320</v>
      </c>
      <c r="E22" s="31">
        <f t="shared" si="6"/>
        <v>0</v>
      </c>
      <c r="F22" s="31">
        <f t="shared" si="6"/>
        <v>0</v>
      </c>
      <c r="G22" s="31">
        <f t="shared" si="6"/>
        <v>30057</v>
      </c>
      <c r="H22" s="31">
        <f t="shared" si="6"/>
        <v>0</v>
      </c>
      <c r="I22" s="31">
        <f t="shared" si="6"/>
        <v>59410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490787</v>
      </c>
      <c r="O22" s="43">
        <f t="shared" si="1"/>
        <v>64.704943968358606</v>
      </c>
      <c r="P22" s="10"/>
    </row>
    <row r="23" spans="1:16">
      <c r="A23" s="12"/>
      <c r="B23" s="44">
        <v>541</v>
      </c>
      <c r="C23" s="20" t="s">
        <v>37</v>
      </c>
      <c r="D23" s="46">
        <v>351846</v>
      </c>
      <c r="E23" s="46">
        <v>0</v>
      </c>
      <c r="F23" s="46">
        <v>0</v>
      </c>
      <c r="G23" s="46">
        <v>30057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381903</v>
      </c>
      <c r="O23" s="47">
        <f t="shared" si="1"/>
        <v>50.349769281476597</v>
      </c>
      <c r="P23" s="9"/>
    </row>
    <row r="24" spans="1:16">
      <c r="A24" s="12"/>
      <c r="B24" s="44">
        <v>542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59410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59410</v>
      </c>
      <c r="O24" s="47">
        <f t="shared" si="1"/>
        <v>7.8325642715886614</v>
      </c>
      <c r="P24" s="9"/>
    </row>
    <row r="25" spans="1:16">
      <c r="A25" s="12"/>
      <c r="B25" s="44">
        <v>549</v>
      </c>
      <c r="C25" s="20" t="s">
        <v>39</v>
      </c>
      <c r="D25" s="46">
        <v>49474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49474</v>
      </c>
      <c r="O25" s="47">
        <f t="shared" si="1"/>
        <v>6.5226104152933422</v>
      </c>
      <c r="P25" s="9"/>
    </row>
    <row r="26" spans="1:16" ht="15.75">
      <c r="A26" s="28" t="s">
        <v>40</v>
      </c>
      <c r="B26" s="29"/>
      <c r="C26" s="30"/>
      <c r="D26" s="31">
        <f t="shared" ref="D26:M26" si="8">SUM(D27:D27)</f>
        <v>0</v>
      </c>
      <c r="E26" s="31">
        <f t="shared" si="8"/>
        <v>459114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459114</v>
      </c>
      <c r="O26" s="43">
        <f t="shared" si="1"/>
        <v>60.529202373104809</v>
      </c>
      <c r="P26" s="10"/>
    </row>
    <row r="27" spans="1:16">
      <c r="A27" s="13"/>
      <c r="B27" s="45">
        <v>554</v>
      </c>
      <c r="C27" s="21" t="s">
        <v>52</v>
      </c>
      <c r="D27" s="46">
        <v>0</v>
      </c>
      <c r="E27" s="46">
        <v>459114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459114</v>
      </c>
      <c r="O27" s="47">
        <f t="shared" si="1"/>
        <v>60.529202373104809</v>
      </c>
      <c r="P27" s="9"/>
    </row>
    <row r="28" spans="1:16" ht="15.75">
      <c r="A28" s="28" t="s">
        <v>44</v>
      </c>
      <c r="B28" s="29"/>
      <c r="C28" s="30"/>
      <c r="D28" s="31">
        <f t="shared" ref="D28:M28" si="9">SUM(D29:D29)</f>
        <v>812248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3" si="10">SUM(D28:M28)</f>
        <v>812248</v>
      </c>
      <c r="O28" s="43">
        <f t="shared" si="1"/>
        <v>107.0860909690178</v>
      </c>
      <c r="P28" s="9"/>
    </row>
    <row r="29" spans="1:16">
      <c r="A29" s="12"/>
      <c r="B29" s="44">
        <v>572</v>
      </c>
      <c r="C29" s="20" t="s">
        <v>45</v>
      </c>
      <c r="D29" s="46">
        <v>812248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812248</v>
      </c>
      <c r="O29" s="47">
        <f t="shared" si="1"/>
        <v>107.0860909690178</v>
      </c>
      <c r="P29" s="9"/>
    </row>
    <row r="30" spans="1:16" ht="15.75">
      <c r="A30" s="28" t="s">
        <v>48</v>
      </c>
      <c r="B30" s="29"/>
      <c r="C30" s="30"/>
      <c r="D30" s="31">
        <f t="shared" ref="D30:M30" si="11">SUM(D31:D32)</f>
        <v>63210</v>
      </c>
      <c r="E30" s="31">
        <f t="shared" si="11"/>
        <v>647093</v>
      </c>
      <c r="F30" s="31">
        <f t="shared" si="11"/>
        <v>0</v>
      </c>
      <c r="G30" s="31">
        <f t="shared" si="11"/>
        <v>141272</v>
      </c>
      <c r="H30" s="31">
        <f t="shared" si="11"/>
        <v>0</v>
      </c>
      <c r="I30" s="31">
        <f t="shared" si="11"/>
        <v>230229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1081804</v>
      </c>
      <c r="O30" s="43">
        <f t="shared" si="1"/>
        <v>142.62412656558999</v>
      </c>
      <c r="P30" s="9"/>
    </row>
    <row r="31" spans="1:16">
      <c r="A31" s="12"/>
      <c r="B31" s="44">
        <v>581</v>
      </c>
      <c r="C31" s="20" t="s">
        <v>46</v>
      </c>
      <c r="D31" s="46">
        <v>63210</v>
      </c>
      <c r="E31" s="46">
        <v>647093</v>
      </c>
      <c r="F31" s="46">
        <v>0</v>
      </c>
      <c r="G31" s="46">
        <v>141272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851575</v>
      </c>
      <c r="O31" s="47">
        <f t="shared" si="1"/>
        <v>112.27092946605141</v>
      </c>
      <c r="P31" s="9"/>
    </row>
    <row r="32" spans="1:16" ht="15.75" thickBot="1">
      <c r="A32" s="12"/>
      <c r="B32" s="44">
        <v>591</v>
      </c>
      <c r="C32" s="20" t="s">
        <v>47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230229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230229</v>
      </c>
      <c r="O32" s="47">
        <f t="shared" si="1"/>
        <v>30.353197099538562</v>
      </c>
      <c r="P32" s="9"/>
    </row>
    <row r="33" spans="1:119" ht="16.5" thickBot="1">
      <c r="A33" s="14" t="s">
        <v>10</v>
      </c>
      <c r="B33" s="23"/>
      <c r="C33" s="22"/>
      <c r="D33" s="15">
        <f>SUM(D5,D13,D17,D22,D26,D28,D30)</f>
        <v>5808070</v>
      </c>
      <c r="E33" s="15">
        <f t="shared" ref="E33:M33" si="12">SUM(E5,E13,E17,E22,E26,E28,E30)</f>
        <v>1345547</v>
      </c>
      <c r="F33" s="15">
        <f t="shared" si="12"/>
        <v>0</v>
      </c>
      <c r="G33" s="15">
        <f t="shared" si="12"/>
        <v>171329</v>
      </c>
      <c r="H33" s="15">
        <f t="shared" si="12"/>
        <v>0</v>
      </c>
      <c r="I33" s="15">
        <f t="shared" si="12"/>
        <v>3000754</v>
      </c>
      <c r="J33" s="15">
        <f t="shared" si="12"/>
        <v>0</v>
      </c>
      <c r="K33" s="15">
        <f t="shared" si="12"/>
        <v>1006482</v>
      </c>
      <c r="L33" s="15">
        <f t="shared" si="12"/>
        <v>0</v>
      </c>
      <c r="M33" s="15">
        <f t="shared" si="12"/>
        <v>0</v>
      </c>
      <c r="N33" s="15">
        <f t="shared" si="10"/>
        <v>11332182</v>
      </c>
      <c r="O33" s="37">
        <f t="shared" si="1"/>
        <v>1494.0253131179961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58</v>
      </c>
      <c r="M35" s="93"/>
      <c r="N35" s="93"/>
      <c r="O35" s="41">
        <v>7585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54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SUM(D6:D11)</f>
        <v>1053095</v>
      </c>
      <c r="E5" s="26">
        <f t="shared" ref="E5:M5" si="0">SUM(E6:E11)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192940</v>
      </c>
      <c r="J5" s="26">
        <f t="shared" si="0"/>
        <v>0</v>
      </c>
      <c r="K5" s="26">
        <f t="shared" si="0"/>
        <v>832704</v>
      </c>
      <c r="L5" s="26">
        <f t="shared" si="0"/>
        <v>0</v>
      </c>
      <c r="M5" s="26">
        <f t="shared" si="0"/>
        <v>0</v>
      </c>
      <c r="N5" s="27">
        <f t="shared" ref="N5:N20" si="1">SUM(D5:M5)</f>
        <v>2078739</v>
      </c>
      <c r="O5" s="32">
        <f t="shared" ref="O5:O32" si="2">(N5/O$34)</f>
        <v>273.80650684931504</v>
      </c>
      <c r="P5" s="6"/>
    </row>
    <row r="6" spans="1:133">
      <c r="A6" s="12"/>
      <c r="B6" s="44">
        <v>511</v>
      </c>
      <c r="C6" s="20" t="s">
        <v>19</v>
      </c>
      <c r="D6" s="46">
        <v>45400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45400</v>
      </c>
      <c r="O6" s="47">
        <f t="shared" si="2"/>
        <v>5.9799789251844047</v>
      </c>
      <c r="P6" s="9"/>
    </row>
    <row r="7" spans="1:133">
      <c r="A7" s="12"/>
      <c r="B7" s="44">
        <v>512</v>
      </c>
      <c r="C7" s="20" t="s">
        <v>20</v>
      </c>
      <c r="D7" s="46">
        <v>335449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335449</v>
      </c>
      <c r="O7" s="47">
        <f t="shared" si="2"/>
        <v>44.184536354056902</v>
      </c>
      <c r="P7" s="9"/>
    </row>
    <row r="8" spans="1:133">
      <c r="A8" s="12"/>
      <c r="B8" s="44">
        <v>513</v>
      </c>
      <c r="C8" s="20" t="s">
        <v>21</v>
      </c>
      <c r="D8" s="46">
        <v>144282</v>
      </c>
      <c r="E8" s="46">
        <v>0</v>
      </c>
      <c r="F8" s="46">
        <v>0</v>
      </c>
      <c r="G8" s="46">
        <v>0</v>
      </c>
      <c r="H8" s="46">
        <v>0</v>
      </c>
      <c r="I8" s="46">
        <v>192940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337222</v>
      </c>
      <c r="O8" s="47">
        <f t="shared" si="2"/>
        <v>44.418071654373023</v>
      </c>
      <c r="P8" s="9"/>
    </row>
    <row r="9" spans="1:133">
      <c r="A9" s="12"/>
      <c r="B9" s="44">
        <v>514</v>
      </c>
      <c r="C9" s="20" t="s">
        <v>22</v>
      </c>
      <c r="D9" s="46">
        <v>58117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58117</v>
      </c>
      <c r="O9" s="47">
        <f t="shared" si="2"/>
        <v>7.655031612223393</v>
      </c>
      <c r="P9" s="9"/>
    </row>
    <row r="10" spans="1:133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832704</v>
      </c>
      <c r="L10" s="46">
        <v>0</v>
      </c>
      <c r="M10" s="46">
        <v>0</v>
      </c>
      <c r="N10" s="46">
        <f t="shared" si="1"/>
        <v>832704</v>
      </c>
      <c r="O10" s="47">
        <f t="shared" si="2"/>
        <v>109.68177028451001</v>
      </c>
      <c r="P10" s="9"/>
    </row>
    <row r="11" spans="1:133">
      <c r="A11" s="12"/>
      <c r="B11" s="44">
        <v>519</v>
      </c>
      <c r="C11" s="20" t="s">
        <v>25</v>
      </c>
      <c r="D11" s="46">
        <v>469847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469847</v>
      </c>
      <c r="O11" s="47">
        <f t="shared" si="2"/>
        <v>61.887118018967335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SUM(D13:D15)</f>
        <v>2266961</v>
      </c>
      <c r="E12" s="31">
        <f t="shared" si="3"/>
        <v>221997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2488958</v>
      </c>
      <c r="O12" s="43">
        <f t="shared" si="2"/>
        <v>327.8395679662803</v>
      </c>
      <c r="P12" s="10"/>
    </row>
    <row r="13" spans="1:133">
      <c r="A13" s="12"/>
      <c r="B13" s="44">
        <v>521</v>
      </c>
      <c r="C13" s="20" t="s">
        <v>27</v>
      </c>
      <c r="D13" s="46">
        <v>1661898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1661898</v>
      </c>
      <c r="O13" s="47">
        <f t="shared" si="2"/>
        <v>218.90121180189672</v>
      </c>
      <c r="P13" s="9"/>
    </row>
    <row r="14" spans="1:133">
      <c r="A14" s="12"/>
      <c r="B14" s="44">
        <v>522</v>
      </c>
      <c r="C14" s="20" t="s">
        <v>28</v>
      </c>
      <c r="D14" s="46">
        <v>588019</v>
      </c>
      <c r="E14" s="46">
        <v>221997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810016</v>
      </c>
      <c r="O14" s="47">
        <f t="shared" si="2"/>
        <v>106.69336143308746</v>
      </c>
      <c r="P14" s="9"/>
    </row>
    <row r="15" spans="1:133">
      <c r="A15" s="12"/>
      <c r="B15" s="44">
        <v>529</v>
      </c>
      <c r="C15" s="20" t="s">
        <v>29</v>
      </c>
      <c r="D15" s="46">
        <v>17044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17044</v>
      </c>
      <c r="O15" s="47">
        <f t="shared" si="2"/>
        <v>2.2449947312961012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SUM(D17:D20)</f>
        <v>648949</v>
      </c>
      <c r="E16" s="31">
        <f t="shared" si="4"/>
        <v>1111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3079160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3729220</v>
      </c>
      <c r="O16" s="43">
        <f t="shared" si="2"/>
        <v>491.20389884088513</v>
      </c>
      <c r="P16" s="10"/>
    </row>
    <row r="17" spans="1:119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981611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981611</v>
      </c>
      <c r="O17" s="47">
        <f t="shared" si="2"/>
        <v>129.2954425711275</v>
      </c>
      <c r="P17" s="9"/>
    </row>
    <row r="18" spans="1:119">
      <c r="A18" s="12"/>
      <c r="B18" s="44">
        <v>534</v>
      </c>
      <c r="C18" s="20" t="s">
        <v>32</v>
      </c>
      <c r="D18" s="46">
        <v>575680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575680</v>
      </c>
      <c r="O18" s="47">
        <f t="shared" si="2"/>
        <v>75.827186512118018</v>
      </c>
      <c r="P18" s="9"/>
    </row>
    <row r="19" spans="1:119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2097549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2097549</v>
      </c>
      <c r="O19" s="47">
        <f t="shared" si="2"/>
        <v>276.28411485774501</v>
      </c>
      <c r="P19" s="9"/>
    </row>
    <row r="20" spans="1:119">
      <c r="A20" s="12"/>
      <c r="B20" s="44">
        <v>539</v>
      </c>
      <c r="C20" s="20" t="s">
        <v>35</v>
      </c>
      <c r="D20" s="46">
        <v>73269</v>
      </c>
      <c r="E20" s="46">
        <v>1111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74380</v>
      </c>
      <c r="O20" s="47">
        <f t="shared" si="2"/>
        <v>9.7971548998946254</v>
      </c>
      <c r="P20" s="9"/>
    </row>
    <row r="21" spans="1:119" ht="15.75">
      <c r="A21" s="28" t="s">
        <v>36</v>
      </c>
      <c r="B21" s="29"/>
      <c r="C21" s="30"/>
      <c r="D21" s="31">
        <f t="shared" ref="D21:M21" si="5">SUM(D22:D24)</f>
        <v>386144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61088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6" si="6">SUM(D21:M21)</f>
        <v>447232</v>
      </c>
      <c r="O21" s="43">
        <f t="shared" si="2"/>
        <v>58.908324552160167</v>
      </c>
      <c r="P21" s="10"/>
    </row>
    <row r="22" spans="1:119">
      <c r="A22" s="12"/>
      <c r="B22" s="44">
        <v>541</v>
      </c>
      <c r="C22" s="20" t="s">
        <v>37</v>
      </c>
      <c r="D22" s="46">
        <v>366677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366677</v>
      </c>
      <c r="O22" s="47">
        <f t="shared" si="2"/>
        <v>48.297813487881982</v>
      </c>
      <c r="P22" s="9"/>
    </row>
    <row r="23" spans="1:119">
      <c r="A23" s="12"/>
      <c r="B23" s="44">
        <v>542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61088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61088</v>
      </c>
      <c r="O23" s="47">
        <f t="shared" si="2"/>
        <v>8.0463645943098001</v>
      </c>
      <c r="P23" s="9"/>
    </row>
    <row r="24" spans="1:119">
      <c r="A24" s="12"/>
      <c r="B24" s="44">
        <v>549</v>
      </c>
      <c r="C24" s="20" t="s">
        <v>39</v>
      </c>
      <c r="D24" s="46">
        <v>19467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19467</v>
      </c>
      <c r="O24" s="47">
        <f t="shared" si="2"/>
        <v>2.5641464699683878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SUM(D26:D26)</f>
        <v>0</v>
      </c>
      <c r="E25" s="31">
        <f t="shared" si="7"/>
        <v>292874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6"/>
        <v>292874</v>
      </c>
      <c r="O25" s="43">
        <f t="shared" si="2"/>
        <v>38.576659641728135</v>
      </c>
      <c r="P25" s="10"/>
    </row>
    <row r="26" spans="1:119">
      <c r="A26" s="13"/>
      <c r="B26" s="45">
        <v>554</v>
      </c>
      <c r="C26" s="21" t="s">
        <v>52</v>
      </c>
      <c r="D26" s="46">
        <v>0</v>
      </c>
      <c r="E26" s="46">
        <v>292874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292874</v>
      </c>
      <c r="O26" s="47">
        <f t="shared" si="2"/>
        <v>38.576659641728135</v>
      </c>
      <c r="P26" s="9"/>
    </row>
    <row r="27" spans="1:119" ht="15.75">
      <c r="A27" s="28" t="s">
        <v>44</v>
      </c>
      <c r="B27" s="29"/>
      <c r="C27" s="30"/>
      <c r="D27" s="31">
        <f t="shared" ref="D27:M27" si="8">SUM(D28:D28)</f>
        <v>850246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ref="N27:N32" si="9">SUM(D27:M27)</f>
        <v>850246</v>
      </c>
      <c r="O27" s="43">
        <f t="shared" si="2"/>
        <v>111.99236037934668</v>
      </c>
      <c r="P27" s="9"/>
    </row>
    <row r="28" spans="1:119">
      <c r="A28" s="12"/>
      <c r="B28" s="44">
        <v>572</v>
      </c>
      <c r="C28" s="20" t="s">
        <v>45</v>
      </c>
      <c r="D28" s="46">
        <v>850246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850246</v>
      </c>
      <c r="O28" s="47">
        <f t="shared" si="2"/>
        <v>111.99236037934668</v>
      </c>
      <c r="P28" s="9"/>
    </row>
    <row r="29" spans="1:119" ht="15.75">
      <c r="A29" s="28" t="s">
        <v>48</v>
      </c>
      <c r="B29" s="29"/>
      <c r="C29" s="30"/>
      <c r="D29" s="31">
        <f t="shared" ref="D29:M29" si="10">SUM(D30:D31)</f>
        <v>0</v>
      </c>
      <c r="E29" s="31">
        <f t="shared" si="10"/>
        <v>536530</v>
      </c>
      <c r="F29" s="31">
        <f t="shared" si="10"/>
        <v>0</v>
      </c>
      <c r="G29" s="31">
        <f t="shared" si="10"/>
        <v>130676</v>
      </c>
      <c r="H29" s="31">
        <f t="shared" si="10"/>
        <v>0</v>
      </c>
      <c r="I29" s="31">
        <f t="shared" si="10"/>
        <v>306720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9"/>
        <v>973926</v>
      </c>
      <c r="O29" s="43">
        <f t="shared" si="2"/>
        <v>128.2831928345627</v>
      </c>
      <c r="P29" s="9"/>
    </row>
    <row r="30" spans="1:119">
      <c r="A30" s="12"/>
      <c r="B30" s="44">
        <v>581</v>
      </c>
      <c r="C30" s="20" t="s">
        <v>46</v>
      </c>
      <c r="D30" s="46">
        <v>0</v>
      </c>
      <c r="E30" s="46">
        <v>536530</v>
      </c>
      <c r="F30" s="46">
        <v>0</v>
      </c>
      <c r="G30" s="46">
        <v>130676</v>
      </c>
      <c r="H30" s="46">
        <v>0</v>
      </c>
      <c r="I30" s="46">
        <v>61470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728676</v>
      </c>
      <c r="O30" s="47">
        <f t="shared" si="2"/>
        <v>95.979452054794521</v>
      </c>
      <c r="P30" s="9"/>
    </row>
    <row r="31" spans="1:119" ht="15.75" thickBot="1">
      <c r="A31" s="12"/>
      <c r="B31" s="44">
        <v>591</v>
      </c>
      <c r="C31" s="20" t="s">
        <v>47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245250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245250</v>
      </c>
      <c r="O31" s="47">
        <f t="shared" si="2"/>
        <v>32.303740779768177</v>
      </c>
      <c r="P31" s="9"/>
    </row>
    <row r="32" spans="1:119" ht="16.5" thickBot="1">
      <c r="A32" s="14" t="s">
        <v>10</v>
      </c>
      <c r="B32" s="23"/>
      <c r="C32" s="22"/>
      <c r="D32" s="15">
        <f>SUM(D5,D12,D16,D21,D25,D27,D29)</f>
        <v>5205395</v>
      </c>
      <c r="E32" s="15">
        <f t="shared" ref="E32:M32" si="11">SUM(E5,E12,E16,E21,E25,E27,E29)</f>
        <v>1052512</v>
      </c>
      <c r="F32" s="15">
        <f t="shared" si="11"/>
        <v>0</v>
      </c>
      <c r="G32" s="15">
        <f t="shared" si="11"/>
        <v>130676</v>
      </c>
      <c r="H32" s="15">
        <f t="shared" si="11"/>
        <v>0</v>
      </c>
      <c r="I32" s="15">
        <f t="shared" si="11"/>
        <v>3639908</v>
      </c>
      <c r="J32" s="15">
        <f t="shared" si="11"/>
        <v>0</v>
      </c>
      <c r="K32" s="15">
        <f t="shared" si="11"/>
        <v>832704</v>
      </c>
      <c r="L32" s="15">
        <f t="shared" si="11"/>
        <v>0</v>
      </c>
      <c r="M32" s="15">
        <f t="shared" si="11"/>
        <v>0</v>
      </c>
      <c r="N32" s="15">
        <f t="shared" si="9"/>
        <v>10861195</v>
      </c>
      <c r="O32" s="37">
        <f t="shared" si="2"/>
        <v>1430.6105110642782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56</v>
      </c>
      <c r="M34" s="93"/>
      <c r="N34" s="93"/>
      <c r="O34" s="41">
        <v>7592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54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1158009</v>
      </c>
      <c r="E5" s="26">
        <f t="shared" ref="E5:M5" si="0">SUM(E6:E12)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187877</v>
      </c>
      <c r="J5" s="26">
        <f t="shared" si="0"/>
        <v>0</v>
      </c>
      <c r="K5" s="26">
        <f t="shared" si="0"/>
        <v>548000</v>
      </c>
      <c r="L5" s="26">
        <f t="shared" si="0"/>
        <v>0</v>
      </c>
      <c r="M5" s="26">
        <f t="shared" si="0"/>
        <v>0</v>
      </c>
      <c r="N5" s="27">
        <f>SUM(D5:M5)</f>
        <v>1893886</v>
      </c>
      <c r="O5" s="32">
        <f t="shared" ref="O5:O33" si="1">(N5/O$35)</f>
        <v>247.9882152677753</v>
      </c>
      <c r="P5" s="6"/>
    </row>
    <row r="6" spans="1:133">
      <c r="A6" s="12"/>
      <c r="B6" s="44">
        <v>511</v>
      </c>
      <c r="C6" s="20" t="s">
        <v>19</v>
      </c>
      <c r="D6" s="46">
        <v>51016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51016</v>
      </c>
      <c r="O6" s="47">
        <f t="shared" si="1"/>
        <v>6.6801099908340973</v>
      </c>
      <c r="P6" s="9"/>
    </row>
    <row r="7" spans="1:133">
      <c r="A7" s="12"/>
      <c r="B7" s="44">
        <v>512</v>
      </c>
      <c r="C7" s="20" t="s">
        <v>20</v>
      </c>
      <c r="D7" s="46">
        <v>279639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279639</v>
      </c>
      <c r="O7" s="47">
        <f t="shared" si="1"/>
        <v>36.616341495351577</v>
      </c>
      <c r="P7" s="9"/>
    </row>
    <row r="8" spans="1:133">
      <c r="A8" s="12"/>
      <c r="B8" s="44">
        <v>513</v>
      </c>
      <c r="C8" s="20" t="s">
        <v>21</v>
      </c>
      <c r="D8" s="46">
        <v>189313</v>
      </c>
      <c r="E8" s="46">
        <v>0</v>
      </c>
      <c r="F8" s="46">
        <v>0</v>
      </c>
      <c r="G8" s="46">
        <v>0</v>
      </c>
      <c r="H8" s="46">
        <v>0</v>
      </c>
      <c r="I8" s="46">
        <v>187877</v>
      </c>
      <c r="J8" s="46">
        <v>0</v>
      </c>
      <c r="K8" s="46">
        <v>78960</v>
      </c>
      <c r="L8" s="46">
        <v>0</v>
      </c>
      <c r="M8" s="46">
        <v>0</v>
      </c>
      <c r="N8" s="46">
        <f t="shared" si="2"/>
        <v>456150</v>
      </c>
      <c r="O8" s="47">
        <f t="shared" si="1"/>
        <v>59.728951158832004</v>
      </c>
      <c r="P8" s="9"/>
    </row>
    <row r="9" spans="1:133">
      <c r="A9" s="12"/>
      <c r="B9" s="44">
        <v>514</v>
      </c>
      <c r="C9" s="20" t="s">
        <v>22</v>
      </c>
      <c r="D9" s="46">
        <v>80532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80532</v>
      </c>
      <c r="O9" s="47">
        <f t="shared" si="1"/>
        <v>10.544978394657589</v>
      </c>
      <c r="P9" s="9"/>
    </row>
    <row r="10" spans="1:133">
      <c r="A10" s="12"/>
      <c r="B10" s="44">
        <v>515</v>
      </c>
      <c r="C10" s="20" t="s">
        <v>23</v>
      </c>
      <c r="D10" s="46">
        <v>3960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3960</v>
      </c>
      <c r="O10" s="47">
        <f t="shared" si="1"/>
        <v>0.51852821788660464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469040</v>
      </c>
      <c r="L11" s="46">
        <v>0</v>
      </c>
      <c r="M11" s="46">
        <v>0</v>
      </c>
      <c r="N11" s="46">
        <f t="shared" si="2"/>
        <v>469040</v>
      </c>
      <c r="O11" s="47">
        <f t="shared" si="1"/>
        <v>61.416786696346733</v>
      </c>
      <c r="P11" s="9"/>
    </row>
    <row r="12" spans="1:133">
      <c r="A12" s="12"/>
      <c r="B12" s="44">
        <v>519</v>
      </c>
      <c r="C12" s="20" t="s">
        <v>25</v>
      </c>
      <c r="D12" s="46">
        <v>553549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553549</v>
      </c>
      <c r="O12" s="47">
        <f t="shared" si="1"/>
        <v>72.482519313866703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2834539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2834539</v>
      </c>
      <c r="O13" s="43">
        <f t="shared" si="1"/>
        <v>371.1587010606259</v>
      </c>
      <c r="P13" s="10"/>
    </row>
    <row r="14" spans="1:133">
      <c r="A14" s="12"/>
      <c r="B14" s="44">
        <v>521</v>
      </c>
      <c r="C14" s="20" t="s">
        <v>27</v>
      </c>
      <c r="D14" s="46">
        <v>1970800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1970800</v>
      </c>
      <c r="O14" s="47">
        <f t="shared" si="1"/>
        <v>258.05944742700012</v>
      </c>
      <c r="P14" s="9"/>
    </row>
    <row r="15" spans="1:133">
      <c r="A15" s="12"/>
      <c r="B15" s="44">
        <v>522</v>
      </c>
      <c r="C15" s="20" t="s">
        <v>28</v>
      </c>
      <c r="D15" s="46">
        <v>832422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832422</v>
      </c>
      <c r="O15" s="47">
        <f t="shared" si="1"/>
        <v>108.9985596438392</v>
      </c>
      <c r="P15" s="9"/>
    </row>
    <row r="16" spans="1:133">
      <c r="A16" s="12"/>
      <c r="B16" s="44">
        <v>529</v>
      </c>
      <c r="C16" s="20" t="s">
        <v>29</v>
      </c>
      <c r="D16" s="46">
        <v>31317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31317</v>
      </c>
      <c r="O16" s="47">
        <f t="shared" si="1"/>
        <v>4.1006939897865653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585777</v>
      </c>
      <c r="E17" s="31">
        <f t="shared" si="5"/>
        <v>727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2915988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3502492</v>
      </c>
      <c r="O17" s="43">
        <f t="shared" si="1"/>
        <v>458.62144821264894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727</v>
      </c>
      <c r="F18" s="46">
        <v>0</v>
      </c>
      <c r="G18" s="46">
        <v>0</v>
      </c>
      <c r="H18" s="46">
        <v>0</v>
      </c>
      <c r="I18" s="46">
        <v>953101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953828</v>
      </c>
      <c r="O18" s="47">
        <f t="shared" si="1"/>
        <v>124.89563964907687</v>
      </c>
      <c r="P18" s="9"/>
    </row>
    <row r="19" spans="1:16">
      <c r="A19" s="12"/>
      <c r="B19" s="44">
        <v>534</v>
      </c>
      <c r="C19" s="20" t="s">
        <v>32</v>
      </c>
      <c r="D19" s="46">
        <v>527782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527782</v>
      </c>
      <c r="O19" s="47">
        <f t="shared" si="1"/>
        <v>69.108550477936362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1962887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1962887</v>
      </c>
      <c r="O20" s="47">
        <f t="shared" si="1"/>
        <v>257.02330758151106</v>
      </c>
      <c r="P20" s="9"/>
    </row>
    <row r="21" spans="1:16">
      <c r="A21" s="12"/>
      <c r="B21" s="44">
        <v>539</v>
      </c>
      <c r="C21" s="20" t="s">
        <v>35</v>
      </c>
      <c r="D21" s="46">
        <v>57995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57995</v>
      </c>
      <c r="O21" s="47">
        <f t="shared" si="1"/>
        <v>7.5939505041246562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SUM(D23:D25)</f>
        <v>524045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524045</v>
      </c>
      <c r="O22" s="43">
        <f t="shared" si="1"/>
        <v>68.619222207673175</v>
      </c>
      <c r="P22" s="10"/>
    </row>
    <row r="23" spans="1:16">
      <c r="A23" s="12"/>
      <c r="B23" s="44">
        <v>541</v>
      </c>
      <c r="C23" s="20" t="s">
        <v>37</v>
      </c>
      <c r="D23" s="46">
        <v>481720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481720</v>
      </c>
      <c r="O23" s="47">
        <f t="shared" si="1"/>
        <v>63.077124525337176</v>
      </c>
      <c r="P23" s="9"/>
    </row>
    <row r="24" spans="1:16">
      <c r="A24" s="12"/>
      <c r="B24" s="44">
        <v>542</v>
      </c>
      <c r="C24" s="20" t="s">
        <v>38</v>
      </c>
      <c r="D24" s="46">
        <v>21448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21448</v>
      </c>
      <c r="O24" s="47">
        <f t="shared" si="1"/>
        <v>2.8084326306141154</v>
      </c>
      <c r="P24" s="9"/>
    </row>
    <row r="25" spans="1:16">
      <c r="A25" s="12"/>
      <c r="B25" s="44">
        <v>549</v>
      </c>
      <c r="C25" s="20" t="s">
        <v>39</v>
      </c>
      <c r="D25" s="46">
        <v>20877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20877</v>
      </c>
      <c r="O25" s="47">
        <f t="shared" si="1"/>
        <v>2.7336650517218803</v>
      </c>
      <c r="P25" s="9"/>
    </row>
    <row r="26" spans="1:16" ht="15.75">
      <c r="A26" s="28" t="s">
        <v>40</v>
      </c>
      <c r="B26" s="29"/>
      <c r="C26" s="30"/>
      <c r="D26" s="31">
        <f t="shared" ref="D26:M26" si="8">SUM(D27:D27)</f>
        <v>0</v>
      </c>
      <c r="E26" s="31">
        <f t="shared" si="8"/>
        <v>21194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21194</v>
      </c>
      <c r="O26" s="43">
        <f t="shared" si="1"/>
        <v>2.7751734974466413</v>
      </c>
      <c r="P26" s="10"/>
    </row>
    <row r="27" spans="1:16">
      <c r="A27" s="13"/>
      <c r="B27" s="45">
        <v>554</v>
      </c>
      <c r="C27" s="21" t="s">
        <v>52</v>
      </c>
      <c r="D27" s="46">
        <v>0</v>
      </c>
      <c r="E27" s="46">
        <v>21194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21194</v>
      </c>
      <c r="O27" s="47">
        <f t="shared" si="1"/>
        <v>2.7751734974466413</v>
      </c>
      <c r="P27" s="9"/>
    </row>
    <row r="28" spans="1:16" ht="15.75">
      <c r="A28" s="28" t="s">
        <v>44</v>
      </c>
      <c r="B28" s="29"/>
      <c r="C28" s="30"/>
      <c r="D28" s="31">
        <f t="shared" ref="D28:M28" si="9">SUM(D29:D29)</f>
        <v>978332</v>
      </c>
      <c r="E28" s="31">
        <f t="shared" si="9"/>
        <v>8854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3" si="10">SUM(D28:M28)</f>
        <v>987186</v>
      </c>
      <c r="O28" s="43">
        <f t="shared" si="1"/>
        <v>129.26358517742568</v>
      </c>
      <c r="P28" s="9"/>
    </row>
    <row r="29" spans="1:16">
      <c r="A29" s="12"/>
      <c r="B29" s="44">
        <v>572</v>
      </c>
      <c r="C29" s="20" t="s">
        <v>45</v>
      </c>
      <c r="D29" s="46">
        <v>978332</v>
      </c>
      <c r="E29" s="46">
        <v>8854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987186</v>
      </c>
      <c r="O29" s="47">
        <f t="shared" si="1"/>
        <v>129.26358517742568</v>
      </c>
      <c r="P29" s="9"/>
    </row>
    <row r="30" spans="1:16" ht="15.75" customHeight="1">
      <c r="A30" s="28" t="s">
        <v>48</v>
      </c>
      <c r="B30" s="29"/>
      <c r="C30" s="30"/>
      <c r="D30" s="31">
        <f t="shared" ref="D30:M30" si="11">SUM(D31:D32)</f>
        <v>132239</v>
      </c>
      <c r="E30" s="31">
        <f t="shared" si="11"/>
        <v>593057</v>
      </c>
      <c r="F30" s="31">
        <f t="shared" si="11"/>
        <v>0</v>
      </c>
      <c r="G30" s="31">
        <f t="shared" si="11"/>
        <v>632718</v>
      </c>
      <c r="H30" s="31">
        <f t="shared" si="11"/>
        <v>0</v>
      </c>
      <c r="I30" s="31">
        <f t="shared" si="11"/>
        <v>527378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1885392</v>
      </c>
      <c r="O30" s="43">
        <f t="shared" si="1"/>
        <v>246.87599842870236</v>
      </c>
      <c r="P30" s="9"/>
    </row>
    <row r="31" spans="1:16" ht="15.75" customHeight="1">
      <c r="A31" s="12"/>
      <c r="B31" s="44">
        <v>581</v>
      </c>
      <c r="C31" s="20" t="s">
        <v>46</v>
      </c>
      <c r="D31" s="46">
        <v>132239</v>
      </c>
      <c r="E31" s="46">
        <v>593057</v>
      </c>
      <c r="F31" s="46">
        <v>0</v>
      </c>
      <c r="G31" s="46">
        <v>632718</v>
      </c>
      <c r="H31" s="46">
        <v>0</v>
      </c>
      <c r="I31" s="46">
        <v>287604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1645618</v>
      </c>
      <c r="O31" s="47">
        <f t="shared" si="1"/>
        <v>215.4796386015451</v>
      </c>
      <c r="P31" s="9"/>
    </row>
    <row r="32" spans="1:16" ht="15.75" thickBot="1">
      <c r="A32" s="12"/>
      <c r="B32" s="44">
        <v>591</v>
      </c>
      <c r="C32" s="20" t="s">
        <v>47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239774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239774</v>
      </c>
      <c r="O32" s="47">
        <f t="shared" si="1"/>
        <v>31.396359827157262</v>
      </c>
      <c r="P32" s="9"/>
    </row>
    <row r="33" spans="1:119" ht="16.5" thickBot="1">
      <c r="A33" s="14" t="s">
        <v>10</v>
      </c>
      <c r="B33" s="23"/>
      <c r="C33" s="22"/>
      <c r="D33" s="15">
        <f>SUM(D5,D13,D17,D22,D26,D28,D30)</f>
        <v>6212941</v>
      </c>
      <c r="E33" s="15">
        <f t="shared" ref="E33:M33" si="12">SUM(E5,E13,E17,E22,E26,E28,E30)</f>
        <v>623832</v>
      </c>
      <c r="F33" s="15">
        <f t="shared" si="12"/>
        <v>0</v>
      </c>
      <c r="G33" s="15">
        <f t="shared" si="12"/>
        <v>632718</v>
      </c>
      <c r="H33" s="15">
        <f t="shared" si="12"/>
        <v>0</v>
      </c>
      <c r="I33" s="15">
        <f t="shared" si="12"/>
        <v>3631243</v>
      </c>
      <c r="J33" s="15">
        <f t="shared" si="12"/>
        <v>0</v>
      </c>
      <c r="K33" s="15">
        <f t="shared" si="12"/>
        <v>548000</v>
      </c>
      <c r="L33" s="15">
        <f t="shared" si="12"/>
        <v>0</v>
      </c>
      <c r="M33" s="15">
        <f t="shared" si="12"/>
        <v>0</v>
      </c>
      <c r="N33" s="15">
        <f t="shared" si="10"/>
        <v>11648734</v>
      </c>
      <c r="O33" s="37">
        <f t="shared" si="1"/>
        <v>1525.302343852298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53</v>
      </c>
      <c r="M35" s="93"/>
      <c r="N35" s="93"/>
      <c r="O35" s="41">
        <v>7637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thickBot="1">
      <c r="A37" s="97" t="s">
        <v>54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1075634</v>
      </c>
      <c r="E5" s="26">
        <f t="shared" ref="E5:M5" si="0">SUM(E6:E12)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71104</v>
      </c>
      <c r="J5" s="26">
        <f t="shared" si="0"/>
        <v>0</v>
      </c>
      <c r="K5" s="26">
        <f t="shared" si="0"/>
        <v>578504</v>
      </c>
      <c r="L5" s="26">
        <f t="shared" si="0"/>
        <v>0</v>
      </c>
      <c r="M5" s="26">
        <f t="shared" si="0"/>
        <v>0</v>
      </c>
      <c r="N5" s="27">
        <f>SUM(D5:M5)</f>
        <v>1725242</v>
      </c>
      <c r="O5" s="32">
        <f t="shared" ref="O5:O36" si="1">(N5/O$38)</f>
        <v>256.00860661819263</v>
      </c>
      <c r="P5" s="6"/>
    </row>
    <row r="6" spans="1:133">
      <c r="A6" s="12"/>
      <c r="B6" s="44">
        <v>511</v>
      </c>
      <c r="C6" s="20" t="s">
        <v>19</v>
      </c>
      <c r="D6" s="46">
        <v>41236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41236</v>
      </c>
      <c r="O6" s="47">
        <f t="shared" si="1"/>
        <v>6.1190087550081618</v>
      </c>
      <c r="P6" s="9"/>
    </row>
    <row r="7" spans="1:133">
      <c r="A7" s="12"/>
      <c r="B7" s="44">
        <v>512</v>
      </c>
      <c r="C7" s="20" t="s">
        <v>20</v>
      </c>
      <c r="D7" s="46">
        <v>212626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212626</v>
      </c>
      <c r="O7" s="47">
        <f t="shared" si="1"/>
        <v>31.551565514171241</v>
      </c>
      <c r="P7" s="9"/>
    </row>
    <row r="8" spans="1:133">
      <c r="A8" s="12"/>
      <c r="B8" s="44">
        <v>513</v>
      </c>
      <c r="C8" s="20" t="s">
        <v>21</v>
      </c>
      <c r="D8" s="46">
        <v>209445</v>
      </c>
      <c r="E8" s="46">
        <v>0</v>
      </c>
      <c r="F8" s="46">
        <v>0</v>
      </c>
      <c r="G8" s="46">
        <v>0</v>
      </c>
      <c r="H8" s="46">
        <v>0</v>
      </c>
      <c r="I8" s="46">
        <v>71104</v>
      </c>
      <c r="J8" s="46">
        <v>0</v>
      </c>
      <c r="K8" s="46">
        <v>67454</v>
      </c>
      <c r="L8" s="46">
        <v>0</v>
      </c>
      <c r="M8" s="46">
        <v>0</v>
      </c>
      <c r="N8" s="46">
        <f t="shared" si="2"/>
        <v>348003</v>
      </c>
      <c r="O8" s="47">
        <f t="shared" si="1"/>
        <v>51.640154325567593</v>
      </c>
      <c r="P8" s="9"/>
    </row>
    <row r="9" spans="1:133">
      <c r="A9" s="12"/>
      <c r="B9" s="44">
        <v>514</v>
      </c>
      <c r="C9" s="20" t="s">
        <v>22</v>
      </c>
      <c r="D9" s="46">
        <v>75176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75176</v>
      </c>
      <c r="O9" s="47">
        <f t="shared" si="1"/>
        <v>11.155364297373497</v>
      </c>
      <c r="P9" s="9"/>
    </row>
    <row r="10" spans="1:133">
      <c r="A10" s="12"/>
      <c r="B10" s="44">
        <v>515</v>
      </c>
      <c r="C10" s="20" t="s">
        <v>23</v>
      </c>
      <c r="D10" s="46">
        <v>2820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2820</v>
      </c>
      <c r="O10" s="47">
        <f t="shared" si="1"/>
        <v>0.41845971212346045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511050</v>
      </c>
      <c r="L11" s="46">
        <v>0</v>
      </c>
      <c r="M11" s="46">
        <v>0</v>
      </c>
      <c r="N11" s="46">
        <f t="shared" si="2"/>
        <v>511050</v>
      </c>
      <c r="O11" s="47">
        <f t="shared" si="1"/>
        <v>75.83469357471435</v>
      </c>
      <c r="P11" s="9"/>
    </row>
    <row r="12" spans="1:133">
      <c r="A12" s="12"/>
      <c r="B12" s="44">
        <v>519</v>
      </c>
      <c r="C12" s="20" t="s">
        <v>25</v>
      </c>
      <c r="D12" s="46">
        <v>534331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534331</v>
      </c>
      <c r="O12" s="47">
        <f t="shared" si="1"/>
        <v>79.289360439234301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2544216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2544216</v>
      </c>
      <c r="O13" s="43">
        <f t="shared" si="1"/>
        <v>377.53613295741206</v>
      </c>
      <c r="P13" s="10"/>
    </row>
    <row r="14" spans="1:133">
      <c r="A14" s="12"/>
      <c r="B14" s="44">
        <v>521</v>
      </c>
      <c r="C14" s="20" t="s">
        <v>27</v>
      </c>
      <c r="D14" s="46">
        <v>1518257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1518257</v>
      </c>
      <c r="O14" s="47">
        <f t="shared" si="1"/>
        <v>225.29410891823713</v>
      </c>
      <c r="P14" s="9"/>
    </row>
    <row r="15" spans="1:133">
      <c r="A15" s="12"/>
      <c r="B15" s="44">
        <v>522</v>
      </c>
      <c r="C15" s="20" t="s">
        <v>28</v>
      </c>
      <c r="D15" s="46">
        <v>892994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892994</v>
      </c>
      <c r="O15" s="47">
        <f t="shared" si="1"/>
        <v>132.51135183261613</v>
      </c>
      <c r="P15" s="9"/>
    </row>
    <row r="16" spans="1:133">
      <c r="A16" s="12"/>
      <c r="B16" s="44">
        <v>529</v>
      </c>
      <c r="C16" s="20" t="s">
        <v>29</v>
      </c>
      <c r="D16" s="46">
        <v>132965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132965</v>
      </c>
      <c r="O16" s="47">
        <f t="shared" si="1"/>
        <v>19.730672206558836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561812</v>
      </c>
      <c r="E17" s="31">
        <f t="shared" si="5"/>
        <v>47036</v>
      </c>
      <c r="F17" s="31">
        <f t="shared" si="5"/>
        <v>0</v>
      </c>
      <c r="G17" s="31">
        <f t="shared" si="5"/>
        <v>21274</v>
      </c>
      <c r="H17" s="31">
        <f t="shared" si="5"/>
        <v>0</v>
      </c>
      <c r="I17" s="31">
        <f t="shared" si="5"/>
        <v>3007979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3638101</v>
      </c>
      <c r="O17" s="43">
        <f t="shared" si="1"/>
        <v>539.85769401988421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47036</v>
      </c>
      <c r="F18" s="46">
        <v>0</v>
      </c>
      <c r="G18" s="46">
        <v>0</v>
      </c>
      <c r="H18" s="46">
        <v>0</v>
      </c>
      <c r="I18" s="46">
        <v>494514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541550</v>
      </c>
      <c r="O18" s="47">
        <f t="shared" si="1"/>
        <v>80.360587624276604</v>
      </c>
      <c r="P18" s="9"/>
    </row>
    <row r="19" spans="1:16">
      <c r="A19" s="12"/>
      <c r="B19" s="44">
        <v>534</v>
      </c>
      <c r="C19" s="20" t="s">
        <v>32</v>
      </c>
      <c r="D19" s="46">
        <v>503163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503163</v>
      </c>
      <c r="O19" s="47">
        <f t="shared" si="1"/>
        <v>74.664341890488203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1446570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1446570</v>
      </c>
      <c r="O20" s="47">
        <f t="shared" si="1"/>
        <v>214.65647722213978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21274</v>
      </c>
      <c r="H21" s="46">
        <v>0</v>
      </c>
      <c r="I21" s="46">
        <v>1066895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1088169</v>
      </c>
      <c r="O21" s="47">
        <f t="shared" si="1"/>
        <v>161.47336400059356</v>
      </c>
      <c r="P21" s="9"/>
    </row>
    <row r="22" spans="1:16">
      <c r="A22" s="12"/>
      <c r="B22" s="44">
        <v>539</v>
      </c>
      <c r="C22" s="20" t="s">
        <v>35</v>
      </c>
      <c r="D22" s="46">
        <v>58649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58649</v>
      </c>
      <c r="O22" s="47">
        <f t="shared" si="1"/>
        <v>8.7029232823861111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409540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409540</v>
      </c>
      <c r="O23" s="43">
        <f t="shared" si="1"/>
        <v>60.771627837958157</v>
      </c>
      <c r="P23" s="10"/>
    </row>
    <row r="24" spans="1:16">
      <c r="A24" s="12"/>
      <c r="B24" s="44">
        <v>541</v>
      </c>
      <c r="C24" s="20" t="s">
        <v>37</v>
      </c>
      <c r="D24" s="46">
        <v>369374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369374</v>
      </c>
      <c r="O24" s="47">
        <f t="shared" si="1"/>
        <v>54.811396349606767</v>
      </c>
      <c r="P24" s="9"/>
    </row>
    <row r="25" spans="1:16">
      <c r="A25" s="12"/>
      <c r="B25" s="44">
        <v>542</v>
      </c>
      <c r="C25" s="20" t="s">
        <v>38</v>
      </c>
      <c r="D25" s="46">
        <v>20027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20027</v>
      </c>
      <c r="O25" s="47">
        <f t="shared" si="1"/>
        <v>2.9718059059207595</v>
      </c>
      <c r="P25" s="9"/>
    </row>
    <row r="26" spans="1:16">
      <c r="A26" s="12"/>
      <c r="B26" s="44">
        <v>549</v>
      </c>
      <c r="C26" s="20" t="s">
        <v>39</v>
      </c>
      <c r="D26" s="46">
        <v>20139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20139</v>
      </c>
      <c r="O26" s="47">
        <f t="shared" si="1"/>
        <v>2.9884255824306276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SUM(D28:D28)</f>
        <v>5000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5000</v>
      </c>
      <c r="O27" s="43">
        <f t="shared" si="1"/>
        <v>0.74194984419053267</v>
      </c>
      <c r="P27" s="10"/>
    </row>
    <row r="28" spans="1:16">
      <c r="A28" s="13"/>
      <c r="B28" s="45">
        <v>552</v>
      </c>
      <c r="C28" s="21" t="s">
        <v>41</v>
      </c>
      <c r="D28" s="46">
        <v>5000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5000</v>
      </c>
      <c r="O28" s="47">
        <f t="shared" si="1"/>
        <v>0.74194984419053267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SUM(D30:D30)</f>
        <v>15000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15000</v>
      </c>
      <c r="O29" s="43">
        <f t="shared" si="1"/>
        <v>2.2258495325715981</v>
      </c>
      <c r="P29" s="10"/>
    </row>
    <row r="30" spans="1:16">
      <c r="A30" s="12"/>
      <c r="B30" s="44">
        <v>564</v>
      </c>
      <c r="C30" s="20" t="s">
        <v>43</v>
      </c>
      <c r="D30" s="46">
        <v>15000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10">SUM(D30:M30)</f>
        <v>15000</v>
      </c>
      <c r="O30" s="47">
        <f t="shared" si="1"/>
        <v>2.2258495325715981</v>
      </c>
      <c r="P30" s="9"/>
    </row>
    <row r="31" spans="1:16" ht="15.75">
      <c r="A31" s="28" t="s">
        <v>44</v>
      </c>
      <c r="B31" s="29"/>
      <c r="C31" s="30"/>
      <c r="D31" s="31">
        <f t="shared" ref="D31:M31" si="11">SUM(D32:D32)</f>
        <v>949296</v>
      </c>
      <c r="E31" s="31">
        <f t="shared" si="11"/>
        <v>30333</v>
      </c>
      <c r="F31" s="31">
        <f t="shared" si="11"/>
        <v>0</v>
      </c>
      <c r="G31" s="31">
        <f t="shared" si="11"/>
        <v>0</v>
      </c>
      <c r="H31" s="31">
        <f t="shared" si="11"/>
        <v>0</v>
      </c>
      <c r="I31" s="31">
        <f t="shared" si="11"/>
        <v>0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979629</v>
      </c>
      <c r="O31" s="43">
        <f t="shared" si="1"/>
        <v>145.36711678290547</v>
      </c>
      <c r="P31" s="9"/>
    </row>
    <row r="32" spans="1:16">
      <c r="A32" s="12"/>
      <c r="B32" s="44">
        <v>572</v>
      </c>
      <c r="C32" s="20" t="s">
        <v>45</v>
      </c>
      <c r="D32" s="46">
        <v>949296</v>
      </c>
      <c r="E32" s="46">
        <v>30333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979629</v>
      </c>
      <c r="O32" s="47">
        <f t="shared" si="1"/>
        <v>145.36711678290547</v>
      </c>
      <c r="P32" s="9"/>
    </row>
    <row r="33" spans="1:119" ht="15.75">
      <c r="A33" s="28" t="s">
        <v>48</v>
      </c>
      <c r="B33" s="29"/>
      <c r="C33" s="30"/>
      <c r="D33" s="31">
        <f t="shared" ref="D33:M33" si="12">SUM(D34:D35)</f>
        <v>0</v>
      </c>
      <c r="E33" s="31">
        <f t="shared" si="12"/>
        <v>654271</v>
      </c>
      <c r="F33" s="31">
        <f t="shared" si="12"/>
        <v>0</v>
      </c>
      <c r="G33" s="31">
        <f t="shared" si="12"/>
        <v>560762</v>
      </c>
      <c r="H33" s="31">
        <f t="shared" si="12"/>
        <v>0</v>
      </c>
      <c r="I33" s="31">
        <f t="shared" si="12"/>
        <v>584691</v>
      </c>
      <c r="J33" s="31">
        <f t="shared" si="12"/>
        <v>0</v>
      </c>
      <c r="K33" s="31">
        <f t="shared" si="12"/>
        <v>0</v>
      </c>
      <c r="L33" s="31">
        <f t="shared" si="12"/>
        <v>0</v>
      </c>
      <c r="M33" s="31">
        <f t="shared" si="12"/>
        <v>0</v>
      </c>
      <c r="N33" s="31">
        <f t="shared" si="10"/>
        <v>1799724</v>
      </c>
      <c r="O33" s="43">
        <f t="shared" si="1"/>
        <v>267.06098827719245</v>
      </c>
      <c r="P33" s="9"/>
    </row>
    <row r="34" spans="1:119">
      <c r="A34" s="12"/>
      <c r="B34" s="44">
        <v>581</v>
      </c>
      <c r="C34" s="20" t="s">
        <v>46</v>
      </c>
      <c r="D34" s="46">
        <v>0</v>
      </c>
      <c r="E34" s="46">
        <v>654271</v>
      </c>
      <c r="F34" s="46">
        <v>0</v>
      </c>
      <c r="G34" s="46">
        <v>560762</v>
      </c>
      <c r="H34" s="46">
        <v>0</v>
      </c>
      <c r="I34" s="46">
        <v>287609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1502642</v>
      </c>
      <c r="O34" s="47">
        <f t="shared" si="1"/>
        <v>222.97699955483009</v>
      </c>
      <c r="P34" s="9"/>
    </row>
    <row r="35" spans="1:119" ht="15.75" thickBot="1">
      <c r="A35" s="12"/>
      <c r="B35" s="44">
        <v>591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297082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297082</v>
      </c>
      <c r="O35" s="47">
        <f t="shared" si="1"/>
        <v>44.083988722362371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SUM(D5,D13,D17,D23,D27,D29,D31,D33)</f>
        <v>5560498</v>
      </c>
      <c r="E36" s="15">
        <f t="shared" si="13"/>
        <v>731640</v>
      </c>
      <c r="F36" s="15">
        <f t="shared" si="13"/>
        <v>0</v>
      </c>
      <c r="G36" s="15">
        <f t="shared" si="13"/>
        <v>582036</v>
      </c>
      <c r="H36" s="15">
        <f t="shared" si="13"/>
        <v>0</v>
      </c>
      <c r="I36" s="15">
        <f t="shared" si="13"/>
        <v>3663774</v>
      </c>
      <c r="J36" s="15">
        <f t="shared" si="13"/>
        <v>0</v>
      </c>
      <c r="K36" s="15">
        <f t="shared" si="13"/>
        <v>578504</v>
      </c>
      <c r="L36" s="15">
        <f t="shared" si="13"/>
        <v>0</v>
      </c>
      <c r="M36" s="15">
        <f t="shared" si="13"/>
        <v>0</v>
      </c>
      <c r="N36" s="15">
        <f t="shared" si="10"/>
        <v>11116452</v>
      </c>
      <c r="O36" s="37">
        <f t="shared" si="1"/>
        <v>1649.5699658703072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49</v>
      </c>
      <c r="M38" s="93"/>
      <c r="N38" s="93"/>
      <c r="O38" s="41">
        <v>6739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thickBot="1">
      <c r="A40" s="97" t="s">
        <v>54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A40:O40"/>
    <mergeCell ref="A1:O1"/>
    <mergeCell ref="D3:H3"/>
    <mergeCell ref="I3:J3"/>
    <mergeCell ref="K3:L3"/>
    <mergeCell ref="O3:O4"/>
    <mergeCell ref="A2:O2"/>
    <mergeCell ref="A3:C4"/>
    <mergeCell ref="A39:O39"/>
    <mergeCell ref="L38:N38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997982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137526</v>
      </c>
      <c r="J5" s="26">
        <f t="shared" si="0"/>
        <v>0</v>
      </c>
      <c r="K5" s="26">
        <f t="shared" si="0"/>
        <v>507487</v>
      </c>
      <c r="L5" s="26">
        <f t="shared" si="0"/>
        <v>0</v>
      </c>
      <c r="M5" s="26">
        <f t="shared" si="0"/>
        <v>0</v>
      </c>
      <c r="N5" s="27">
        <f>SUM(D5:M5)</f>
        <v>1642995</v>
      </c>
      <c r="O5" s="32">
        <f t="shared" ref="O5:O37" si="1">(N5/O$39)</f>
        <v>247.9244001810774</v>
      </c>
      <c r="P5" s="6"/>
    </row>
    <row r="6" spans="1:133">
      <c r="A6" s="12"/>
      <c r="B6" s="44">
        <v>511</v>
      </c>
      <c r="C6" s="20" t="s">
        <v>19</v>
      </c>
      <c r="D6" s="46">
        <v>40857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40857</v>
      </c>
      <c r="O6" s="47">
        <f t="shared" si="1"/>
        <v>6.1652331371661386</v>
      </c>
      <c r="P6" s="9"/>
    </row>
    <row r="7" spans="1:133">
      <c r="A7" s="12"/>
      <c r="B7" s="44">
        <v>512</v>
      </c>
      <c r="C7" s="20" t="s">
        <v>20</v>
      </c>
      <c r="D7" s="46">
        <v>153058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153058</v>
      </c>
      <c r="O7" s="47">
        <f t="shared" si="1"/>
        <v>23.096121925456465</v>
      </c>
      <c r="P7" s="9"/>
    </row>
    <row r="8" spans="1:133">
      <c r="A8" s="12"/>
      <c r="B8" s="44">
        <v>513</v>
      </c>
      <c r="C8" s="20" t="s">
        <v>21</v>
      </c>
      <c r="D8" s="46">
        <v>219359</v>
      </c>
      <c r="E8" s="46">
        <v>0</v>
      </c>
      <c r="F8" s="46">
        <v>0</v>
      </c>
      <c r="G8" s="46">
        <v>0</v>
      </c>
      <c r="H8" s="46">
        <v>0</v>
      </c>
      <c r="I8" s="46">
        <v>137526</v>
      </c>
      <c r="J8" s="46">
        <v>0</v>
      </c>
      <c r="K8" s="46">
        <v>78017</v>
      </c>
      <c r="L8" s="46">
        <v>0</v>
      </c>
      <c r="M8" s="46">
        <v>0</v>
      </c>
      <c r="N8" s="46">
        <f t="shared" si="2"/>
        <v>434902</v>
      </c>
      <c r="O8" s="47">
        <f t="shared" si="1"/>
        <v>65.625773351441069</v>
      </c>
      <c r="P8" s="9"/>
    </row>
    <row r="9" spans="1:133">
      <c r="A9" s="12"/>
      <c r="B9" s="44">
        <v>514</v>
      </c>
      <c r="C9" s="20" t="s">
        <v>22</v>
      </c>
      <c r="D9" s="46">
        <v>32288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32288</v>
      </c>
      <c r="O9" s="47">
        <f t="shared" si="1"/>
        <v>4.8721895276897538</v>
      </c>
      <c r="P9" s="9"/>
    </row>
    <row r="10" spans="1:133">
      <c r="A10" s="12"/>
      <c r="B10" s="44">
        <v>515</v>
      </c>
      <c r="C10" s="20" t="s">
        <v>23</v>
      </c>
      <c r="D10" s="46">
        <v>29196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29196</v>
      </c>
      <c r="O10" s="47">
        <f t="shared" si="1"/>
        <v>4.4056133997283835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429470</v>
      </c>
      <c r="L11" s="46">
        <v>0</v>
      </c>
      <c r="M11" s="46">
        <v>0</v>
      </c>
      <c r="N11" s="46">
        <f t="shared" si="2"/>
        <v>429470</v>
      </c>
      <c r="O11" s="47">
        <f t="shared" si="1"/>
        <v>64.806096272823297</v>
      </c>
      <c r="P11" s="9"/>
    </row>
    <row r="12" spans="1:133">
      <c r="A12" s="12"/>
      <c r="B12" s="44">
        <v>519</v>
      </c>
      <c r="C12" s="20" t="s">
        <v>25</v>
      </c>
      <c r="D12" s="46">
        <v>523224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523224</v>
      </c>
      <c r="O12" s="47">
        <f t="shared" si="1"/>
        <v>78.953372566772302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2745164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2745164</v>
      </c>
      <c r="O13" s="43">
        <f t="shared" si="1"/>
        <v>414.23932397766714</v>
      </c>
      <c r="P13" s="10"/>
    </row>
    <row r="14" spans="1:133">
      <c r="A14" s="12"/>
      <c r="B14" s="44">
        <v>521</v>
      </c>
      <c r="C14" s="20" t="s">
        <v>27</v>
      </c>
      <c r="D14" s="46">
        <v>1652066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1652066</v>
      </c>
      <c r="O14" s="47">
        <f t="shared" si="1"/>
        <v>249.29319450731853</v>
      </c>
      <c r="P14" s="9"/>
    </row>
    <row r="15" spans="1:133">
      <c r="A15" s="12"/>
      <c r="B15" s="44">
        <v>522</v>
      </c>
      <c r="C15" s="20" t="s">
        <v>28</v>
      </c>
      <c r="D15" s="46">
        <v>966449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966449</v>
      </c>
      <c r="O15" s="47">
        <f t="shared" si="1"/>
        <v>145.8350686585182</v>
      </c>
      <c r="P15" s="9"/>
    </row>
    <row r="16" spans="1:133">
      <c r="A16" s="12"/>
      <c r="B16" s="44">
        <v>529</v>
      </c>
      <c r="C16" s="20" t="s">
        <v>29</v>
      </c>
      <c r="D16" s="46">
        <v>126649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126649</v>
      </c>
      <c r="O16" s="47">
        <f t="shared" si="1"/>
        <v>19.111060811830392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645287</v>
      </c>
      <c r="E17" s="31">
        <f t="shared" si="5"/>
        <v>480561</v>
      </c>
      <c r="F17" s="31">
        <f t="shared" si="5"/>
        <v>0</v>
      </c>
      <c r="G17" s="31">
        <f t="shared" si="5"/>
        <v>27440</v>
      </c>
      <c r="H17" s="31">
        <f t="shared" si="5"/>
        <v>0</v>
      </c>
      <c r="I17" s="31">
        <f t="shared" si="5"/>
        <v>3119151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4272439</v>
      </c>
      <c r="O17" s="43">
        <f t="shared" si="1"/>
        <v>644.70182586389012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425308</v>
      </c>
      <c r="F18" s="46">
        <v>0</v>
      </c>
      <c r="G18" s="46">
        <v>0</v>
      </c>
      <c r="H18" s="46">
        <v>0</v>
      </c>
      <c r="I18" s="46">
        <v>462064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887372</v>
      </c>
      <c r="O18" s="47">
        <f t="shared" si="1"/>
        <v>133.90251999396409</v>
      </c>
      <c r="P18" s="9"/>
    </row>
    <row r="19" spans="1:16">
      <c r="A19" s="12"/>
      <c r="B19" s="44">
        <v>534</v>
      </c>
      <c r="C19" s="20" t="s">
        <v>32</v>
      </c>
      <c r="D19" s="46">
        <v>582933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582933</v>
      </c>
      <c r="O19" s="47">
        <f t="shared" si="1"/>
        <v>87.96333182435491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1579722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1579722</v>
      </c>
      <c r="O20" s="47">
        <f t="shared" si="1"/>
        <v>238.37664101403351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55253</v>
      </c>
      <c r="F21" s="46">
        <v>0</v>
      </c>
      <c r="G21" s="46">
        <v>0</v>
      </c>
      <c r="H21" s="46">
        <v>0</v>
      </c>
      <c r="I21" s="46">
        <v>1077365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1132618</v>
      </c>
      <c r="O21" s="47">
        <f t="shared" si="1"/>
        <v>170.90961219254564</v>
      </c>
      <c r="P21" s="9"/>
    </row>
    <row r="22" spans="1:16">
      <c r="A22" s="12"/>
      <c r="B22" s="44">
        <v>539</v>
      </c>
      <c r="C22" s="20" t="s">
        <v>35</v>
      </c>
      <c r="D22" s="46">
        <v>62354</v>
      </c>
      <c r="E22" s="46">
        <v>0</v>
      </c>
      <c r="F22" s="46">
        <v>0</v>
      </c>
      <c r="G22" s="46">
        <v>27440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89794</v>
      </c>
      <c r="O22" s="47">
        <f t="shared" si="1"/>
        <v>13.549720838992002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563408</v>
      </c>
      <c r="E23" s="31">
        <f t="shared" si="6"/>
        <v>1450</v>
      </c>
      <c r="F23" s="31">
        <f t="shared" si="6"/>
        <v>0</v>
      </c>
      <c r="G23" s="31">
        <f t="shared" si="6"/>
        <v>432739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997597</v>
      </c>
      <c r="O23" s="43">
        <f t="shared" si="1"/>
        <v>150.53523464614457</v>
      </c>
      <c r="P23" s="10"/>
    </row>
    <row r="24" spans="1:16">
      <c r="A24" s="12"/>
      <c r="B24" s="44">
        <v>541</v>
      </c>
      <c r="C24" s="20" t="s">
        <v>37</v>
      </c>
      <c r="D24" s="46">
        <v>486260</v>
      </c>
      <c r="E24" s="46">
        <v>0</v>
      </c>
      <c r="F24" s="46">
        <v>0</v>
      </c>
      <c r="G24" s="46">
        <v>432739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918999</v>
      </c>
      <c r="O24" s="47">
        <f t="shared" si="1"/>
        <v>138.67496604798552</v>
      </c>
      <c r="P24" s="9"/>
    </row>
    <row r="25" spans="1:16">
      <c r="A25" s="12"/>
      <c r="B25" s="44">
        <v>542</v>
      </c>
      <c r="C25" s="20" t="s">
        <v>38</v>
      </c>
      <c r="D25" s="46">
        <v>14181</v>
      </c>
      <c r="E25" s="46">
        <v>1450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15631</v>
      </c>
      <c r="O25" s="47">
        <f t="shared" si="1"/>
        <v>2.3586841708163573</v>
      </c>
      <c r="P25" s="9"/>
    </row>
    <row r="26" spans="1:16">
      <c r="A26" s="12"/>
      <c r="B26" s="44">
        <v>549</v>
      </c>
      <c r="C26" s="20" t="s">
        <v>39</v>
      </c>
      <c r="D26" s="46">
        <v>62967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62967</v>
      </c>
      <c r="O26" s="47">
        <f t="shared" si="1"/>
        <v>9.5015844273426886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37500</v>
      </c>
      <c r="E27" s="31">
        <f t="shared" si="8"/>
        <v>1119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38619</v>
      </c>
      <c r="O27" s="43">
        <f t="shared" si="1"/>
        <v>5.82752376641014</v>
      </c>
      <c r="P27" s="10"/>
    </row>
    <row r="28" spans="1:16">
      <c r="A28" s="13"/>
      <c r="B28" s="45">
        <v>552</v>
      </c>
      <c r="C28" s="21" t="s">
        <v>41</v>
      </c>
      <c r="D28" s="46">
        <v>37500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37500</v>
      </c>
      <c r="O28" s="47">
        <f t="shared" si="1"/>
        <v>5.6586690810321416</v>
      </c>
      <c r="P28" s="9"/>
    </row>
    <row r="29" spans="1:16">
      <c r="A29" s="13"/>
      <c r="B29" s="45">
        <v>554</v>
      </c>
      <c r="C29" s="21" t="s">
        <v>52</v>
      </c>
      <c r="D29" s="46">
        <v>0</v>
      </c>
      <c r="E29" s="46">
        <v>1119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1119</v>
      </c>
      <c r="O29" s="47">
        <f t="shared" si="1"/>
        <v>0.16885468537799908</v>
      </c>
      <c r="P29" s="9"/>
    </row>
    <row r="30" spans="1:16" ht="15.75">
      <c r="A30" s="28" t="s">
        <v>42</v>
      </c>
      <c r="B30" s="29"/>
      <c r="C30" s="30"/>
      <c r="D30" s="31">
        <f t="shared" ref="D30:M30" si="9">SUM(D31:D31)</f>
        <v>12631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12631</v>
      </c>
      <c r="O30" s="43">
        <f t="shared" si="1"/>
        <v>1.905990644333786</v>
      </c>
      <c r="P30" s="10"/>
    </row>
    <row r="31" spans="1:16">
      <c r="A31" s="12"/>
      <c r="B31" s="44">
        <v>564</v>
      </c>
      <c r="C31" s="20" t="s">
        <v>43</v>
      </c>
      <c r="D31" s="46">
        <v>12631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12631</v>
      </c>
      <c r="O31" s="47">
        <f t="shared" si="1"/>
        <v>1.905990644333786</v>
      </c>
      <c r="P31" s="9"/>
    </row>
    <row r="32" spans="1:16" ht="15.75">
      <c r="A32" s="28" t="s">
        <v>44</v>
      </c>
      <c r="B32" s="29"/>
      <c r="C32" s="30"/>
      <c r="D32" s="31">
        <f t="shared" ref="D32:M32" si="11">SUM(D33:D33)</f>
        <v>1037131</v>
      </c>
      <c r="E32" s="31">
        <f t="shared" si="11"/>
        <v>0</v>
      </c>
      <c r="F32" s="31">
        <f t="shared" si="11"/>
        <v>0</v>
      </c>
      <c r="G32" s="31">
        <f t="shared" si="11"/>
        <v>30802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1067933</v>
      </c>
      <c r="O32" s="43">
        <f t="shared" si="1"/>
        <v>161.14878527237062</v>
      </c>
      <c r="P32" s="9"/>
    </row>
    <row r="33" spans="1:119">
      <c r="A33" s="12"/>
      <c r="B33" s="44">
        <v>572</v>
      </c>
      <c r="C33" s="20" t="s">
        <v>45</v>
      </c>
      <c r="D33" s="46">
        <v>1037131</v>
      </c>
      <c r="E33" s="46">
        <v>0</v>
      </c>
      <c r="F33" s="46">
        <v>0</v>
      </c>
      <c r="G33" s="46">
        <v>30802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1067933</v>
      </c>
      <c r="O33" s="47">
        <f t="shared" si="1"/>
        <v>161.14878527237062</v>
      </c>
      <c r="P33" s="9"/>
    </row>
    <row r="34" spans="1:119" ht="15.75">
      <c r="A34" s="28" t="s">
        <v>48</v>
      </c>
      <c r="B34" s="29"/>
      <c r="C34" s="30"/>
      <c r="D34" s="31">
        <f t="shared" ref="D34:M34" si="12">SUM(D35:D36)</f>
        <v>60182</v>
      </c>
      <c r="E34" s="31">
        <f t="shared" si="12"/>
        <v>210839</v>
      </c>
      <c r="F34" s="31">
        <f t="shared" si="12"/>
        <v>0</v>
      </c>
      <c r="G34" s="31">
        <f t="shared" si="12"/>
        <v>773650</v>
      </c>
      <c r="H34" s="31">
        <f t="shared" si="12"/>
        <v>0</v>
      </c>
      <c r="I34" s="31">
        <f t="shared" si="12"/>
        <v>603795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1648466</v>
      </c>
      <c r="O34" s="43">
        <f t="shared" si="1"/>
        <v>248.74996227553947</v>
      </c>
      <c r="P34" s="9"/>
    </row>
    <row r="35" spans="1:119">
      <c r="A35" s="12"/>
      <c r="B35" s="44">
        <v>581</v>
      </c>
      <c r="C35" s="20" t="s">
        <v>46</v>
      </c>
      <c r="D35" s="46">
        <v>60182</v>
      </c>
      <c r="E35" s="46">
        <v>210839</v>
      </c>
      <c r="F35" s="46">
        <v>0</v>
      </c>
      <c r="G35" s="46">
        <v>773650</v>
      </c>
      <c r="H35" s="46">
        <v>0</v>
      </c>
      <c r="I35" s="46">
        <v>287609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1332280</v>
      </c>
      <c r="O35" s="47">
        <f t="shared" si="1"/>
        <v>201.03817715406669</v>
      </c>
      <c r="P35" s="9"/>
    </row>
    <row r="36" spans="1:119" ht="15.75" thickBot="1">
      <c r="A36" s="12"/>
      <c r="B36" s="44">
        <v>591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316186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316186</v>
      </c>
      <c r="O36" s="47">
        <f t="shared" si="1"/>
        <v>47.711785121472765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SUM(D5,D13,D17,D23,D27,D30,D32,D34)</f>
        <v>6099285</v>
      </c>
      <c r="E37" s="15">
        <f t="shared" si="13"/>
        <v>693969</v>
      </c>
      <c r="F37" s="15">
        <f t="shared" si="13"/>
        <v>0</v>
      </c>
      <c r="G37" s="15">
        <f t="shared" si="13"/>
        <v>1264631</v>
      </c>
      <c r="H37" s="15">
        <f t="shared" si="13"/>
        <v>0</v>
      </c>
      <c r="I37" s="15">
        <f t="shared" si="13"/>
        <v>3860472</v>
      </c>
      <c r="J37" s="15">
        <f t="shared" si="13"/>
        <v>0</v>
      </c>
      <c r="K37" s="15">
        <f t="shared" si="13"/>
        <v>507487</v>
      </c>
      <c r="L37" s="15">
        <f t="shared" si="13"/>
        <v>0</v>
      </c>
      <c r="M37" s="15">
        <f t="shared" si="13"/>
        <v>0</v>
      </c>
      <c r="N37" s="15">
        <f t="shared" si="10"/>
        <v>12425844</v>
      </c>
      <c r="O37" s="37">
        <f t="shared" si="1"/>
        <v>1875.0330466274331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60</v>
      </c>
      <c r="M39" s="93"/>
      <c r="N39" s="93"/>
      <c r="O39" s="41">
        <v>6627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54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1068629</v>
      </c>
      <c r="E5" s="26">
        <f t="shared" si="0"/>
        <v>586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116277</v>
      </c>
      <c r="J5" s="26">
        <f t="shared" si="0"/>
        <v>0</v>
      </c>
      <c r="K5" s="26">
        <f t="shared" si="0"/>
        <v>521953</v>
      </c>
      <c r="L5" s="26">
        <f t="shared" si="0"/>
        <v>0</v>
      </c>
      <c r="M5" s="26">
        <f t="shared" si="0"/>
        <v>0</v>
      </c>
      <c r="N5" s="27">
        <f>SUM(D5:M5)</f>
        <v>1707445</v>
      </c>
      <c r="O5" s="32">
        <f t="shared" ref="O5:O38" si="1">(N5/O$40)</f>
        <v>258.03914160495691</v>
      </c>
      <c r="P5" s="6"/>
    </row>
    <row r="6" spans="1:133">
      <c r="A6" s="12"/>
      <c r="B6" s="44">
        <v>511</v>
      </c>
      <c r="C6" s="20" t="s">
        <v>19</v>
      </c>
      <c r="D6" s="46">
        <v>39577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39577</v>
      </c>
      <c r="O6" s="47">
        <f t="shared" si="1"/>
        <v>5.9811092640169257</v>
      </c>
      <c r="P6" s="9"/>
    </row>
    <row r="7" spans="1:133">
      <c r="A7" s="12"/>
      <c r="B7" s="44">
        <v>512</v>
      </c>
      <c r="C7" s="20" t="s">
        <v>20</v>
      </c>
      <c r="D7" s="46">
        <v>139656</v>
      </c>
      <c r="E7" s="46">
        <v>586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140242</v>
      </c>
      <c r="O7" s="47">
        <f t="shared" si="1"/>
        <v>21.194196765906</v>
      </c>
      <c r="P7" s="9"/>
    </row>
    <row r="8" spans="1:133">
      <c r="A8" s="12"/>
      <c r="B8" s="44">
        <v>513</v>
      </c>
      <c r="C8" s="20" t="s">
        <v>21</v>
      </c>
      <c r="D8" s="46">
        <v>212649</v>
      </c>
      <c r="E8" s="46">
        <v>0</v>
      </c>
      <c r="F8" s="46">
        <v>0</v>
      </c>
      <c r="G8" s="46">
        <v>0</v>
      </c>
      <c r="H8" s="46">
        <v>0</v>
      </c>
      <c r="I8" s="46">
        <v>116277</v>
      </c>
      <c r="J8" s="46">
        <v>0</v>
      </c>
      <c r="K8" s="46">
        <v>82045</v>
      </c>
      <c r="L8" s="46">
        <v>0</v>
      </c>
      <c r="M8" s="46">
        <v>0</v>
      </c>
      <c r="N8" s="46">
        <f t="shared" si="2"/>
        <v>410971</v>
      </c>
      <c r="O8" s="47">
        <f t="shared" si="1"/>
        <v>62.108357261598911</v>
      </c>
      <c r="P8" s="9"/>
    </row>
    <row r="9" spans="1:133">
      <c r="A9" s="12"/>
      <c r="B9" s="44">
        <v>514</v>
      </c>
      <c r="C9" s="20" t="s">
        <v>22</v>
      </c>
      <c r="D9" s="46">
        <v>35224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35224</v>
      </c>
      <c r="O9" s="47">
        <f t="shared" si="1"/>
        <v>5.3232582741423604</v>
      </c>
      <c r="P9" s="9"/>
    </row>
    <row r="10" spans="1:133">
      <c r="A10" s="12"/>
      <c r="B10" s="44">
        <v>515</v>
      </c>
      <c r="C10" s="20" t="s">
        <v>23</v>
      </c>
      <c r="D10" s="46">
        <v>51071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51071</v>
      </c>
      <c r="O10" s="47">
        <f t="shared" si="1"/>
        <v>7.7181502191325375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439908</v>
      </c>
      <c r="L11" s="46">
        <v>0</v>
      </c>
      <c r="M11" s="46">
        <v>0</v>
      </c>
      <c r="N11" s="46">
        <f t="shared" si="2"/>
        <v>439908</v>
      </c>
      <c r="O11" s="47">
        <f t="shared" si="1"/>
        <v>66.481487078736592</v>
      </c>
      <c r="P11" s="9"/>
    </row>
    <row r="12" spans="1:133">
      <c r="A12" s="12"/>
      <c r="B12" s="44">
        <v>519</v>
      </c>
      <c r="C12" s="20" t="s">
        <v>25</v>
      </c>
      <c r="D12" s="46">
        <v>590452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590452</v>
      </c>
      <c r="O12" s="47">
        <f t="shared" si="1"/>
        <v>89.232582741423599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2966380</v>
      </c>
      <c r="E13" s="31">
        <f t="shared" si="3"/>
        <v>1274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2967654</v>
      </c>
      <c r="O13" s="43">
        <f t="shared" si="1"/>
        <v>448.48934562490552</v>
      </c>
      <c r="P13" s="10"/>
    </row>
    <row r="14" spans="1:133">
      <c r="A14" s="12"/>
      <c r="B14" s="44">
        <v>521</v>
      </c>
      <c r="C14" s="20" t="s">
        <v>27</v>
      </c>
      <c r="D14" s="46">
        <v>1611454</v>
      </c>
      <c r="E14" s="46">
        <v>540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1611994</v>
      </c>
      <c r="O14" s="47">
        <f t="shared" si="1"/>
        <v>243.61402448239383</v>
      </c>
      <c r="P14" s="9"/>
    </row>
    <row r="15" spans="1:133">
      <c r="A15" s="12"/>
      <c r="B15" s="44">
        <v>522</v>
      </c>
      <c r="C15" s="20" t="s">
        <v>28</v>
      </c>
      <c r="D15" s="46">
        <v>1224310</v>
      </c>
      <c r="E15" s="46">
        <v>734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1225044</v>
      </c>
      <c r="O15" s="47">
        <f t="shared" si="1"/>
        <v>185.13586217319028</v>
      </c>
      <c r="P15" s="9"/>
    </row>
    <row r="16" spans="1:133">
      <c r="A16" s="12"/>
      <c r="B16" s="44">
        <v>529</v>
      </c>
      <c r="C16" s="20" t="s">
        <v>29</v>
      </c>
      <c r="D16" s="46">
        <v>130616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130616</v>
      </c>
      <c r="O16" s="47">
        <f t="shared" si="1"/>
        <v>19.739458969321444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626758</v>
      </c>
      <c r="E17" s="31">
        <f t="shared" si="5"/>
        <v>1115600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3061872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4804230</v>
      </c>
      <c r="O17" s="43">
        <f t="shared" si="1"/>
        <v>726.04352425570505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513589</v>
      </c>
      <c r="F18" s="46">
        <v>0</v>
      </c>
      <c r="G18" s="46">
        <v>0</v>
      </c>
      <c r="H18" s="46">
        <v>0</v>
      </c>
      <c r="I18" s="46">
        <v>424551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938140</v>
      </c>
      <c r="O18" s="47">
        <f t="shared" si="1"/>
        <v>141.7772404412876</v>
      </c>
      <c r="P18" s="9"/>
    </row>
    <row r="19" spans="1:16">
      <c r="A19" s="12"/>
      <c r="B19" s="44">
        <v>534</v>
      </c>
      <c r="C19" s="20" t="s">
        <v>32</v>
      </c>
      <c r="D19" s="46">
        <v>556630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556630</v>
      </c>
      <c r="O19" s="47">
        <f t="shared" si="1"/>
        <v>84.1212029620674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1664777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1664777</v>
      </c>
      <c r="O20" s="47">
        <f t="shared" si="1"/>
        <v>251.59090222155055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602011</v>
      </c>
      <c r="F21" s="46">
        <v>0</v>
      </c>
      <c r="G21" s="46">
        <v>0</v>
      </c>
      <c r="H21" s="46">
        <v>0</v>
      </c>
      <c r="I21" s="46">
        <v>972544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1574555</v>
      </c>
      <c r="O21" s="47">
        <f t="shared" si="1"/>
        <v>237.9560223666314</v>
      </c>
      <c r="P21" s="9"/>
    </row>
    <row r="22" spans="1:16">
      <c r="A22" s="12"/>
      <c r="B22" s="44">
        <v>539</v>
      </c>
      <c r="C22" s="20" t="s">
        <v>35</v>
      </c>
      <c r="D22" s="46">
        <v>70128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70128</v>
      </c>
      <c r="O22" s="47">
        <f t="shared" si="1"/>
        <v>10.598156264168052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707499</v>
      </c>
      <c r="E23" s="31">
        <f t="shared" si="6"/>
        <v>161819</v>
      </c>
      <c r="F23" s="31">
        <f t="shared" si="6"/>
        <v>0</v>
      </c>
      <c r="G23" s="31">
        <f t="shared" si="6"/>
        <v>126055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995373</v>
      </c>
      <c r="O23" s="43">
        <f t="shared" si="1"/>
        <v>150.42662838144173</v>
      </c>
      <c r="P23" s="10"/>
    </row>
    <row r="24" spans="1:16">
      <c r="A24" s="12"/>
      <c r="B24" s="44">
        <v>541</v>
      </c>
      <c r="C24" s="20" t="s">
        <v>37</v>
      </c>
      <c r="D24" s="46">
        <v>620127</v>
      </c>
      <c r="E24" s="46">
        <v>70163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690290</v>
      </c>
      <c r="O24" s="47">
        <f t="shared" si="1"/>
        <v>104.32068913404866</v>
      </c>
      <c r="P24" s="9"/>
    </row>
    <row r="25" spans="1:16">
      <c r="A25" s="12"/>
      <c r="B25" s="44">
        <v>542</v>
      </c>
      <c r="C25" s="20" t="s">
        <v>38</v>
      </c>
      <c r="D25" s="46">
        <v>31420</v>
      </c>
      <c r="E25" s="46">
        <v>91656</v>
      </c>
      <c r="F25" s="46">
        <v>0</v>
      </c>
      <c r="G25" s="46">
        <v>126055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249131</v>
      </c>
      <c r="O25" s="47">
        <f t="shared" si="1"/>
        <v>37.650143569593475</v>
      </c>
      <c r="P25" s="9"/>
    </row>
    <row r="26" spans="1:16">
      <c r="A26" s="12"/>
      <c r="B26" s="44">
        <v>549</v>
      </c>
      <c r="C26" s="20" t="s">
        <v>39</v>
      </c>
      <c r="D26" s="46">
        <v>55952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55952</v>
      </c>
      <c r="O26" s="47">
        <f t="shared" si="1"/>
        <v>8.4557956777996068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10000</v>
      </c>
      <c r="E27" s="31">
        <f t="shared" si="8"/>
        <v>342577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352577</v>
      </c>
      <c r="O27" s="43">
        <f t="shared" si="1"/>
        <v>53.283512165633972</v>
      </c>
      <c r="P27" s="10"/>
    </row>
    <row r="28" spans="1:16">
      <c r="A28" s="13"/>
      <c r="B28" s="45">
        <v>552</v>
      </c>
      <c r="C28" s="21" t="s">
        <v>41</v>
      </c>
      <c r="D28" s="46">
        <v>10000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10000</v>
      </c>
      <c r="O28" s="47">
        <f t="shared" si="1"/>
        <v>1.511258878645912</v>
      </c>
      <c r="P28" s="9"/>
    </row>
    <row r="29" spans="1:16">
      <c r="A29" s="13"/>
      <c r="B29" s="45">
        <v>554</v>
      </c>
      <c r="C29" s="21" t="s">
        <v>52</v>
      </c>
      <c r="D29" s="46">
        <v>0</v>
      </c>
      <c r="E29" s="46">
        <v>342577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342577</v>
      </c>
      <c r="O29" s="47">
        <f t="shared" si="1"/>
        <v>51.772253286988061</v>
      </c>
      <c r="P29" s="9"/>
    </row>
    <row r="30" spans="1:16" ht="15.75">
      <c r="A30" s="28" t="s">
        <v>42</v>
      </c>
      <c r="B30" s="29"/>
      <c r="C30" s="30"/>
      <c r="D30" s="31">
        <f t="shared" ref="D30:M30" si="9">SUM(D31:D31)</f>
        <v>12631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12631</v>
      </c>
      <c r="O30" s="43">
        <f t="shared" si="1"/>
        <v>1.9088710896176515</v>
      </c>
      <c r="P30" s="10"/>
    </row>
    <row r="31" spans="1:16">
      <c r="A31" s="12"/>
      <c r="B31" s="44">
        <v>564</v>
      </c>
      <c r="C31" s="20" t="s">
        <v>43</v>
      </c>
      <c r="D31" s="46">
        <v>12631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10">SUM(D31:M31)</f>
        <v>12631</v>
      </c>
      <c r="O31" s="47">
        <f t="shared" si="1"/>
        <v>1.9088710896176515</v>
      </c>
      <c r="P31" s="9"/>
    </row>
    <row r="32" spans="1:16" ht="15.75">
      <c r="A32" s="28" t="s">
        <v>44</v>
      </c>
      <c r="B32" s="29"/>
      <c r="C32" s="30"/>
      <c r="D32" s="31">
        <f t="shared" ref="D32:M32" si="11">SUM(D33:D33)</f>
        <v>1014672</v>
      </c>
      <c r="E32" s="31">
        <f t="shared" si="11"/>
        <v>112758</v>
      </c>
      <c r="F32" s="31">
        <f t="shared" si="11"/>
        <v>0</v>
      </c>
      <c r="G32" s="31">
        <f t="shared" si="11"/>
        <v>66686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1194116</v>
      </c>
      <c r="O32" s="43">
        <f t="shared" si="1"/>
        <v>180.46184071331419</v>
      </c>
      <c r="P32" s="9"/>
    </row>
    <row r="33" spans="1:119">
      <c r="A33" s="12"/>
      <c r="B33" s="44">
        <v>572</v>
      </c>
      <c r="C33" s="20" t="s">
        <v>45</v>
      </c>
      <c r="D33" s="46">
        <v>1014672</v>
      </c>
      <c r="E33" s="46">
        <v>112758</v>
      </c>
      <c r="F33" s="46">
        <v>0</v>
      </c>
      <c r="G33" s="46">
        <v>66686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1194116</v>
      </c>
      <c r="O33" s="47">
        <f t="shared" si="1"/>
        <v>180.46184071331419</v>
      </c>
      <c r="P33" s="9"/>
    </row>
    <row r="34" spans="1:119" ht="15.75">
      <c r="A34" s="28" t="s">
        <v>48</v>
      </c>
      <c r="B34" s="29"/>
      <c r="C34" s="30"/>
      <c r="D34" s="31">
        <f t="shared" ref="D34:M34" si="12">SUM(D35:D37)</f>
        <v>60182</v>
      </c>
      <c r="E34" s="31">
        <f t="shared" si="12"/>
        <v>356000</v>
      </c>
      <c r="F34" s="31">
        <f t="shared" si="12"/>
        <v>0</v>
      </c>
      <c r="G34" s="31">
        <f t="shared" si="12"/>
        <v>807048</v>
      </c>
      <c r="H34" s="31">
        <f t="shared" si="12"/>
        <v>0</v>
      </c>
      <c r="I34" s="31">
        <f t="shared" si="12"/>
        <v>651589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1874819</v>
      </c>
      <c r="O34" s="43">
        <f t="shared" si="1"/>
        <v>283.33368596040503</v>
      </c>
      <c r="P34" s="9"/>
    </row>
    <row r="35" spans="1:119">
      <c r="A35" s="12"/>
      <c r="B35" s="44">
        <v>581</v>
      </c>
      <c r="C35" s="20" t="s">
        <v>46</v>
      </c>
      <c r="D35" s="46">
        <v>60182</v>
      </c>
      <c r="E35" s="46">
        <v>0</v>
      </c>
      <c r="F35" s="46">
        <v>0</v>
      </c>
      <c r="G35" s="46">
        <v>807048</v>
      </c>
      <c r="H35" s="46">
        <v>0</v>
      </c>
      <c r="I35" s="46">
        <v>323926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1191156</v>
      </c>
      <c r="O35" s="47">
        <f t="shared" si="1"/>
        <v>180.01450808523501</v>
      </c>
      <c r="P35" s="9"/>
    </row>
    <row r="36" spans="1:119">
      <c r="A36" s="12"/>
      <c r="B36" s="44">
        <v>590</v>
      </c>
      <c r="C36" s="20" t="s">
        <v>74</v>
      </c>
      <c r="D36" s="46">
        <v>0</v>
      </c>
      <c r="E36" s="46">
        <v>356000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356000</v>
      </c>
      <c r="O36" s="47">
        <f t="shared" si="1"/>
        <v>53.800816079794465</v>
      </c>
      <c r="P36" s="9"/>
    </row>
    <row r="37" spans="1:119" ht="15.75" thickBot="1">
      <c r="A37" s="12"/>
      <c r="B37" s="44">
        <v>591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327663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327663</v>
      </c>
      <c r="O37" s="47">
        <f t="shared" si="1"/>
        <v>49.518361795375547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SUM(D5,D13,D17,D23,D27,D30,D32,D34)</f>
        <v>6466751</v>
      </c>
      <c r="E38" s="15">
        <f t="shared" si="13"/>
        <v>2090614</v>
      </c>
      <c r="F38" s="15">
        <f t="shared" si="13"/>
        <v>0</v>
      </c>
      <c r="G38" s="15">
        <f t="shared" si="13"/>
        <v>999789</v>
      </c>
      <c r="H38" s="15">
        <f t="shared" si="13"/>
        <v>0</v>
      </c>
      <c r="I38" s="15">
        <f t="shared" si="13"/>
        <v>3829738</v>
      </c>
      <c r="J38" s="15">
        <f t="shared" si="13"/>
        <v>0</v>
      </c>
      <c r="K38" s="15">
        <f t="shared" si="13"/>
        <v>521953</v>
      </c>
      <c r="L38" s="15">
        <f t="shared" si="13"/>
        <v>0</v>
      </c>
      <c r="M38" s="15">
        <f t="shared" si="13"/>
        <v>0</v>
      </c>
      <c r="N38" s="15">
        <f t="shared" si="10"/>
        <v>13908845</v>
      </c>
      <c r="O38" s="37">
        <f t="shared" si="1"/>
        <v>2101.98654979598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75</v>
      </c>
      <c r="M40" s="93"/>
      <c r="N40" s="93"/>
      <c r="O40" s="41">
        <v>6617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54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94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1295349</v>
      </c>
      <c r="E5" s="26">
        <f t="shared" si="0"/>
        <v>0</v>
      </c>
      <c r="F5" s="26">
        <f t="shared" si="0"/>
        <v>0</v>
      </c>
      <c r="G5" s="26">
        <f t="shared" si="0"/>
        <v>30000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1052525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2377874</v>
      </c>
      <c r="P5" s="32">
        <f t="shared" ref="P5:P37" si="1">(O5/P$39)</f>
        <v>312.54915878023132</v>
      </c>
      <c r="Q5" s="6"/>
    </row>
    <row r="6" spans="1:134">
      <c r="A6" s="12"/>
      <c r="B6" s="44">
        <v>511</v>
      </c>
      <c r="C6" s="20" t="s">
        <v>19</v>
      </c>
      <c r="D6" s="46">
        <v>53624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53624</v>
      </c>
      <c r="P6" s="47">
        <f t="shared" si="1"/>
        <v>7.0483701366982121</v>
      </c>
      <c r="Q6" s="9"/>
    </row>
    <row r="7" spans="1:134">
      <c r="A7" s="12"/>
      <c r="B7" s="44">
        <v>512</v>
      </c>
      <c r="C7" s="20" t="s">
        <v>20</v>
      </c>
      <c r="D7" s="46">
        <v>337515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337515</v>
      </c>
      <c r="P7" s="47">
        <f t="shared" si="1"/>
        <v>44.363170347003155</v>
      </c>
      <c r="Q7" s="9"/>
    </row>
    <row r="8" spans="1:134">
      <c r="A8" s="12"/>
      <c r="B8" s="44">
        <v>513</v>
      </c>
      <c r="C8" s="20" t="s">
        <v>21</v>
      </c>
      <c r="D8" s="46">
        <v>173539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173539</v>
      </c>
      <c r="P8" s="47">
        <f t="shared" si="1"/>
        <v>22.810068349106203</v>
      </c>
      <c r="Q8" s="9"/>
    </row>
    <row r="9" spans="1:134">
      <c r="A9" s="12"/>
      <c r="B9" s="44">
        <v>514</v>
      </c>
      <c r="C9" s="20" t="s">
        <v>22</v>
      </c>
      <c r="D9" s="46">
        <v>14857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14857</v>
      </c>
      <c r="P9" s="47">
        <f t="shared" si="1"/>
        <v>1.9528128286014721</v>
      </c>
      <c r="Q9" s="9"/>
    </row>
    <row r="10" spans="1:134">
      <c r="A10" s="12"/>
      <c r="B10" s="44">
        <v>515</v>
      </c>
      <c r="C10" s="20" t="s">
        <v>23</v>
      </c>
      <c r="D10" s="46">
        <v>263585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263585</v>
      </c>
      <c r="P10" s="47">
        <f t="shared" si="1"/>
        <v>34.645767613038906</v>
      </c>
      <c r="Q10" s="9"/>
    </row>
    <row r="11" spans="1:134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846586</v>
      </c>
      <c r="L11" s="46">
        <v>0</v>
      </c>
      <c r="M11" s="46">
        <v>0</v>
      </c>
      <c r="N11" s="46">
        <v>0</v>
      </c>
      <c r="O11" s="46">
        <f t="shared" si="2"/>
        <v>846586</v>
      </c>
      <c r="P11" s="47">
        <f t="shared" si="1"/>
        <v>111.27576235541535</v>
      </c>
      <c r="Q11" s="9"/>
    </row>
    <row r="12" spans="1:134">
      <c r="A12" s="12"/>
      <c r="B12" s="44">
        <v>519</v>
      </c>
      <c r="C12" s="20" t="s">
        <v>25</v>
      </c>
      <c r="D12" s="46">
        <v>452229</v>
      </c>
      <c r="E12" s="46">
        <v>0</v>
      </c>
      <c r="F12" s="46">
        <v>0</v>
      </c>
      <c r="G12" s="46">
        <v>30000</v>
      </c>
      <c r="H12" s="46">
        <v>0</v>
      </c>
      <c r="I12" s="46">
        <v>0</v>
      </c>
      <c r="J12" s="46">
        <v>0</v>
      </c>
      <c r="K12" s="46">
        <v>205939</v>
      </c>
      <c r="L12" s="46">
        <v>0</v>
      </c>
      <c r="M12" s="46">
        <v>0</v>
      </c>
      <c r="N12" s="46">
        <v>0</v>
      </c>
      <c r="O12" s="46">
        <f t="shared" si="2"/>
        <v>688168</v>
      </c>
      <c r="P12" s="47">
        <f t="shared" si="1"/>
        <v>90.45320715036803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SUM(D14:D17)</f>
        <v>2337418</v>
      </c>
      <c r="E13" s="31">
        <f t="shared" si="3"/>
        <v>0</v>
      </c>
      <c r="F13" s="31">
        <f t="shared" si="3"/>
        <v>0</v>
      </c>
      <c r="G13" s="31">
        <f t="shared" si="3"/>
        <v>195512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2532930</v>
      </c>
      <c r="P13" s="43">
        <f t="shared" si="1"/>
        <v>332.92981072555204</v>
      </c>
      <c r="Q13" s="10"/>
    </row>
    <row r="14" spans="1:134">
      <c r="A14" s="12"/>
      <c r="B14" s="44">
        <v>521</v>
      </c>
      <c r="C14" s="20" t="s">
        <v>27</v>
      </c>
      <c r="D14" s="46">
        <v>2038945</v>
      </c>
      <c r="E14" s="46">
        <v>0</v>
      </c>
      <c r="F14" s="46">
        <v>0</v>
      </c>
      <c r="G14" s="46">
        <v>195512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2234457</v>
      </c>
      <c r="P14" s="47">
        <f t="shared" si="1"/>
        <v>293.69834384858046</v>
      </c>
      <c r="Q14" s="9"/>
    </row>
    <row r="15" spans="1:134">
      <c r="A15" s="12"/>
      <c r="B15" s="44">
        <v>522</v>
      </c>
      <c r="C15" s="20" t="s">
        <v>28</v>
      </c>
      <c r="D15" s="46">
        <v>288883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4">SUM(D15:N15)</f>
        <v>288883</v>
      </c>
      <c r="P15" s="47">
        <f t="shared" si="1"/>
        <v>37.970951629863301</v>
      </c>
      <c r="Q15" s="9"/>
    </row>
    <row r="16" spans="1:134">
      <c r="A16" s="12"/>
      <c r="B16" s="44">
        <v>525</v>
      </c>
      <c r="C16" s="20" t="s">
        <v>83</v>
      </c>
      <c r="D16" s="46">
        <v>297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297</v>
      </c>
      <c r="P16" s="47">
        <f t="shared" si="1"/>
        <v>3.9037854889589906E-2</v>
      </c>
      <c r="Q16" s="9"/>
    </row>
    <row r="17" spans="1:17">
      <c r="A17" s="12"/>
      <c r="B17" s="44">
        <v>529</v>
      </c>
      <c r="C17" s="20" t="s">
        <v>29</v>
      </c>
      <c r="D17" s="46">
        <v>9293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9293</v>
      </c>
      <c r="P17" s="47">
        <f t="shared" si="1"/>
        <v>1.2214773922187172</v>
      </c>
      <c r="Q17" s="9"/>
    </row>
    <row r="18" spans="1:17" ht="15.75">
      <c r="A18" s="28" t="s">
        <v>30</v>
      </c>
      <c r="B18" s="29"/>
      <c r="C18" s="30"/>
      <c r="D18" s="31">
        <f t="shared" ref="D18:N18" si="5">SUM(D19:D24)</f>
        <v>157206</v>
      </c>
      <c r="E18" s="31">
        <f t="shared" si="5"/>
        <v>0</v>
      </c>
      <c r="F18" s="31">
        <f t="shared" si="5"/>
        <v>0</v>
      </c>
      <c r="G18" s="31">
        <f t="shared" si="5"/>
        <v>60671</v>
      </c>
      <c r="H18" s="31">
        <f t="shared" si="5"/>
        <v>0</v>
      </c>
      <c r="I18" s="31">
        <f t="shared" si="5"/>
        <v>6669439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6887316</v>
      </c>
      <c r="P18" s="43">
        <f t="shared" si="1"/>
        <v>905.2728706624606</v>
      </c>
      <c r="Q18" s="10"/>
    </row>
    <row r="19" spans="1:17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1539290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2" si="6">SUM(D19:N19)</f>
        <v>1539290</v>
      </c>
      <c r="P19" s="47">
        <f t="shared" si="1"/>
        <v>202.32518401682441</v>
      </c>
      <c r="Q19" s="9"/>
    </row>
    <row r="20" spans="1:17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940698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940698</v>
      </c>
      <c r="P20" s="47">
        <f t="shared" si="1"/>
        <v>123.64589905362776</v>
      </c>
      <c r="Q20" s="9"/>
    </row>
    <row r="21" spans="1:17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1017986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1017986</v>
      </c>
      <c r="P21" s="47">
        <f t="shared" si="1"/>
        <v>133.80467928496319</v>
      </c>
      <c r="Q21" s="9"/>
    </row>
    <row r="22" spans="1:17">
      <c r="A22" s="12"/>
      <c r="B22" s="44">
        <v>536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3171465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3171465</v>
      </c>
      <c r="P22" s="47">
        <f t="shared" si="1"/>
        <v>416.85922712933751</v>
      </c>
      <c r="Q22" s="9"/>
    </row>
    <row r="23" spans="1:17">
      <c r="A23" s="12"/>
      <c r="B23" s="44">
        <v>538</v>
      </c>
      <c r="C23" s="20" t="s">
        <v>99</v>
      </c>
      <c r="D23" s="46">
        <v>0</v>
      </c>
      <c r="E23" s="46">
        <v>0</v>
      </c>
      <c r="F23" s="46">
        <v>0</v>
      </c>
      <c r="G23" s="46">
        <v>60671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60671</v>
      </c>
      <c r="P23" s="47">
        <f t="shared" si="1"/>
        <v>7.9746319663512093</v>
      </c>
      <c r="Q23" s="9"/>
    </row>
    <row r="24" spans="1:17">
      <c r="A24" s="12"/>
      <c r="B24" s="44">
        <v>539</v>
      </c>
      <c r="C24" s="20" t="s">
        <v>35</v>
      </c>
      <c r="D24" s="46">
        <v>157206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157206</v>
      </c>
      <c r="P24" s="47">
        <f t="shared" si="1"/>
        <v>20.663249211356465</v>
      </c>
      <c r="Q24" s="9"/>
    </row>
    <row r="25" spans="1:17" ht="15.75">
      <c r="A25" s="28" t="s">
        <v>36</v>
      </c>
      <c r="B25" s="29"/>
      <c r="C25" s="30"/>
      <c r="D25" s="31">
        <f t="shared" ref="D25:N25" si="7">SUM(D26:D28)</f>
        <v>581579</v>
      </c>
      <c r="E25" s="31">
        <f t="shared" si="7"/>
        <v>0</v>
      </c>
      <c r="F25" s="31">
        <f t="shared" si="7"/>
        <v>0</v>
      </c>
      <c r="G25" s="31">
        <f t="shared" si="7"/>
        <v>977258</v>
      </c>
      <c r="H25" s="31">
        <f t="shared" si="7"/>
        <v>0</v>
      </c>
      <c r="I25" s="31">
        <f t="shared" si="7"/>
        <v>1110538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2669375</v>
      </c>
      <c r="P25" s="43">
        <f t="shared" si="1"/>
        <v>350.86422187171399</v>
      </c>
      <c r="Q25" s="10"/>
    </row>
    <row r="26" spans="1:17">
      <c r="A26" s="12"/>
      <c r="B26" s="44">
        <v>541</v>
      </c>
      <c r="C26" s="20" t="s">
        <v>37</v>
      </c>
      <c r="D26" s="46">
        <v>386471</v>
      </c>
      <c r="E26" s="46">
        <v>0</v>
      </c>
      <c r="F26" s="46">
        <v>0</v>
      </c>
      <c r="G26" s="46">
        <v>977258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1363729</v>
      </c>
      <c r="P26" s="47">
        <f t="shared" si="1"/>
        <v>179.24934279705573</v>
      </c>
      <c r="Q26" s="9"/>
    </row>
    <row r="27" spans="1:17">
      <c r="A27" s="12"/>
      <c r="B27" s="44">
        <v>542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1110538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1110538</v>
      </c>
      <c r="P27" s="47">
        <f t="shared" si="1"/>
        <v>145.96976866456362</v>
      </c>
      <c r="Q27" s="9"/>
    </row>
    <row r="28" spans="1:17">
      <c r="A28" s="12"/>
      <c r="B28" s="44">
        <v>549</v>
      </c>
      <c r="C28" s="20" t="s">
        <v>39</v>
      </c>
      <c r="D28" s="46">
        <v>195108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195108</v>
      </c>
      <c r="P28" s="47">
        <f t="shared" si="1"/>
        <v>25.645110410094638</v>
      </c>
      <c r="Q28" s="9"/>
    </row>
    <row r="29" spans="1:17" ht="15.75">
      <c r="A29" s="28" t="s">
        <v>42</v>
      </c>
      <c r="B29" s="29"/>
      <c r="C29" s="30"/>
      <c r="D29" s="31">
        <f t="shared" ref="D29:N29" si="8">SUM(D30:D30)</f>
        <v>0</v>
      </c>
      <c r="E29" s="31">
        <f t="shared" si="8"/>
        <v>0</v>
      </c>
      <c r="F29" s="31">
        <f t="shared" si="8"/>
        <v>0</v>
      </c>
      <c r="G29" s="31">
        <f t="shared" si="8"/>
        <v>9027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6"/>
        <v>9027</v>
      </c>
      <c r="P29" s="43">
        <f t="shared" si="1"/>
        <v>1.1865141955835963</v>
      </c>
      <c r="Q29" s="10"/>
    </row>
    <row r="30" spans="1:17">
      <c r="A30" s="12"/>
      <c r="B30" s="44">
        <v>569</v>
      </c>
      <c r="C30" s="20" t="s">
        <v>100</v>
      </c>
      <c r="D30" s="46">
        <v>0</v>
      </c>
      <c r="E30" s="46">
        <v>0</v>
      </c>
      <c r="F30" s="46">
        <v>0</v>
      </c>
      <c r="G30" s="46">
        <v>9027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9027</v>
      </c>
      <c r="P30" s="47">
        <f t="shared" si="1"/>
        <v>1.1865141955835963</v>
      </c>
      <c r="Q30" s="9"/>
    </row>
    <row r="31" spans="1:17" ht="15.75">
      <c r="A31" s="28" t="s">
        <v>44</v>
      </c>
      <c r="B31" s="29"/>
      <c r="C31" s="30"/>
      <c r="D31" s="31">
        <f t="shared" ref="D31:N31" si="9">SUM(D32:D32)</f>
        <v>1276904</v>
      </c>
      <c r="E31" s="31">
        <f t="shared" si="9"/>
        <v>0</v>
      </c>
      <c r="F31" s="31">
        <f t="shared" si="9"/>
        <v>0</v>
      </c>
      <c r="G31" s="31">
        <f t="shared" si="9"/>
        <v>153249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>SUM(D31:N31)</f>
        <v>1430153</v>
      </c>
      <c r="P31" s="43">
        <f t="shared" si="1"/>
        <v>187.98015247108307</v>
      </c>
      <c r="Q31" s="9"/>
    </row>
    <row r="32" spans="1:17">
      <c r="A32" s="12"/>
      <c r="B32" s="44">
        <v>572</v>
      </c>
      <c r="C32" s="20" t="s">
        <v>45</v>
      </c>
      <c r="D32" s="46">
        <v>1276904</v>
      </c>
      <c r="E32" s="46">
        <v>0</v>
      </c>
      <c r="F32" s="46">
        <v>0</v>
      </c>
      <c r="G32" s="46">
        <v>153249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1430153</v>
      </c>
      <c r="P32" s="47">
        <f t="shared" si="1"/>
        <v>187.98015247108307</v>
      </c>
      <c r="Q32" s="9"/>
    </row>
    <row r="33" spans="1:120" ht="15.75">
      <c r="A33" s="28" t="s">
        <v>48</v>
      </c>
      <c r="B33" s="29"/>
      <c r="C33" s="30"/>
      <c r="D33" s="31">
        <f t="shared" ref="D33:N33" si="10">SUM(D34:D36)</f>
        <v>370437</v>
      </c>
      <c r="E33" s="31">
        <f t="shared" si="10"/>
        <v>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281477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>SUM(D33:N33)</f>
        <v>651914</v>
      </c>
      <c r="P33" s="43">
        <f t="shared" si="1"/>
        <v>85.687960042060993</v>
      </c>
      <c r="Q33" s="9"/>
    </row>
    <row r="34" spans="1:120">
      <c r="A34" s="12"/>
      <c r="B34" s="44">
        <v>581</v>
      </c>
      <c r="C34" s="20" t="s">
        <v>101</v>
      </c>
      <c r="D34" s="46">
        <v>294398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294398</v>
      </c>
      <c r="P34" s="47">
        <f t="shared" si="1"/>
        <v>38.695846477392216</v>
      </c>
      <c r="Q34" s="9"/>
    </row>
    <row r="35" spans="1:120">
      <c r="A35" s="12"/>
      <c r="B35" s="44">
        <v>590</v>
      </c>
      <c r="C35" s="20" t="s">
        <v>74</v>
      </c>
      <c r="D35" s="46">
        <v>76039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36" si="11">SUM(D35:N35)</f>
        <v>76039</v>
      </c>
      <c r="P35" s="47">
        <f t="shared" si="1"/>
        <v>9.9946109358569934</v>
      </c>
      <c r="Q35" s="9"/>
    </row>
    <row r="36" spans="1:120" ht="15.75" thickBot="1">
      <c r="A36" s="12"/>
      <c r="B36" s="44">
        <v>591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281477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1"/>
        <v>281477</v>
      </c>
      <c r="P36" s="47">
        <f t="shared" si="1"/>
        <v>36.99750262881178</v>
      </c>
      <c r="Q36" s="9"/>
    </row>
    <row r="37" spans="1:120" ht="16.5" thickBot="1">
      <c r="A37" s="14" t="s">
        <v>10</v>
      </c>
      <c r="B37" s="23"/>
      <c r="C37" s="22"/>
      <c r="D37" s="15">
        <f>SUM(D5,D13,D18,D25,D29,D31,D33)</f>
        <v>6018893</v>
      </c>
      <c r="E37" s="15">
        <f t="shared" ref="E37:N37" si="12">SUM(E5,E13,E18,E25,E29,E31,E33)</f>
        <v>0</v>
      </c>
      <c r="F37" s="15">
        <f t="shared" si="12"/>
        <v>0</v>
      </c>
      <c r="G37" s="15">
        <f t="shared" si="12"/>
        <v>1425717</v>
      </c>
      <c r="H37" s="15">
        <f t="shared" si="12"/>
        <v>0</v>
      </c>
      <c r="I37" s="15">
        <f t="shared" si="12"/>
        <v>8061454</v>
      </c>
      <c r="J37" s="15">
        <f t="shared" si="12"/>
        <v>0</v>
      </c>
      <c r="K37" s="15">
        <f t="shared" si="12"/>
        <v>1052525</v>
      </c>
      <c r="L37" s="15">
        <f t="shared" si="12"/>
        <v>0</v>
      </c>
      <c r="M37" s="15">
        <f t="shared" si="12"/>
        <v>0</v>
      </c>
      <c r="N37" s="15">
        <f t="shared" si="12"/>
        <v>0</v>
      </c>
      <c r="O37" s="15">
        <f>SUM(D37:N37)</f>
        <v>16558589</v>
      </c>
      <c r="P37" s="37">
        <f t="shared" si="1"/>
        <v>2176.4706887486855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93" t="s">
        <v>102</v>
      </c>
      <c r="N39" s="93"/>
      <c r="O39" s="93"/>
      <c r="P39" s="41">
        <v>7608</v>
      </c>
    </row>
    <row r="40" spans="1:120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6"/>
    </row>
    <row r="41" spans="1:120" ht="15.75" customHeight="1" thickBot="1">
      <c r="A41" s="97" t="s">
        <v>54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9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94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1271238</v>
      </c>
      <c r="E5" s="26">
        <f t="shared" si="0"/>
        <v>0</v>
      </c>
      <c r="F5" s="26">
        <f t="shared" si="0"/>
        <v>0</v>
      </c>
      <c r="G5" s="26">
        <f t="shared" si="0"/>
        <v>17760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1071395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2360393</v>
      </c>
      <c r="P5" s="32">
        <f t="shared" ref="P5:P32" si="1">(O5/P$34)</f>
        <v>315.60275437892767</v>
      </c>
      <c r="Q5" s="6"/>
    </row>
    <row r="6" spans="1:134">
      <c r="A6" s="12"/>
      <c r="B6" s="44">
        <v>511</v>
      </c>
      <c r="C6" s="20" t="s">
        <v>19</v>
      </c>
      <c r="D6" s="46">
        <v>53923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53923</v>
      </c>
      <c r="P6" s="47">
        <f t="shared" si="1"/>
        <v>7.2099211124481881</v>
      </c>
      <c r="Q6" s="9"/>
    </row>
    <row r="7" spans="1:134">
      <c r="A7" s="12"/>
      <c r="B7" s="44">
        <v>512</v>
      </c>
      <c r="C7" s="20" t="s">
        <v>20</v>
      </c>
      <c r="D7" s="46">
        <v>348097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348097</v>
      </c>
      <c r="P7" s="47">
        <f t="shared" si="1"/>
        <v>46.543254445781521</v>
      </c>
      <c r="Q7" s="9"/>
    </row>
    <row r="8" spans="1:134">
      <c r="A8" s="12"/>
      <c r="B8" s="44">
        <v>513</v>
      </c>
      <c r="C8" s="20" t="s">
        <v>21</v>
      </c>
      <c r="D8" s="46">
        <v>182574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182574</v>
      </c>
      <c r="P8" s="47">
        <f t="shared" si="1"/>
        <v>24.411552346570396</v>
      </c>
      <c r="Q8" s="9"/>
    </row>
    <row r="9" spans="1:134">
      <c r="A9" s="12"/>
      <c r="B9" s="44">
        <v>514</v>
      </c>
      <c r="C9" s="20" t="s">
        <v>22</v>
      </c>
      <c r="D9" s="46">
        <v>18157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18157</v>
      </c>
      <c r="P9" s="47">
        <f t="shared" si="1"/>
        <v>2.4277309800775506</v>
      </c>
      <c r="Q9" s="9"/>
    </row>
    <row r="10" spans="1:134">
      <c r="A10" s="12"/>
      <c r="B10" s="44">
        <v>515</v>
      </c>
      <c r="C10" s="20" t="s">
        <v>23</v>
      </c>
      <c r="D10" s="46">
        <v>205294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205294</v>
      </c>
      <c r="P10" s="47">
        <f t="shared" si="1"/>
        <v>27.449391629897043</v>
      </c>
      <c r="Q10" s="9"/>
    </row>
    <row r="11" spans="1:134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890552</v>
      </c>
      <c r="L11" s="46">
        <v>0</v>
      </c>
      <c r="M11" s="46">
        <v>0</v>
      </c>
      <c r="N11" s="46">
        <v>0</v>
      </c>
      <c r="O11" s="46">
        <f t="shared" si="2"/>
        <v>890552</v>
      </c>
      <c r="P11" s="47">
        <f t="shared" si="1"/>
        <v>119.07367295092926</v>
      </c>
      <c r="Q11" s="9"/>
    </row>
    <row r="12" spans="1:134">
      <c r="A12" s="12"/>
      <c r="B12" s="44">
        <v>519</v>
      </c>
      <c r="C12" s="20" t="s">
        <v>25</v>
      </c>
      <c r="D12" s="46">
        <v>463193</v>
      </c>
      <c r="E12" s="46">
        <v>0</v>
      </c>
      <c r="F12" s="46">
        <v>0</v>
      </c>
      <c r="G12" s="46">
        <v>17760</v>
      </c>
      <c r="H12" s="46">
        <v>0</v>
      </c>
      <c r="I12" s="46">
        <v>0</v>
      </c>
      <c r="J12" s="46">
        <v>0</v>
      </c>
      <c r="K12" s="46">
        <v>180843</v>
      </c>
      <c r="L12" s="46">
        <v>0</v>
      </c>
      <c r="M12" s="46">
        <v>0</v>
      </c>
      <c r="N12" s="46">
        <v>0</v>
      </c>
      <c r="O12" s="46">
        <f t="shared" si="2"/>
        <v>661796</v>
      </c>
      <c r="P12" s="47">
        <f t="shared" si="1"/>
        <v>88.487230913223698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SUM(D14:D16)</f>
        <v>2233060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32" si="4">SUM(D13:N13)</f>
        <v>2233060</v>
      </c>
      <c r="P13" s="43">
        <f t="shared" si="1"/>
        <v>298.57734991308996</v>
      </c>
      <c r="Q13" s="10"/>
    </row>
    <row r="14" spans="1:134">
      <c r="A14" s="12"/>
      <c r="B14" s="44">
        <v>521</v>
      </c>
      <c r="C14" s="20" t="s">
        <v>27</v>
      </c>
      <c r="D14" s="46">
        <v>1791185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1791185</v>
      </c>
      <c r="P14" s="47">
        <f t="shared" si="1"/>
        <v>239.49525337611979</v>
      </c>
      <c r="Q14" s="9"/>
    </row>
    <row r="15" spans="1:134">
      <c r="A15" s="12"/>
      <c r="B15" s="44">
        <v>522</v>
      </c>
      <c r="C15" s="20" t="s">
        <v>28</v>
      </c>
      <c r="D15" s="46">
        <v>351626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351626</v>
      </c>
      <c r="P15" s="47">
        <f t="shared" si="1"/>
        <v>47.015108971787669</v>
      </c>
      <c r="Q15" s="9"/>
    </row>
    <row r="16" spans="1:134">
      <c r="A16" s="12"/>
      <c r="B16" s="44">
        <v>524</v>
      </c>
      <c r="C16" s="20" t="s">
        <v>86</v>
      </c>
      <c r="D16" s="46">
        <v>90249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90249</v>
      </c>
      <c r="P16" s="47">
        <f t="shared" si="1"/>
        <v>12.066987565182512</v>
      </c>
      <c r="Q16" s="9"/>
    </row>
    <row r="17" spans="1:120" ht="15.75">
      <c r="A17" s="28" t="s">
        <v>30</v>
      </c>
      <c r="B17" s="29"/>
      <c r="C17" s="30"/>
      <c r="D17" s="31">
        <f t="shared" ref="D17:N17" si="5">SUM(D18:D22)</f>
        <v>133996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5505235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 t="shared" si="4"/>
        <v>5639231</v>
      </c>
      <c r="P17" s="43">
        <f t="shared" si="1"/>
        <v>754.00869100147077</v>
      </c>
      <c r="Q17" s="10"/>
    </row>
    <row r="18" spans="1:120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446300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446300</v>
      </c>
      <c r="P18" s="47">
        <f t="shared" si="1"/>
        <v>59.673753175558232</v>
      </c>
      <c r="Q18" s="9"/>
    </row>
    <row r="19" spans="1:120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863990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863990</v>
      </c>
      <c r="P19" s="47">
        <f t="shared" si="1"/>
        <v>115.52212862682177</v>
      </c>
      <c r="Q19" s="9"/>
    </row>
    <row r="20" spans="1:120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1767109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1767109</v>
      </c>
      <c r="P20" s="47">
        <f t="shared" si="1"/>
        <v>236.27610643134108</v>
      </c>
      <c r="Q20" s="9"/>
    </row>
    <row r="21" spans="1:120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2427836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2427836</v>
      </c>
      <c r="P21" s="47">
        <f t="shared" si="1"/>
        <v>324.6204037972991</v>
      </c>
      <c r="Q21" s="9"/>
    </row>
    <row r="22" spans="1:120">
      <c r="A22" s="12"/>
      <c r="B22" s="44">
        <v>539</v>
      </c>
      <c r="C22" s="20" t="s">
        <v>35</v>
      </c>
      <c r="D22" s="46">
        <v>133996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133996</v>
      </c>
      <c r="P22" s="47">
        <f t="shared" si="1"/>
        <v>17.916298970450594</v>
      </c>
      <c r="Q22" s="9"/>
    </row>
    <row r="23" spans="1:120" ht="15.75">
      <c r="A23" s="28" t="s">
        <v>36</v>
      </c>
      <c r="B23" s="29"/>
      <c r="C23" s="30"/>
      <c r="D23" s="31">
        <f t="shared" ref="D23:N23" si="6">SUM(D24:D26)</f>
        <v>572131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941630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6"/>
        <v>0</v>
      </c>
      <c r="O23" s="31">
        <f t="shared" si="4"/>
        <v>1513761</v>
      </c>
      <c r="P23" s="43">
        <f t="shared" si="1"/>
        <v>202.40152426795026</v>
      </c>
      <c r="Q23" s="10"/>
    </row>
    <row r="24" spans="1:120">
      <c r="A24" s="12"/>
      <c r="B24" s="44">
        <v>541</v>
      </c>
      <c r="C24" s="20" t="s">
        <v>37</v>
      </c>
      <c r="D24" s="46">
        <v>253998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253998</v>
      </c>
      <c r="P24" s="47">
        <f t="shared" si="1"/>
        <v>33.961492178098673</v>
      </c>
      <c r="Q24" s="9"/>
    </row>
    <row r="25" spans="1:120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941630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941630</v>
      </c>
      <c r="P25" s="47">
        <f t="shared" si="1"/>
        <v>125.90319561438695</v>
      </c>
      <c r="Q25" s="9"/>
    </row>
    <row r="26" spans="1:120">
      <c r="A26" s="12"/>
      <c r="B26" s="44">
        <v>549</v>
      </c>
      <c r="C26" s="20" t="s">
        <v>39</v>
      </c>
      <c r="D26" s="46">
        <v>318133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318133</v>
      </c>
      <c r="P26" s="47">
        <f t="shared" si="1"/>
        <v>42.536836475464632</v>
      </c>
      <c r="Q26" s="9"/>
    </row>
    <row r="27" spans="1:120" ht="15.75">
      <c r="A27" s="28" t="s">
        <v>44</v>
      </c>
      <c r="B27" s="29"/>
      <c r="C27" s="30"/>
      <c r="D27" s="31">
        <f t="shared" ref="D27:N27" si="7">SUM(D28:D28)</f>
        <v>1028140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4"/>
        <v>1028140</v>
      </c>
      <c r="P27" s="43">
        <f t="shared" si="1"/>
        <v>137.47025003342694</v>
      </c>
      <c r="Q27" s="9"/>
    </row>
    <row r="28" spans="1:120">
      <c r="A28" s="12"/>
      <c r="B28" s="44">
        <v>572</v>
      </c>
      <c r="C28" s="20" t="s">
        <v>45</v>
      </c>
      <c r="D28" s="46">
        <v>1028140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1028140</v>
      </c>
      <c r="P28" s="47">
        <f t="shared" si="1"/>
        <v>137.47025003342694</v>
      </c>
      <c r="Q28" s="9"/>
    </row>
    <row r="29" spans="1:120" ht="15.75">
      <c r="A29" s="28" t="s">
        <v>48</v>
      </c>
      <c r="B29" s="29"/>
      <c r="C29" s="30"/>
      <c r="D29" s="31">
        <f t="shared" ref="D29:N29" si="8">SUM(D30:D31)</f>
        <v>64127</v>
      </c>
      <c r="E29" s="31">
        <f t="shared" si="8"/>
        <v>0</v>
      </c>
      <c r="F29" s="31">
        <f t="shared" si="8"/>
        <v>0</v>
      </c>
      <c r="G29" s="31">
        <f t="shared" si="8"/>
        <v>356886</v>
      </c>
      <c r="H29" s="31">
        <f t="shared" si="8"/>
        <v>0</v>
      </c>
      <c r="I29" s="31">
        <f t="shared" si="8"/>
        <v>157944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4"/>
        <v>578957</v>
      </c>
      <c r="P29" s="43">
        <f t="shared" si="1"/>
        <v>77.411017515710654</v>
      </c>
      <c r="Q29" s="9"/>
    </row>
    <row r="30" spans="1:120">
      <c r="A30" s="12"/>
      <c r="B30" s="44">
        <v>590</v>
      </c>
      <c r="C30" s="20" t="s">
        <v>74</v>
      </c>
      <c r="D30" s="46">
        <v>64127</v>
      </c>
      <c r="E30" s="46">
        <v>0</v>
      </c>
      <c r="F30" s="46">
        <v>0</v>
      </c>
      <c r="G30" s="46">
        <v>356886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421013</v>
      </c>
      <c r="P30" s="47">
        <f t="shared" si="1"/>
        <v>56.292686187993048</v>
      </c>
      <c r="Q30" s="9"/>
    </row>
    <row r="31" spans="1:120" ht="15.75" thickBot="1">
      <c r="A31" s="12"/>
      <c r="B31" s="44">
        <v>591</v>
      </c>
      <c r="C31" s="20" t="s">
        <v>47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157944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157944</v>
      </c>
      <c r="P31" s="47">
        <f t="shared" si="1"/>
        <v>21.118331327717609</v>
      </c>
      <c r="Q31" s="9"/>
    </row>
    <row r="32" spans="1:120" ht="16.5" thickBot="1">
      <c r="A32" s="14" t="s">
        <v>10</v>
      </c>
      <c r="B32" s="23"/>
      <c r="C32" s="22"/>
      <c r="D32" s="15">
        <f>SUM(D5,D13,D17,D23,D27,D29)</f>
        <v>5302692</v>
      </c>
      <c r="E32" s="15">
        <f t="shared" ref="E32:N32" si="9">SUM(E5,E13,E17,E23,E27,E29)</f>
        <v>0</v>
      </c>
      <c r="F32" s="15">
        <f t="shared" si="9"/>
        <v>0</v>
      </c>
      <c r="G32" s="15">
        <f t="shared" si="9"/>
        <v>374646</v>
      </c>
      <c r="H32" s="15">
        <f t="shared" si="9"/>
        <v>0</v>
      </c>
      <c r="I32" s="15">
        <f t="shared" si="9"/>
        <v>6604809</v>
      </c>
      <c r="J32" s="15">
        <f t="shared" si="9"/>
        <v>0</v>
      </c>
      <c r="K32" s="15">
        <f t="shared" si="9"/>
        <v>1071395</v>
      </c>
      <c r="L32" s="15">
        <f t="shared" si="9"/>
        <v>0</v>
      </c>
      <c r="M32" s="15">
        <f t="shared" si="9"/>
        <v>0</v>
      </c>
      <c r="N32" s="15">
        <f t="shared" si="9"/>
        <v>0</v>
      </c>
      <c r="O32" s="15">
        <f t="shared" si="4"/>
        <v>13353542</v>
      </c>
      <c r="P32" s="37">
        <f t="shared" si="1"/>
        <v>1785.4715871105764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93" t="s">
        <v>97</v>
      </c>
      <c r="N34" s="93"/>
      <c r="O34" s="93"/>
      <c r="P34" s="41">
        <v>7479</v>
      </c>
    </row>
    <row r="35" spans="1:16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.75" customHeight="1" thickBot="1">
      <c r="A36" s="97" t="s">
        <v>54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1173223</v>
      </c>
      <c r="E5" s="26">
        <f t="shared" si="0"/>
        <v>0</v>
      </c>
      <c r="F5" s="26">
        <f t="shared" si="0"/>
        <v>0</v>
      </c>
      <c r="G5" s="26">
        <f t="shared" si="0"/>
        <v>83331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987955</v>
      </c>
      <c r="L5" s="26">
        <f t="shared" si="0"/>
        <v>0</v>
      </c>
      <c r="M5" s="26">
        <f t="shared" si="0"/>
        <v>0</v>
      </c>
      <c r="N5" s="27">
        <f>SUM(D5:M5)</f>
        <v>2244509</v>
      </c>
      <c r="O5" s="32">
        <f t="shared" ref="O5:O34" si="1">(N5/O$36)</f>
        <v>281.05547207613324</v>
      </c>
      <c r="P5" s="6"/>
    </row>
    <row r="6" spans="1:133">
      <c r="A6" s="12"/>
      <c r="B6" s="44">
        <v>511</v>
      </c>
      <c r="C6" s="20" t="s">
        <v>19</v>
      </c>
      <c r="D6" s="46">
        <v>55482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55482</v>
      </c>
      <c r="O6" s="47">
        <f t="shared" si="1"/>
        <v>6.9474079639368895</v>
      </c>
      <c r="P6" s="9"/>
    </row>
    <row r="7" spans="1:133">
      <c r="A7" s="12"/>
      <c r="B7" s="44">
        <v>512</v>
      </c>
      <c r="C7" s="20" t="s">
        <v>20</v>
      </c>
      <c r="D7" s="46">
        <v>349828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349828</v>
      </c>
      <c r="O7" s="47">
        <f t="shared" si="1"/>
        <v>43.805159028299521</v>
      </c>
      <c r="P7" s="9"/>
    </row>
    <row r="8" spans="1:133">
      <c r="A8" s="12"/>
      <c r="B8" s="44">
        <v>513</v>
      </c>
      <c r="C8" s="20" t="s">
        <v>21</v>
      </c>
      <c r="D8" s="46">
        <v>227331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227331</v>
      </c>
      <c r="O8" s="47">
        <f t="shared" si="1"/>
        <v>28.466190833959431</v>
      </c>
      <c r="P8" s="9"/>
    </row>
    <row r="9" spans="1:133">
      <c r="A9" s="12"/>
      <c r="B9" s="44">
        <v>514</v>
      </c>
      <c r="C9" s="20" t="s">
        <v>22</v>
      </c>
      <c r="D9" s="46">
        <v>18193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18193</v>
      </c>
      <c r="O9" s="47">
        <f t="shared" si="1"/>
        <v>2.2781116954670675</v>
      </c>
      <c r="P9" s="9"/>
    </row>
    <row r="10" spans="1:133">
      <c r="A10" s="12"/>
      <c r="B10" s="44">
        <v>515</v>
      </c>
      <c r="C10" s="20" t="s">
        <v>23</v>
      </c>
      <c r="D10" s="46">
        <v>71323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71323</v>
      </c>
      <c r="O10" s="47">
        <f t="shared" si="1"/>
        <v>8.9310042574505388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802043</v>
      </c>
      <c r="L11" s="46">
        <v>0</v>
      </c>
      <c r="M11" s="46">
        <v>0</v>
      </c>
      <c r="N11" s="46">
        <f t="shared" si="2"/>
        <v>802043</v>
      </c>
      <c r="O11" s="47">
        <f t="shared" si="1"/>
        <v>100.43112947658402</v>
      </c>
      <c r="P11" s="9"/>
    </row>
    <row r="12" spans="1:133">
      <c r="A12" s="12"/>
      <c r="B12" s="44">
        <v>519</v>
      </c>
      <c r="C12" s="20" t="s">
        <v>64</v>
      </c>
      <c r="D12" s="46">
        <v>451066</v>
      </c>
      <c r="E12" s="46">
        <v>0</v>
      </c>
      <c r="F12" s="46">
        <v>0</v>
      </c>
      <c r="G12" s="46">
        <v>83331</v>
      </c>
      <c r="H12" s="46">
        <v>0</v>
      </c>
      <c r="I12" s="46">
        <v>0</v>
      </c>
      <c r="J12" s="46">
        <v>0</v>
      </c>
      <c r="K12" s="46">
        <v>185912</v>
      </c>
      <c r="L12" s="46">
        <v>0</v>
      </c>
      <c r="M12" s="46">
        <v>0</v>
      </c>
      <c r="N12" s="46">
        <f t="shared" si="2"/>
        <v>720309</v>
      </c>
      <c r="O12" s="47">
        <f t="shared" si="1"/>
        <v>90.196468820435769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2653530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4" si="4">SUM(D13:M13)</f>
        <v>2653530</v>
      </c>
      <c r="O13" s="43">
        <f t="shared" si="1"/>
        <v>332.27272727272725</v>
      </c>
      <c r="P13" s="10"/>
    </row>
    <row r="14" spans="1:133">
      <c r="A14" s="12"/>
      <c r="B14" s="44">
        <v>521</v>
      </c>
      <c r="C14" s="20" t="s">
        <v>27</v>
      </c>
      <c r="D14" s="46">
        <v>1857870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1857870</v>
      </c>
      <c r="O14" s="47">
        <f t="shared" si="1"/>
        <v>232.64087152516905</v>
      </c>
      <c r="P14" s="9"/>
    </row>
    <row r="15" spans="1:133">
      <c r="A15" s="12"/>
      <c r="B15" s="44">
        <v>522</v>
      </c>
      <c r="C15" s="20" t="s">
        <v>28</v>
      </c>
      <c r="D15" s="46">
        <v>442868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442868</v>
      </c>
      <c r="O15" s="47">
        <f t="shared" si="1"/>
        <v>55.455547207613321</v>
      </c>
      <c r="P15" s="9"/>
    </row>
    <row r="16" spans="1:133">
      <c r="A16" s="12"/>
      <c r="B16" s="44">
        <v>524</v>
      </c>
      <c r="C16" s="20" t="s">
        <v>86</v>
      </c>
      <c r="D16" s="46">
        <v>237772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237772</v>
      </c>
      <c r="O16" s="47">
        <f t="shared" si="1"/>
        <v>29.773603806661658</v>
      </c>
      <c r="P16" s="9"/>
    </row>
    <row r="17" spans="1:16">
      <c r="A17" s="12"/>
      <c r="B17" s="44">
        <v>525</v>
      </c>
      <c r="C17" s="20" t="s">
        <v>83</v>
      </c>
      <c r="D17" s="46">
        <v>115020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115020</v>
      </c>
      <c r="O17" s="47">
        <f t="shared" si="1"/>
        <v>14.402704733283246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SUM(D19:D23)</f>
        <v>164156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5160452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5324608</v>
      </c>
      <c r="O18" s="43">
        <f t="shared" si="1"/>
        <v>666.74279989982472</v>
      </c>
      <c r="P18" s="10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296769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296769</v>
      </c>
      <c r="O19" s="47">
        <f t="shared" si="1"/>
        <v>37.16115702479339</v>
      </c>
      <c r="P19" s="9"/>
    </row>
    <row r="20" spans="1:16">
      <c r="A20" s="12"/>
      <c r="B20" s="44">
        <v>534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760125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760125</v>
      </c>
      <c r="O20" s="47">
        <f t="shared" si="1"/>
        <v>95.182193839218627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1583001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1583001</v>
      </c>
      <c r="O21" s="47">
        <f t="shared" si="1"/>
        <v>198.22201352366642</v>
      </c>
      <c r="P21" s="9"/>
    </row>
    <row r="22" spans="1:16">
      <c r="A22" s="12"/>
      <c r="B22" s="44">
        <v>536</v>
      </c>
      <c r="C22" s="20" t="s">
        <v>66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2520557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2520557</v>
      </c>
      <c r="O22" s="47">
        <f t="shared" si="1"/>
        <v>315.621963436013</v>
      </c>
      <c r="P22" s="9"/>
    </row>
    <row r="23" spans="1:16">
      <c r="A23" s="12"/>
      <c r="B23" s="44">
        <v>539</v>
      </c>
      <c r="C23" s="20" t="s">
        <v>35</v>
      </c>
      <c r="D23" s="46">
        <v>164156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164156</v>
      </c>
      <c r="O23" s="47">
        <f t="shared" si="1"/>
        <v>20.555472076133235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SUM(D25:D27)</f>
        <v>569719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767431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1337150</v>
      </c>
      <c r="O24" s="43">
        <f t="shared" si="1"/>
        <v>167.43676433759077</v>
      </c>
      <c r="P24" s="10"/>
    </row>
    <row r="25" spans="1:16">
      <c r="A25" s="12"/>
      <c r="B25" s="44">
        <v>541</v>
      </c>
      <c r="C25" s="20" t="s">
        <v>67</v>
      </c>
      <c r="D25" s="46">
        <v>298643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298643</v>
      </c>
      <c r="O25" s="47">
        <f t="shared" si="1"/>
        <v>37.395817680941647</v>
      </c>
      <c r="P25" s="9"/>
    </row>
    <row r="26" spans="1:16">
      <c r="A26" s="12"/>
      <c r="B26" s="44">
        <v>542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767431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767431</v>
      </c>
      <c r="O26" s="47">
        <f t="shared" si="1"/>
        <v>96.097044828449782</v>
      </c>
      <c r="P26" s="9"/>
    </row>
    <row r="27" spans="1:16">
      <c r="A27" s="12"/>
      <c r="B27" s="44">
        <v>549</v>
      </c>
      <c r="C27" s="20" t="s">
        <v>68</v>
      </c>
      <c r="D27" s="46">
        <v>271076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271076</v>
      </c>
      <c r="O27" s="47">
        <f t="shared" si="1"/>
        <v>33.943901828199351</v>
      </c>
      <c r="P27" s="9"/>
    </row>
    <row r="28" spans="1:16" ht="15.75">
      <c r="A28" s="28" t="s">
        <v>44</v>
      </c>
      <c r="B28" s="29"/>
      <c r="C28" s="30"/>
      <c r="D28" s="31">
        <f t="shared" ref="D28:M28" si="7">SUM(D29:D29)</f>
        <v>1009363</v>
      </c>
      <c r="E28" s="31">
        <f t="shared" si="7"/>
        <v>0</v>
      </c>
      <c r="F28" s="31">
        <f t="shared" si="7"/>
        <v>0</v>
      </c>
      <c r="G28" s="31">
        <f t="shared" si="7"/>
        <v>1086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1010449</v>
      </c>
      <c r="O28" s="43">
        <f t="shared" si="1"/>
        <v>126.52754820936639</v>
      </c>
      <c r="P28" s="9"/>
    </row>
    <row r="29" spans="1:16">
      <c r="A29" s="12"/>
      <c r="B29" s="44">
        <v>572</v>
      </c>
      <c r="C29" s="20" t="s">
        <v>69</v>
      </c>
      <c r="D29" s="46">
        <v>1009363</v>
      </c>
      <c r="E29" s="46">
        <v>0</v>
      </c>
      <c r="F29" s="46">
        <v>0</v>
      </c>
      <c r="G29" s="46">
        <v>1086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1010449</v>
      </c>
      <c r="O29" s="47">
        <f t="shared" si="1"/>
        <v>126.52754820936639</v>
      </c>
      <c r="P29" s="9"/>
    </row>
    <row r="30" spans="1:16" ht="15.75">
      <c r="A30" s="28" t="s">
        <v>70</v>
      </c>
      <c r="B30" s="29"/>
      <c r="C30" s="30"/>
      <c r="D30" s="31">
        <f t="shared" ref="D30:M30" si="8">SUM(D31:D33)</f>
        <v>424572</v>
      </c>
      <c r="E30" s="31">
        <f t="shared" si="8"/>
        <v>1212</v>
      </c>
      <c r="F30" s="31">
        <f t="shared" si="8"/>
        <v>0</v>
      </c>
      <c r="G30" s="31">
        <f t="shared" si="8"/>
        <v>783020</v>
      </c>
      <c r="H30" s="31">
        <f t="shared" si="8"/>
        <v>0</v>
      </c>
      <c r="I30" s="31">
        <f t="shared" si="8"/>
        <v>251994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1460798</v>
      </c>
      <c r="O30" s="43">
        <f t="shared" si="1"/>
        <v>182.9198597545705</v>
      </c>
      <c r="P30" s="9"/>
    </row>
    <row r="31" spans="1:16">
      <c r="A31" s="12"/>
      <c r="B31" s="44">
        <v>581</v>
      </c>
      <c r="C31" s="20" t="s">
        <v>77</v>
      </c>
      <c r="D31" s="46">
        <v>0</v>
      </c>
      <c r="E31" s="46">
        <v>1212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1212</v>
      </c>
      <c r="O31" s="47">
        <f t="shared" si="1"/>
        <v>0.15176558978211871</v>
      </c>
      <c r="P31" s="9"/>
    </row>
    <row r="32" spans="1:16">
      <c r="A32" s="12"/>
      <c r="B32" s="44">
        <v>590</v>
      </c>
      <c r="C32" s="20" t="s">
        <v>87</v>
      </c>
      <c r="D32" s="46">
        <v>424572</v>
      </c>
      <c r="E32" s="46">
        <v>0</v>
      </c>
      <c r="F32" s="46">
        <v>0</v>
      </c>
      <c r="G32" s="46">
        <v>783020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1207592</v>
      </c>
      <c r="O32" s="47">
        <f t="shared" si="1"/>
        <v>151.21362384172301</v>
      </c>
      <c r="P32" s="9"/>
    </row>
    <row r="33" spans="1:119" ht="15.75" thickBot="1">
      <c r="A33" s="12"/>
      <c r="B33" s="44">
        <v>591</v>
      </c>
      <c r="C33" s="20" t="s">
        <v>71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251994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251994</v>
      </c>
      <c r="O33" s="47">
        <f t="shared" si="1"/>
        <v>31.554470323065363</v>
      </c>
      <c r="P33" s="9"/>
    </row>
    <row r="34" spans="1:119" ht="16.5" thickBot="1">
      <c r="A34" s="14" t="s">
        <v>10</v>
      </c>
      <c r="B34" s="23"/>
      <c r="C34" s="22"/>
      <c r="D34" s="15">
        <f>SUM(D5,D13,D18,D24,D28,D30)</f>
        <v>5994563</v>
      </c>
      <c r="E34" s="15">
        <f t="shared" ref="E34:M34" si="9">SUM(E5,E13,E18,E24,E28,E30)</f>
        <v>1212</v>
      </c>
      <c r="F34" s="15">
        <f t="shared" si="9"/>
        <v>0</v>
      </c>
      <c r="G34" s="15">
        <f t="shared" si="9"/>
        <v>867437</v>
      </c>
      <c r="H34" s="15">
        <f t="shared" si="9"/>
        <v>0</v>
      </c>
      <c r="I34" s="15">
        <f t="shared" si="9"/>
        <v>6179877</v>
      </c>
      <c r="J34" s="15">
        <f t="shared" si="9"/>
        <v>0</v>
      </c>
      <c r="K34" s="15">
        <f t="shared" si="9"/>
        <v>987955</v>
      </c>
      <c r="L34" s="15">
        <f t="shared" si="9"/>
        <v>0</v>
      </c>
      <c r="M34" s="15">
        <f t="shared" si="9"/>
        <v>0</v>
      </c>
      <c r="N34" s="15">
        <f t="shared" si="4"/>
        <v>14031044</v>
      </c>
      <c r="O34" s="37">
        <f t="shared" si="1"/>
        <v>1756.955171550213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92</v>
      </c>
      <c r="M36" s="93"/>
      <c r="N36" s="93"/>
      <c r="O36" s="41">
        <v>7986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54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1042018</v>
      </c>
      <c r="E5" s="26">
        <f t="shared" si="0"/>
        <v>0</v>
      </c>
      <c r="F5" s="26">
        <f t="shared" si="0"/>
        <v>0</v>
      </c>
      <c r="G5" s="26">
        <f t="shared" si="0"/>
        <v>21026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2104897</v>
      </c>
      <c r="L5" s="26">
        <f t="shared" si="0"/>
        <v>0</v>
      </c>
      <c r="M5" s="26">
        <f t="shared" si="0"/>
        <v>0</v>
      </c>
      <c r="N5" s="27">
        <f>SUM(D5:M5)</f>
        <v>3167941</v>
      </c>
      <c r="O5" s="32">
        <f t="shared" ref="O5:O33" si="1">(N5/O$35)</f>
        <v>407.71441441441442</v>
      </c>
      <c r="P5" s="6"/>
    </row>
    <row r="6" spans="1:133">
      <c r="A6" s="12"/>
      <c r="B6" s="44">
        <v>511</v>
      </c>
      <c r="C6" s="20" t="s">
        <v>19</v>
      </c>
      <c r="D6" s="46">
        <v>59354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59354</v>
      </c>
      <c r="O6" s="47">
        <f t="shared" si="1"/>
        <v>7.6388674388674387</v>
      </c>
      <c r="P6" s="9"/>
    </row>
    <row r="7" spans="1:133">
      <c r="A7" s="12"/>
      <c r="B7" s="44">
        <v>512</v>
      </c>
      <c r="C7" s="20" t="s">
        <v>20</v>
      </c>
      <c r="D7" s="46">
        <v>344239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344239</v>
      </c>
      <c r="O7" s="47">
        <f t="shared" si="1"/>
        <v>44.303603603603605</v>
      </c>
      <c r="P7" s="9"/>
    </row>
    <row r="8" spans="1:133">
      <c r="A8" s="12"/>
      <c r="B8" s="44">
        <v>513</v>
      </c>
      <c r="C8" s="20" t="s">
        <v>21</v>
      </c>
      <c r="D8" s="46">
        <v>146380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146380</v>
      </c>
      <c r="O8" s="47">
        <f t="shared" si="1"/>
        <v>18.839124839124839</v>
      </c>
      <c r="P8" s="9"/>
    </row>
    <row r="9" spans="1:133">
      <c r="A9" s="12"/>
      <c r="B9" s="44">
        <v>514</v>
      </c>
      <c r="C9" s="20" t="s">
        <v>22</v>
      </c>
      <c r="D9" s="46">
        <v>46615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46615</v>
      </c>
      <c r="O9" s="47">
        <f t="shared" si="1"/>
        <v>5.999356499356499</v>
      </c>
      <c r="P9" s="9"/>
    </row>
    <row r="10" spans="1:133">
      <c r="A10" s="12"/>
      <c r="B10" s="44">
        <v>515</v>
      </c>
      <c r="C10" s="20" t="s">
        <v>23</v>
      </c>
      <c r="D10" s="46">
        <v>79324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79324</v>
      </c>
      <c r="O10" s="47">
        <f t="shared" si="1"/>
        <v>10.209009009009009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1926776</v>
      </c>
      <c r="L11" s="46">
        <v>0</v>
      </c>
      <c r="M11" s="46">
        <v>0</v>
      </c>
      <c r="N11" s="46">
        <f t="shared" si="2"/>
        <v>1926776</v>
      </c>
      <c r="O11" s="47">
        <f t="shared" si="1"/>
        <v>247.97631917631918</v>
      </c>
      <c r="P11" s="9"/>
    </row>
    <row r="12" spans="1:133">
      <c r="A12" s="12"/>
      <c r="B12" s="44">
        <v>519</v>
      </c>
      <c r="C12" s="20" t="s">
        <v>64</v>
      </c>
      <c r="D12" s="46">
        <v>366106</v>
      </c>
      <c r="E12" s="46">
        <v>0</v>
      </c>
      <c r="F12" s="46">
        <v>0</v>
      </c>
      <c r="G12" s="46">
        <v>21026</v>
      </c>
      <c r="H12" s="46">
        <v>0</v>
      </c>
      <c r="I12" s="46">
        <v>0</v>
      </c>
      <c r="J12" s="46">
        <v>0</v>
      </c>
      <c r="K12" s="46">
        <v>178121</v>
      </c>
      <c r="L12" s="46">
        <v>0</v>
      </c>
      <c r="M12" s="46">
        <v>0</v>
      </c>
      <c r="N12" s="46">
        <f t="shared" si="2"/>
        <v>565253</v>
      </c>
      <c r="O12" s="47">
        <f t="shared" si="1"/>
        <v>72.748133848133847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2663556</v>
      </c>
      <c r="E13" s="31">
        <f t="shared" si="3"/>
        <v>5147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2668703</v>
      </c>
      <c r="O13" s="43">
        <f t="shared" si="1"/>
        <v>343.46241956241954</v>
      </c>
      <c r="P13" s="10"/>
    </row>
    <row r="14" spans="1:133">
      <c r="A14" s="12"/>
      <c r="B14" s="44">
        <v>521</v>
      </c>
      <c r="C14" s="20" t="s">
        <v>27</v>
      </c>
      <c r="D14" s="46">
        <v>1845170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1845170</v>
      </c>
      <c r="O14" s="47">
        <f t="shared" si="1"/>
        <v>237.47361647361646</v>
      </c>
      <c r="P14" s="9"/>
    </row>
    <row r="15" spans="1:133">
      <c r="A15" s="12"/>
      <c r="B15" s="44">
        <v>522</v>
      </c>
      <c r="C15" s="20" t="s">
        <v>28</v>
      </c>
      <c r="D15" s="46">
        <v>503448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503448</v>
      </c>
      <c r="O15" s="47">
        <f t="shared" si="1"/>
        <v>64.793822393822396</v>
      </c>
      <c r="P15" s="9"/>
    </row>
    <row r="16" spans="1:133">
      <c r="A16" s="12"/>
      <c r="B16" s="44">
        <v>524</v>
      </c>
      <c r="C16" s="20" t="s">
        <v>86</v>
      </c>
      <c r="D16" s="46">
        <v>237286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237286</v>
      </c>
      <c r="O16" s="47">
        <f t="shared" si="1"/>
        <v>30.53873873873874</v>
      </c>
      <c r="P16" s="9"/>
    </row>
    <row r="17" spans="1:16">
      <c r="A17" s="12"/>
      <c r="B17" s="44">
        <v>525</v>
      </c>
      <c r="C17" s="20" t="s">
        <v>83</v>
      </c>
      <c r="D17" s="46">
        <v>77652</v>
      </c>
      <c r="E17" s="46">
        <v>5147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82799</v>
      </c>
      <c r="O17" s="47">
        <f t="shared" si="1"/>
        <v>10.656241956241956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SUM(D19:D23)</f>
        <v>327883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4983503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5311386</v>
      </c>
      <c r="O18" s="43">
        <f t="shared" si="1"/>
        <v>683.57606177606181</v>
      </c>
      <c r="P18" s="10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428460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428460</v>
      </c>
      <c r="O19" s="47">
        <f t="shared" si="1"/>
        <v>55.142857142857146</v>
      </c>
      <c r="P19" s="9"/>
    </row>
    <row r="20" spans="1:16">
      <c r="A20" s="12"/>
      <c r="B20" s="44">
        <v>534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803698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803698</v>
      </c>
      <c r="O20" s="47">
        <f t="shared" si="1"/>
        <v>103.43603603603604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1632007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1632007</v>
      </c>
      <c r="O21" s="47">
        <f t="shared" si="1"/>
        <v>210.03951093951093</v>
      </c>
      <c r="P21" s="9"/>
    </row>
    <row r="22" spans="1:16">
      <c r="A22" s="12"/>
      <c r="B22" s="44">
        <v>536</v>
      </c>
      <c r="C22" s="20" t="s">
        <v>66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2119338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2119338</v>
      </c>
      <c r="O22" s="47">
        <f t="shared" si="1"/>
        <v>272.75907335907334</v>
      </c>
      <c r="P22" s="9"/>
    </row>
    <row r="23" spans="1:16">
      <c r="A23" s="12"/>
      <c r="B23" s="44">
        <v>539</v>
      </c>
      <c r="C23" s="20" t="s">
        <v>35</v>
      </c>
      <c r="D23" s="46">
        <v>327883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327883</v>
      </c>
      <c r="O23" s="47">
        <f t="shared" si="1"/>
        <v>42.198584298584301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SUM(D25:D27)</f>
        <v>646440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654707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1301147</v>
      </c>
      <c r="O24" s="43">
        <f t="shared" si="1"/>
        <v>167.45778635778635</v>
      </c>
      <c r="P24" s="10"/>
    </row>
    <row r="25" spans="1:16">
      <c r="A25" s="12"/>
      <c r="B25" s="44">
        <v>541</v>
      </c>
      <c r="C25" s="20" t="s">
        <v>67</v>
      </c>
      <c r="D25" s="46">
        <v>412005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412005</v>
      </c>
      <c r="O25" s="47">
        <f t="shared" si="1"/>
        <v>53.025096525096522</v>
      </c>
      <c r="P25" s="9"/>
    </row>
    <row r="26" spans="1:16">
      <c r="A26" s="12"/>
      <c r="B26" s="44">
        <v>542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654707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654707</v>
      </c>
      <c r="O26" s="47">
        <f t="shared" si="1"/>
        <v>84.260875160875159</v>
      </c>
      <c r="P26" s="9"/>
    </row>
    <row r="27" spans="1:16">
      <c r="A27" s="12"/>
      <c r="B27" s="44">
        <v>549</v>
      </c>
      <c r="C27" s="20" t="s">
        <v>68</v>
      </c>
      <c r="D27" s="46">
        <v>234435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234435</v>
      </c>
      <c r="O27" s="47">
        <f t="shared" si="1"/>
        <v>30.171814671814673</v>
      </c>
      <c r="P27" s="9"/>
    </row>
    <row r="28" spans="1:16" ht="15.75">
      <c r="A28" s="28" t="s">
        <v>44</v>
      </c>
      <c r="B28" s="29"/>
      <c r="C28" s="30"/>
      <c r="D28" s="31">
        <f t="shared" ref="D28:M28" si="7">SUM(D29:D29)</f>
        <v>1108675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1108675</v>
      </c>
      <c r="O28" s="43">
        <f t="shared" si="1"/>
        <v>142.6866151866152</v>
      </c>
      <c r="P28" s="9"/>
    </row>
    <row r="29" spans="1:16">
      <c r="A29" s="12"/>
      <c r="B29" s="44">
        <v>572</v>
      </c>
      <c r="C29" s="20" t="s">
        <v>69</v>
      </c>
      <c r="D29" s="46">
        <v>1108675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1108675</v>
      </c>
      <c r="O29" s="47">
        <f t="shared" si="1"/>
        <v>142.6866151866152</v>
      </c>
      <c r="P29" s="9"/>
    </row>
    <row r="30" spans="1:16" ht="15.75">
      <c r="A30" s="28" t="s">
        <v>70</v>
      </c>
      <c r="B30" s="29"/>
      <c r="C30" s="30"/>
      <c r="D30" s="31">
        <f t="shared" ref="D30:M30" si="8">SUM(D31:D32)</f>
        <v>649388</v>
      </c>
      <c r="E30" s="31">
        <f t="shared" si="8"/>
        <v>91760</v>
      </c>
      <c r="F30" s="31">
        <f t="shared" si="8"/>
        <v>0</v>
      </c>
      <c r="G30" s="31">
        <f t="shared" si="8"/>
        <v>874292</v>
      </c>
      <c r="H30" s="31">
        <f t="shared" si="8"/>
        <v>0</v>
      </c>
      <c r="I30" s="31">
        <f t="shared" si="8"/>
        <v>1172015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2787455</v>
      </c>
      <c r="O30" s="43">
        <f t="shared" si="1"/>
        <v>358.74581724581725</v>
      </c>
      <c r="P30" s="9"/>
    </row>
    <row r="31" spans="1:16">
      <c r="A31" s="12"/>
      <c r="B31" s="44">
        <v>590</v>
      </c>
      <c r="C31" s="20" t="s">
        <v>87</v>
      </c>
      <c r="D31" s="46">
        <v>649388</v>
      </c>
      <c r="E31" s="46">
        <v>91760</v>
      </c>
      <c r="F31" s="46">
        <v>0</v>
      </c>
      <c r="G31" s="46">
        <v>874292</v>
      </c>
      <c r="H31" s="46">
        <v>0</v>
      </c>
      <c r="I31" s="46">
        <v>851983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2467423</v>
      </c>
      <c r="O31" s="47">
        <f t="shared" si="1"/>
        <v>317.55765765765767</v>
      </c>
      <c r="P31" s="9"/>
    </row>
    <row r="32" spans="1:16" ht="15.75" thickBot="1">
      <c r="A32" s="12"/>
      <c r="B32" s="44">
        <v>591</v>
      </c>
      <c r="C32" s="20" t="s">
        <v>71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320032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320032</v>
      </c>
      <c r="O32" s="47">
        <f t="shared" si="1"/>
        <v>41.188159588159586</v>
      </c>
      <c r="P32" s="9"/>
    </row>
    <row r="33" spans="1:119" ht="16.5" thickBot="1">
      <c r="A33" s="14" t="s">
        <v>10</v>
      </c>
      <c r="B33" s="23"/>
      <c r="C33" s="22"/>
      <c r="D33" s="15">
        <f>SUM(D5,D13,D18,D24,D28,D30)</f>
        <v>6437960</v>
      </c>
      <c r="E33" s="15">
        <f t="shared" ref="E33:M33" si="9">SUM(E5,E13,E18,E24,E28,E30)</f>
        <v>96907</v>
      </c>
      <c r="F33" s="15">
        <f t="shared" si="9"/>
        <v>0</v>
      </c>
      <c r="G33" s="15">
        <f t="shared" si="9"/>
        <v>895318</v>
      </c>
      <c r="H33" s="15">
        <f t="shared" si="9"/>
        <v>0</v>
      </c>
      <c r="I33" s="15">
        <f t="shared" si="9"/>
        <v>6810225</v>
      </c>
      <c r="J33" s="15">
        <f t="shared" si="9"/>
        <v>0</v>
      </c>
      <c r="K33" s="15">
        <f t="shared" si="9"/>
        <v>2104897</v>
      </c>
      <c r="L33" s="15">
        <f t="shared" si="9"/>
        <v>0</v>
      </c>
      <c r="M33" s="15">
        <f t="shared" si="9"/>
        <v>0</v>
      </c>
      <c r="N33" s="15">
        <f t="shared" si="4"/>
        <v>16345307</v>
      </c>
      <c r="O33" s="37">
        <f t="shared" si="1"/>
        <v>2103.6431145431147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90</v>
      </c>
      <c r="M35" s="93"/>
      <c r="N35" s="93"/>
      <c r="O35" s="41">
        <v>7770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54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1133913</v>
      </c>
      <c r="E5" s="26">
        <f t="shared" si="0"/>
        <v>0</v>
      </c>
      <c r="F5" s="26">
        <f t="shared" si="0"/>
        <v>0</v>
      </c>
      <c r="G5" s="26">
        <f t="shared" si="0"/>
        <v>2095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855377</v>
      </c>
      <c r="L5" s="26">
        <f t="shared" si="0"/>
        <v>0</v>
      </c>
      <c r="M5" s="26">
        <f t="shared" si="0"/>
        <v>0</v>
      </c>
      <c r="N5" s="27">
        <f>SUM(D5:M5)</f>
        <v>1991385</v>
      </c>
      <c r="O5" s="32">
        <f t="shared" ref="O5:O35" si="1">(N5/O$37)</f>
        <v>259.53147399973932</v>
      </c>
      <c r="P5" s="6"/>
    </row>
    <row r="6" spans="1:133">
      <c r="A6" s="12"/>
      <c r="B6" s="44">
        <v>511</v>
      </c>
      <c r="C6" s="20" t="s">
        <v>19</v>
      </c>
      <c r="D6" s="46">
        <v>50209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50209</v>
      </c>
      <c r="O6" s="47">
        <f t="shared" si="1"/>
        <v>6.5435944219992184</v>
      </c>
      <c r="P6" s="9"/>
    </row>
    <row r="7" spans="1:133">
      <c r="A7" s="12"/>
      <c r="B7" s="44">
        <v>512</v>
      </c>
      <c r="C7" s="20" t="s">
        <v>20</v>
      </c>
      <c r="D7" s="46">
        <v>327053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327053</v>
      </c>
      <c r="O7" s="47">
        <f t="shared" si="1"/>
        <v>42.623875928580738</v>
      </c>
      <c r="P7" s="9"/>
    </row>
    <row r="8" spans="1:133">
      <c r="A8" s="12"/>
      <c r="B8" s="44">
        <v>513</v>
      </c>
      <c r="C8" s="20" t="s">
        <v>21</v>
      </c>
      <c r="D8" s="46">
        <v>174977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174977</v>
      </c>
      <c r="O8" s="47">
        <f t="shared" si="1"/>
        <v>22.804248664147011</v>
      </c>
      <c r="P8" s="9"/>
    </row>
    <row r="9" spans="1:133">
      <c r="A9" s="12"/>
      <c r="B9" s="44">
        <v>514</v>
      </c>
      <c r="C9" s="20" t="s">
        <v>22</v>
      </c>
      <c r="D9" s="46">
        <v>65550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65550</v>
      </c>
      <c r="O9" s="47">
        <f t="shared" si="1"/>
        <v>8.5429427863938479</v>
      </c>
      <c r="P9" s="9"/>
    </row>
    <row r="10" spans="1:133">
      <c r="A10" s="12"/>
      <c r="B10" s="44">
        <v>515</v>
      </c>
      <c r="C10" s="20" t="s">
        <v>23</v>
      </c>
      <c r="D10" s="46">
        <v>73764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73764</v>
      </c>
      <c r="O10" s="47">
        <f t="shared" si="1"/>
        <v>9.6134497588948253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855377</v>
      </c>
      <c r="L11" s="46">
        <v>0</v>
      </c>
      <c r="M11" s="46">
        <v>0</v>
      </c>
      <c r="N11" s="46">
        <f t="shared" si="2"/>
        <v>855377</v>
      </c>
      <c r="O11" s="47">
        <f t="shared" si="1"/>
        <v>111.4788218428255</v>
      </c>
      <c r="P11" s="9"/>
    </row>
    <row r="12" spans="1:133">
      <c r="A12" s="12"/>
      <c r="B12" s="44">
        <v>519</v>
      </c>
      <c r="C12" s="20" t="s">
        <v>64</v>
      </c>
      <c r="D12" s="46">
        <v>442360</v>
      </c>
      <c r="E12" s="46">
        <v>0</v>
      </c>
      <c r="F12" s="46">
        <v>0</v>
      </c>
      <c r="G12" s="46">
        <v>2095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444455</v>
      </c>
      <c r="O12" s="47">
        <f t="shared" si="1"/>
        <v>57.924540596898211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2537710</v>
      </c>
      <c r="E13" s="31">
        <f t="shared" si="3"/>
        <v>721001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8" si="4">SUM(D13:M13)</f>
        <v>3258711</v>
      </c>
      <c r="O13" s="43">
        <f t="shared" si="1"/>
        <v>424.69842304183499</v>
      </c>
      <c r="P13" s="10"/>
    </row>
    <row r="14" spans="1:133">
      <c r="A14" s="12"/>
      <c r="B14" s="44">
        <v>521</v>
      </c>
      <c r="C14" s="20" t="s">
        <v>27</v>
      </c>
      <c r="D14" s="46">
        <v>1898736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1898736</v>
      </c>
      <c r="O14" s="47">
        <f t="shared" si="1"/>
        <v>247.45679655936399</v>
      </c>
      <c r="P14" s="9"/>
    </row>
    <row r="15" spans="1:133">
      <c r="A15" s="12"/>
      <c r="B15" s="44">
        <v>522</v>
      </c>
      <c r="C15" s="20" t="s">
        <v>28</v>
      </c>
      <c r="D15" s="46">
        <v>515607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515607</v>
      </c>
      <c r="O15" s="47">
        <f t="shared" si="1"/>
        <v>67.197575915548029</v>
      </c>
      <c r="P15" s="9"/>
    </row>
    <row r="16" spans="1:133">
      <c r="A16" s="12"/>
      <c r="B16" s="44">
        <v>524</v>
      </c>
      <c r="C16" s="20" t="s">
        <v>86</v>
      </c>
      <c r="D16" s="46">
        <v>123367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123367</v>
      </c>
      <c r="O16" s="47">
        <f t="shared" si="1"/>
        <v>16.078065945523264</v>
      </c>
      <c r="P16" s="9"/>
    </row>
    <row r="17" spans="1:16">
      <c r="A17" s="12"/>
      <c r="B17" s="44">
        <v>525</v>
      </c>
      <c r="C17" s="20" t="s">
        <v>83</v>
      </c>
      <c r="D17" s="46">
        <v>0</v>
      </c>
      <c r="E17" s="46">
        <v>721001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721001</v>
      </c>
      <c r="O17" s="47">
        <f t="shared" si="1"/>
        <v>93.965984621399713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SUM(D19:D24)</f>
        <v>73426</v>
      </c>
      <c r="E18" s="31">
        <f t="shared" si="5"/>
        <v>53729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4285852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4413007</v>
      </c>
      <c r="O18" s="43">
        <f t="shared" si="1"/>
        <v>575.13449758894831</v>
      </c>
      <c r="P18" s="10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378988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378988</v>
      </c>
      <c r="O19" s="47">
        <f t="shared" si="1"/>
        <v>49.392414961553499</v>
      </c>
      <c r="P19" s="9"/>
    </row>
    <row r="20" spans="1:16">
      <c r="A20" s="12"/>
      <c r="B20" s="44">
        <v>534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711874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711874</v>
      </c>
      <c r="O20" s="47">
        <f t="shared" si="1"/>
        <v>92.776488987358263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1371166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1371166</v>
      </c>
      <c r="O21" s="47">
        <f t="shared" si="1"/>
        <v>178.70011729440895</v>
      </c>
      <c r="P21" s="9"/>
    </row>
    <row r="22" spans="1:16">
      <c r="A22" s="12"/>
      <c r="B22" s="44">
        <v>536</v>
      </c>
      <c r="C22" s="20" t="s">
        <v>66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1823824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1823824</v>
      </c>
      <c r="O22" s="47">
        <f t="shared" si="1"/>
        <v>237.69373126547634</v>
      </c>
      <c r="P22" s="9"/>
    </row>
    <row r="23" spans="1:16">
      <c r="A23" s="12"/>
      <c r="B23" s="44">
        <v>538</v>
      </c>
      <c r="C23" s="20" t="s">
        <v>80</v>
      </c>
      <c r="D23" s="46">
        <v>0</v>
      </c>
      <c r="E23" s="46">
        <v>53729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53729</v>
      </c>
      <c r="O23" s="47">
        <f t="shared" si="1"/>
        <v>7.0023458881793301</v>
      </c>
      <c r="P23" s="9"/>
    </row>
    <row r="24" spans="1:16">
      <c r="A24" s="12"/>
      <c r="B24" s="44">
        <v>539</v>
      </c>
      <c r="C24" s="20" t="s">
        <v>35</v>
      </c>
      <c r="D24" s="46">
        <v>73426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73426</v>
      </c>
      <c r="O24" s="47">
        <f t="shared" si="1"/>
        <v>9.5693991919718489</v>
      </c>
      <c r="P24" s="9"/>
    </row>
    <row r="25" spans="1:16" ht="15.75">
      <c r="A25" s="28" t="s">
        <v>36</v>
      </c>
      <c r="B25" s="29"/>
      <c r="C25" s="30"/>
      <c r="D25" s="31">
        <f t="shared" ref="D25:M25" si="7">SUM(D26:D28)</f>
        <v>1403846</v>
      </c>
      <c r="E25" s="31">
        <f t="shared" si="7"/>
        <v>595463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279944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ref="N25:N35" si="8">SUM(D25:M25)</f>
        <v>2279253</v>
      </c>
      <c r="O25" s="43">
        <f t="shared" si="1"/>
        <v>297.04848168903948</v>
      </c>
      <c r="P25" s="10"/>
    </row>
    <row r="26" spans="1:16">
      <c r="A26" s="12"/>
      <c r="B26" s="44">
        <v>541</v>
      </c>
      <c r="C26" s="20" t="s">
        <v>67</v>
      </c>
      <c r="D26" s="46">
        <v>1335128</v>
      </c>
      <c r="E26" s="46">
        <v>595463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1930591</v>
      </c>
      <c r="O26" s="47">
        <f t="shared" si="1"/>
        <v>251.60836700117295</v>
      </c>
      <c r="P26" s="9"/>
    </row>
    <row r="27" spans="1:16">
      <c r="A27" s="12"/>
      <c r="B27" s="44">
        <v>542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279944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279944</v>
      </c>
      <c r="O27" s="47">
        <f t="shared" si="1"/>
        <v>36.484295581910594</v>
      </c>
      <c r="P27" s="9"/>
    </row>
    <row r="28" spans="1:16">
      <c r="A28" s="12"/>
      <c r="B28" s="44">
        <v>549</v>
      </c>
      <c r="C28" s="20" t="s">
        <v>68</v>
      </c>
      <c r="D28" s="46">
        <v>68718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68718</v>
      </c>
      <c r="O28" s="47">
        <f t="shared" si="1"/>
        <v>8.9558191059559498</v>
      </c>
      <c r="P28" s="9"/>
    </row>
    <row r="29" spans="1:16" ht="15.75">
      <c r="A29" s="28" t="s">
        <v>44</v>
      </c>
      <c r="B29" s="29"/>
      <c r="C29" s="30"/>
      <c r="D29" s="31">
        <f t="shared" ref="D29:M29" si="9">SUM(D30:D30)</f>
        <v>1104661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1104661</v>
      </c>
      <c r="O29" s="43">
        <f t="shared" si="1"/>
        <v>143.96728789261044</v>
      </c>
      <c r="P29" s="9"/>
    </row>
    <row r="30" spans="1:16">
      <c r="A30" s="12"/>
      <c r="B30" s="44">
        <v>572</v>
      </c>
      <c r="C30" s="20" t="s">
        <v>69</v>
      </c>
      <c r="D30" s="46">
        <v>1104661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1104661</v>
      </c>
      <c r="O30" s="47">
        <f t="shared" si="1"/>
        <v>143.96728789261044</v>
      </c>
      <c r="P30" s="9"/>
    </row>
    <row r="31" spans="1:16" ht="15.75">
      <c r="A31" s="28" t="s">
        <v>70</v>
      </c>
      <c r="B31" s="29"/>
      <c r="C31" s="30"/>
      <c r="D31" s="31">
        <f t="shared" ref="D31:M31" si="10">SUM(D32:D34)</f>
        <v>0</v>
      </c>
      <c r="E31" s="31">
        <f t="shared" si="10"/>
        <v>0</v>
      </c>
      <c r="F31" s="31">
        <f t="shared" si="10"/>
        <v>0</v>
      </c>
      <c r="G31" s="31">
        <f t="shared" si="10"/>
        <v>444984</v>
      </c>
      <c r="H31" s="31">
        <f t="shared" si="10"/>
        <v>0</v>
      </c>
      <c r="I31" s="31">
        <f t="shared" si="10"/>
        <v>302968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8"/>
        <v>747952</v>
      </c>
      <c r="O31" s="43">
        <f t="shared" si="1"/>
        <v>97.478430861462272</v>
      </c>
      <c r="P31" s="9"/>
    </row>
    <row r="32" spans="1:16">
      <c r="A32" s="12"/>
      <c r="B32" s="44">
        <v>581</v>
      </c>
      <c r="C32" s="20" t="s">
        <v>77</v>
      </c>
      <c r="D32" s="46">
        <v>0</v>
      </c>
      <c r="E32" s="46">
        <v>0</v>
      </c>
      <c r="F32" s="46">
        <v>0</v>
      </c>
      <c r="G32" s="46">
        <v>444984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444984</v>
      </c>
      <c r="O32" s="47">
        <f t="shared" si="1"/>
        <v>57.993483643946306</v>
      </c>
      <c r="P32" s="9"/>
    </row>
    <row r="33" spans="1:119">
      <c r="A33" s="12"/>
      <c r="B33" s="44">
        <v>590</v>
      </c>
      <c r="C33" s="20" t="s">
        <v>87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4442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4442</v>
      </c>
      <c r="O33" s="47">
        <f t="shared" si="1"/>
        <v>0.57891307181024376</v>
      </c>
      <c r="P33" s="9"/>
    </row>
    <row r="34" spans="1:119" ht="15.75" thickBot="1">
      <c r="A34" s="12"/>
      <c r="B34" s="44">
        <v>591</v>
      </c>
      <c r="C34" s="20" t="s">
        <v>71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298526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298526</v>
      </c>
      <c r="O34" s="47">
        <f t="shared" si="1"/>
        <v>38.906034145705725</v>
      </c>
      <c r="P34" s="9"/>
    </row>
    <row r="35" spans="1:119" ht="16.5" thickBot="1">
      <c r="A35" s="14" t="s">
        <v>10</v>
      </c>
      <c r="B35" s="23"/>
      <c r="C35" s="22"/>
      <c r="D35" s="15">
        <f>SUM(D5,D13,D18,D25,D29,D31)</f>
        <v>6253556</v>
      </c>
      <c r="E35" s="15">
        <f t="shared" ref="E35:M35" si="11">SUM(E5,E13,E18,E25,E29,E31)</f>
        <v>1370193</v>
      </c>
      <c r="F35" s="15">
        <f t="shared" si="11"/>
        <v>0</v>
      </c>
      <c r="G35" s="15">
        <f t="shared" si="11"/>
        <v>447079</v>
      </c>
      <c r="H35" s="15">
        <f t="shared" si="11"/>
        <v>0</v>
      </c>
      <c r="I35" s="15">
        <f t="shared" si="11"/>
        <v>4868764</v>
      </c>
      <c r="J35" s="15">
        <f t="shared" si="11"/>
        <v>0</v>
      </c>
      <c r="K35" s="15">
        <f t="shared" si="11"/>
        <v>855377</v>
      </c>
      <c r="L35" s="15">
        <f t="shared" si="11"/>
        <v>0</v>
      </c>
      <c r="M35" s="15">
        <f t="shared" si="11"/>
        <v>0</v>
      </c>
      <c r="N35" s="15">
        <f t="shared" si="8"/>
        <v>13794969</v>
      </c>
      <c r="O35" s="37">
        <f t="shared" si="1"/>
        <v>1797.8585950736349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88</v>
      </c>
      <c r="M37" s="93"/>
      <c r="N37" s="93"/>
      <c r="O37" s="41">
        <v>7673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54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1117095</v>
      </c>
      <c r="E5" s="26">
        <f t="shared" si="0"/>
        <v>0</v>
      </c>
      <c r="F5" s="26">
        <f t="shared" si="0"/>
        <v>0</v>
      </c>
      <c r="G5" s="26">
        <f t="shared" si="0"/>
        <v>5698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841018</v>
      </c>
      <c r="L5" s="26">
        <f t="shared" si="0"/>
        <v>0</v>
      </c>
      <c r="M5" s="26">
        <f t="shared" si="0"/>
        <v>0</v>
      </c>
      <c r="N5" s="27">
        <f>SUM(D5:M5)</f>
        <v>1963811</v>
      </c>
      <c r="O5" s="32">
        <f t="shared" ref="O5:O35" si="1">(N5/O$37)</f>
        <v>255.80448091702488</v>
      </c>
      <c r="P5" s="6"/>
    </row>
    <row r="6" spans="1:133">
      <c r="A6" s="12"/>
      <c r="B6" s="44">
        <v>511</v>
      </c>
      <c r="C6" s="20" t="s">
        <v>19</v>
      </c>
      <c r="D6" s="46">
        <v>41466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41466</v>
      </c>
      <c r="O6" s="47">
        <f t="shared" si="1"/>
        <v>5.4013286440015635</v>
      </c>
      <c r="P6" s="9"/>
    </row>
    <row r="7" spans="1:133">
      <c r="A7" s="12"/>
      <c r="B7" s="44">
        <v>512</v>
      </c>
      <c r="C7" s="20" t="s">
        <v>20</v>
      </c>
      <c r="D7" s="46">
        <v>310845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310845</v>
      </c>
      <c r="O7" s="47">
        <f t="shared" si="1"/>
        <v>40.490425947635792</v>
      </c>
      <c r="P7" s="9"/>
    </row>
    <row r="8" spans="1:133">
      <c r="A8" s="12"/>
      <c r="B8" s="44">
        <v>513</v>
      </c>
      <c r="C8" s="20" t="s">
        <v>21</v>
      </c>
      <c r="D8" s="46">
        <v>165906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165906</v>
      </c>
      <c r="O8" s="47">
        <f t="shared" si="1"/>
        <v>21.610785463071512</v>
      </c>
      <c r="P8" s="9"/>
    </row>
    <row r="9" spans="1:133">
      <c r="A9" s="12"/>
      <c r="B9" s="44">
        <v>514</v>
      </c>
      <c r="C9" s="20" t="s">
        <v>22</v>
      </c>
      <c r="D9" s="46">
        <v>39668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39668</v>
      </c>
      <c r="O9" s="47">
        <f t="shared" si="1"/>
        <v>5.1671225739221054</v>
      </c>
      <c r="P9" s="9"/>
    </row>
    <row r="10" spans="1:133">
      <c r="A10" s="12"/>
      <c r="B10" s="44">
        <v>515</v>
      </c>
      <c r="C10" s="20" t="s">
        <v>23</v>
      </c>
      <c r="D10" s="46">
        <v>119295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119295</v>
      </c>
      <c r="O10" s="47">
        <f t="shared" si="1"/>
        <v>15.539273153575616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841018</v>
      </c>
      <c r="L11" s="46">
        <v>0</v>
      </c>
      <c r="M11" s="46">
        <v>0</v>
      </c>
      <c r="N11" s="46">
        <f t="shared" si="2"/>
        <v>841018</v>
      </c>
      <c r="O11" s="47">
        <f t="shared" si="1"/>
        <v>109.55034518692197</v>
      </c>
      <c r="P11" s="9"/>
    </row>
    <row r="12" spans="1:133">
      <c r="A12" s="12"/>
      <c r="B12" s="44">
        <v>519</v>
      </c>
      <c r="C12" s="20" t="s">
        <v>64</v>
      </c>
      <c r="D12" s="46">
        <v>439915</v>
      </c>
      <c r="E12" s="46">
        <v>0</v>
      </c>
      <c r="F12" s="46">
        <v>0</v>
      </c>
      <c r="G12" s="46">
        <v>5698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445613</v>
      </c>
      <c r="O12" s="47">
        <f t="shared" si="1"/>
        <v>58.045199947896315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2207978</v>
      </c>
      <c r="E13" s="31">
        <f t="shared" si="3"/>
        <v>179242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2387220</v>
      </c>
      <c r="O13" s="43">
        <f t="shared" si="1"/>
        <v>310.95740523642047</v>
      </c>
      <c r="P13" s="10"/>
    </row>
    <row r="14" spans="1:133">
      <c r="A14" s="12"/>
      <c r="B14" s="44">
        <v>521</v>
      </c>
      <c r="C14" s="20" t="s">
        <v>27</v>
      </c>
      <c r="D14" s="46">
        <v>1628252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1628252</v>
      </c>
      <c r="O14" s="47">
        <f t="shared" si="1"/>
        <v>212.09482870913118</v>
      </c>
      <c r="P14" s="9"/>
    </row>
    <row r="15" spans="1:133">
      <c r="A15" s="12"/>
      <c r="B15" s="44">
        <v>522</v>
      </c>
      <c r="C15" s="20" t="s">
        <v>28</v>
      </c>
      <c r="D15" s="46">
        <v>579726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579726</v>
      </c>
      <c r="O15" s="47">
        <f t="shared" si="1"/>
        <v>75.514654161781948</v>
      </c>
      <c r="P15" s="9"/>
    </row>
    <row r="16" spans="1:133">
      <c r="A16" s="12"/>
      <c r="B16" s="44">
        <v>525</v>
      </c>
      <c r="C16" s="20" t="s">
        <v>83</v>
      </c>
      <c r="D16" s="46">
        <v>0</v>
      </c>
      <c r="E16" s="46">
        <v>179242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179242</v>
      </c>
      <c r="O16" s="47">
        <f t="shared" si="1"/>
        <v>23.347922365507358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70015</v>
      </c>
      <c r="E17" s="31">
        <f t="shared" si="4"/>
        <v>58633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4596815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4725463</v>
      </c>
      <c r="O17" s="43">
        <f t="shared" si="1"/>
        <v>615.53510485866877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489493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489493</v>
      </c>
      <c r="O18" s="47">
        <f t="shared" si="1"/>
        <v>63.760974338934481</v>
      </c>
      <c r="P18" s="9"/>
    </row>
    <row r="19" spans="1:16">
      <c r="A19" s="12"/>
      <c r="B19" s="44">
        <v>534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817038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817038</v>
      </c>
      <c r="O19" s="47">
        <f t="shared" si="1"/>
        <v>106.42672919109027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1592515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1592515</v>
      </c>
      <c r="O20" s="47">
        <f t="shared" si="1"/>
        <v>207.43975511267422</v>
      </c>
      <c r="P20" s="9"/>
    </row>
    <row r="21" spans="1:16">
      <c r="A21" s="12"/>
      <c r="B21" s="44">
        <v>536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1697769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1697769</v>
      </c>
      <c r="O21" s="47">
        <f t="shared" si="1"/>
        <v>221.15005861664713</v>
      </c>
      <c r="P21" s="9"/>
    </row>
    <row r="22" spans="1:16">
      <c r="A22" s="12"/>
      <c r="B22" s="44">
        <v>538</v>
      </c>
      <c r="C22" s="20" t="s">
        <v>80</v>
      </c>
      <c r="D22" s="46">
        <v>0</v>
      </c>
      <c r="E22" s="46">
        <v>58633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58633</v>
      </c>
      <c r="O22" s="47">
        <f t="shared" si="1"/>
        <v>7.6374886023186139</v>
      </c>
      <c r="P22" s="9"/>
    </row>
    <row r="23" spans="1:16">
      <c r="A23" s="12"/>
      <c r="B23" s="44">
        <v>539</v>
      </c>
      <c r="C23" s="20" t="s">
        <v>35</v>
      </c>
      <c r="D23" s="46">
        <v>70015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70015</v>
      </c>
      <c r="O23" s="47">
        <f t="shared" si="1"/>
        <v>9.1200989970040389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SUM(D25:D27)</f>
        <v>496118</v>
      </c>
      <c r="E24" s="31">
        <f t="shared" si="6"/>
        <v>679298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249339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1424755</v>
      </c>
      <c r="O24" s="43">
        <f t="shared" si="1"/>
        <v>185.58746906343623</v>
      </c>
      <c r="P24" s="10"/>
    </row>
    <row r="25" spans="1:16">
      <c r="A25" s="12"/>
      <c r="B25" s="44">
        <v>541</v>
      </c>
      <c r="C25" s="20" t="s">
        <v>67</v>
      </c>
      <c r="D25" s="46">
        <v>469807</v>
      </c>
      <c r="E25" s="46">
        <v>679298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1149105</v>
      </c>
      <c r="O25" s="47">
        <f t="shared" si="1"/>
        <v>149.68151621727236</v>
      </c>
      <c r="P25" s="9"/>
    </row>
    <row r="26" spans="1:16">
      <c r="A26" s="12"/>
      <c r="B26" s="44">
        <v>542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249339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249339</v>
      </c>
      <c r="O26" s="47">
        <f t="shared" si="1"/>
        <v>32.478702618210235</v>
      </c>
      <c r="P26" s="9"/>
    </row>
    <row r="27" spans="1:16">
      <c r="A27" s="12"/>
      <c r="B27" s="44">
        <v>549</v>
      </c>
      <c r="C27" s="20" t="s">
        <v>68</v>
      </c>
      <c r="D27" s="46">
        <v>26311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26311</v>
      </c>
      <c r="O27" s="47">
        <f t="shared" si="1"/>
        <v>3.4272502279536279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SUM(D29:D29)</f>
        <v>0</v>
      </c>
      <c r="E28" s="31">
        <f t="shared" si="8"/>
        <v>11161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11161</v>
      </c>
      <c r="O28" s="43">
        <f t="shared" si="1"/>
        <v>1.45382310798489</v>
      </c>
      <c r="P28" s="10"/>
    </row>
    <row r="29" spans="1:16">
      <c r="A29" s="13"/>
      <c r="B29" s="45">
        <v>554</v>
      </c>
      <c r="C29" s="21" t="s">
        <v>52</v>
      </c>
      <c r="D29" s="46">
        <v>0</v>
      </c>
      <c r="E29" s="46">
        <v>11161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11161</v>
      </c>
      <c r="O29" s="47">
        <f t="shared" si="1"/>
        <v>1.45382310798489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SUM(D31:D31)</f>
        <v>780435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5" si="10">SUM(D30:M30)</f>
        <v>780435</v>
      </c>
      <c r="O30" s="43">
        <f t="shared" si="1"/>
        <v>101.6588511137163</v>
      </c>
      <c r="P30" s="9"/>
    </row>
    <row r="31" spans="1:16">
      <c r="A31" s="12"/>
      <c r="B31" s="44">
        <v>572</v>
      </c>
      <c r="C31" s="20" t="s">
        <v>69</v>
      </c>
      <c r="D31" s="46">
        <v>780435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780435</v>
      </c>
      <c r="O31" s="47">
        <f t="shared" si="1"/>
        <v>101.6588511137163</v>
      </c>
      <c r="P31" s="9"/>
    </row>
    <row r="32" spans="1:16" ht="15.75">
      <c r="A32" s="28" t="s">
        <v>70</v>
      </c>
      <c r="B32" s="29"/>
      <c r="C32" s="30"/>
      <c r="D32" s="31">
        <f t="shared" ref="D32:M32" si="11">SUM(D33:D34)</f>
        <v>14032</v>
      </c>
      <c r="E32" s="31">
        <f t="shared" si="11"/>
        <v>0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301870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315902</v>
      </c>
      <c r="O32" s="43">
        <f t="shared" si="1"/>
        <v>41.149146802136251</v>
      </c>
      <c r="P32" s="9"/>
    </row>
    <row r="33" spans="1:119">
      <c r="A33" s="12"/>
      <c r="B33" s="44">
        <v>581</v>
      </c>
      <c r="C33" s="20" t="s">
        <v>77</v>
      </c>
      <c r="D33" s="46">
        <v>14032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14032</v>
      </c>
      <c r="O33" s="47">
        <f t="shared" si="1"/>
        <v>1.8277973166601538</v>
      </c>
      <c r="P33" s="9"/>
    </row>
    <row r="34" spans="1:119" ht="15.75" thickBot="1">
      <c r="A34" s="12"/>
      <c r="B34" s="44">
        <v>591</v>
      </c>
      <c r="C34" s="20" t="s">
        <v>71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301870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301870</v>
      </c>
      <c r="O34" s="47">
        <f t="shared" si="1"/>
        <v>39.321349485476098</v>
      </c>
      <c r="P34" s="9"/>
    </row>
    <row r="35" spans="1:119" ht="16.5" thickBot="1">
      <c r="A35" s="14" t="s">
        <v>10</v>
      </c>
      <c r="B35" s="23"/>
      <c r="C35" s="22"/>
      <c r="D35" s="15">
        <f>SUM(D5,D13,D17,D24,D28,D30,D32)</f>
        <v>4685673</v>
      </c>
      <c r="E35" s="15">
        <f t="shared" ref="E35:M35" si="12">SUM(E5,E13,E17,E24,E28,E30,E32)</f>
        <v>928334</v>
      </c>
      <c r="F35" s="15">
        <f t="shared" si="12"/>
        <v>0</v>
      </c>
      <c r="G35" s="15">
        <f t="shared" si="12"/>
        <v>5698</v>
      </c>
      <c r="H35" s="15">
        <f t="shared" si="12"/>
        <v>0</v>
      </c>
      <c r="I35" s="15">
        <f t="shared" si="12"/>
        <v>5148024</v>
      </c>
      <c r="J35" s="15">
        <f t="shared" si="12"/>
        <v>0</v>
      </c>
      <c r="K35" s="15">
        <f t="shared" si="12"/>
        <v>841018</v>
      </c>
      <c r="L35" s="15">
        <f t="shared" si="12"/>
        <v>0</v>
      </c>
      <c r="M35" s="15">
        <f t="shared" si="12"/>
        <v>0</v>
      </c>
      <c r="N35" s="15">
        <f t="shared" si="10"/>
        <v>11608747</v>
      </c>
      <c r="O35" s="37">
        <f t="shared" si="1"/>
        <v>1512.1462810993878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84</v>
      </c>
      <c r="M37" s="93"/>
      <c r="N37" s="93"/>
      <c r="O37" s="41">
        <v>7677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54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1065477</v>
      </c>
      <c r="E5" s="26">
        <f t="shared" si="0"/>
        <v>0</v>
      </c>
      <c r="F5" s="26">
        <f t="shared" si="0"/>
        <v>0</v>
      </c>
      <c r="G5" s="26">
        <f t="shared" si="0"/>
        <v>6211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897521</v>
      </c>
      <c r="L5" s="26">
        <f t="shared" si="0"/>
        <v>0</v>
      </c>
      <c r="M5" s="26">
        <f t="shared" si="0"/>
        <v>0</v>
      </c>
      <c r="N5" s="27">
        <f>SUM(D5:M5)</f>
        <v>1969209</v>
      </c>
      <c r="O5" s="32">
        <f t="shared" ref="O5:O32" si="1">(N5/O$34)</f>
        <v>258.15534871525955</v>
      </c>
      <c r="P5" s="6"/>
    </row>
    <row r="6" spans="1:133">
      <c r="A6" s="12"/>
      <c r="B6" s="44">
        <v>511</v>
      </c>
      <c r="C6" s="20" t="s">
        <v>19</v>
      </c>
      <c r="D6" s="46">
        <v>69357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69357</v>
      </c>
      <c r="O6" s="47">
        <f t="shared" si="1"/>
        <v>9.0924226533822754</v>
      </c>
      <c r="P6" s="9"/>
    </row>
    <row r="7" spans="1:133">
      <c r="A7" s="12"/>
      <c r="B7" s="44">
        <v>512</v>
      </c>
      <c r="C7" s="20" t="s">
        <v>20</v>
      </c>
      <c r="D7" s="46">
        <v>255605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255605</v>
      </c>
      <c r="O7" s="47">
        <f t="shared" si="1"/>
        <v>33.50878342947037</v>
      </c>
      <c r="P7" s="9"/>
    </row>
    <row r="8" spans="1:133">
      <c r="A8" s="12"/>
      <c r="B8" s="44">
        <v>513</v>
      </c>
      <c r="C8" s="20" t="s">
        <v>21</v>
      </c>
      <c r="D8" s="46">
        <v>220740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220740</v>
      </c>
      <c r="O8" s="47">
        <f t="shared" si="1"/>
        <v>28.93812270582066</v>
      </c>
      <c r="P8" s="9"/>
    </row>
    <row r="9" spans="1:133">
      <c r="A9" s="12"/>
      <c r="B9" s="44">
        <v>514</v>
      </c>
      <c r="C9" s="20" t="s">
        <v>22</v>
      </c>
      <c r="D9" s="46">
        <v>26896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26896</v>
      </c>
      <c r="O9" s="47">
        <f t="shared" si="1"/>
        <v>3.5259570005243837</v>
      </c>
      <c r="P9" s="9"/>
    </row>
    <row r="10" spans="1:133">
      <c r="A10" s="12"/>
      <c r="B10" s="44">
        <v>515</v>
      </c>
      <c r="C10" s="20" t="s">
        <v>23</v>
      </c>
      <c r="D10" s="46">
        <v>102811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102811</v>
      </c>
      <c r="O10" s="47">
        <f t="shared" si="1"/>
        <v>13.478106974305192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897521</v>
      </c>
      <c r="L11" s="46">
        <v>0</v>
      </c>
      <c r="M11" s="46">
        <v>0</v>
      </c>
      <c r="N11" s="46">
        <f t="shared" si="2"/>
        <v>897521</v>
      </c>
      <c r="O11" s="47">
        <f t="shared" si="1"/>
        <v>117.66137912952281</v>
      </c>
      <c r="P11" s="9"/>
    </row>
    <row r="12" spans="1:133">
      <c r="A12" s="12"/>
      <c r="B12" s="44">
        <v>519</v>
      </c>
      <c r="C12" s="20" t="s">
        <v>64</v>
      </c>
      <c r="D12" s="46">
        <v>390068</v>
      </c>
      <c r="E12" s="46">
        <v>0</v>
      </c>
      <c r="F12" s="46">
        <v>0</v>
      </c>
      <c r="G12" s="46">
        <v>6211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396279</v>
      </c>
      <c r="O12" s="47">
        <f t="shared" si="1"/>
        <v>51.950576822233877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2264866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2264866</v>
      </c>
      <c r="O13" s="43">
        <f t="shared" si="1"/>
        <v>296.91478762454119</v>
      </c>
      <c r="P13" s="10"/>
    </row>
    <row r="14" spans="1:133">
      <c r="A14" s="12"/>
      <c r="B14" s="44">
        <v>521</v>
      </c>
      <c r="C14" s="20" t="s">
        <v>27</v>
      </c>
      <c r="D14" s="46">
        <v>1594711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1594711</v>
      </c>
      <c r="O14" s="47">
        <f t="shared" si="1"/>
        <v>209.06017304667017</v>
      </c>
      <c r="P14" s="9"/>
    </row>
    <row r="15" spans="1:133">
      <c r="A15" s="12"/>
      <c r="B15" s="44">
        <v>522</v>
      </c>
      <c r="C15" s="20" t="s">
        <v>28</v>
      </c>
      <c r="D15" s="46">
        <v>670155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670155</v>
      </c>
      <c r="O15" s="47">
        <f t="shared" si="1"/>
        <v>87.854614577871004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SUM(D17:D22)</f>
        <v>49094</v>
      </c>
      <c r="E16" s="31">
        <f t="shared" si="4"/>
        <v>280231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4244061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>SUM(D16:M16)</f>
        <v>4573386</v>
      </c>
      <c r="O16" s="43">
        <f t="shared" si="1"/>
        <v>599.55243838489775</v>
      </c>
      <c r="P16" s="10"/>
    </row>
    <row r="17" spans="1:119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267187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267187</v>
      </c>
      <c r="O17" s="47">
        <f t="shared" si="1"/>
        <v>35.027136864184584</v>
      </c>
      <c r="P17" s="9"/>
    </row>
    <row r="18" spans="1:119">
      <c r="A18" s="12"/>
      <c r="B18" s="44">
        <v>534</v>
      </c>
      <c r="C18" s="20" t="s">
        <v>65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773048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773048</v>
      </c>
      <c r="O18" s="47">
        <f t="shared" si="1"/>
        <v>101.34347142108022</v>
      </c>
      <c r="P18" s="9"/>
    </row>
    <row r="19" spans="1:119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881632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881632</v>
      </c>
      <c r="O19" s="47">
        <f t="shared" si="1"/>
        <v>115.57839538542213</v>
      </c>
      <c r="P19" s="9"/>
    </row>
    <row r="20" spans="1:119">
      <c r="A20" s="12"/>
      <c r="B20" s="44">
        <v>536</v>
      </c>
      <c r="C20" s="20" t="s">
        <v>66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2322194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2322194</v>
      </c>
      <c r="O20" s="47">
        <f t="shared" si="1"/>
        <v>304.43025694808603</v>
      </c>
      <c r="P20" s="9"/>
    </row>
    <row r="21" spans="1:119">
      <c r="A21" s="12"/>
      <c r="B21" s="44">
        <v>538</v>
      </c>
      <c r="C21" s="20" t="s">
        <v>80</v>
      </c>
      <c r="D21" s="46">
        <v>0</v>
      </c>
      <c r="E21" s="46">
        <v>280231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280231</v>
      </c>
      <c r="O21" s="47">
        <f t="shared" si="1"/>
        <v>36.737152595700053</v>
      </c>
      <c r="P21" s="9"/>
    </row>
    <row r="22" spans="1:119">
      <c r="A22" s="12"/>
      <c r="B22" s="44">
        <v>539</v>
      </c>
      <c r="C22" s="20" t="s">
        <v>35</v>
      </c>
      <c r="D22" s="46">
        <v>49094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49094</v>
      </c>
      <c r="O22" s="47">
        <f t="shared" si="1"/>
        <v>6.4360251704247506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SUM(D24:D26)</f>
        <v>484425</v>
      </c>
      <c r="E23" s="31">
        <f t="shared" si="6"/>
        <v>500344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231401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2" si="7">SUM(D23:M23)</f>
        <v>1216170</v>
      </c>
      <c r="O23" s="43">
        <f t="shared" si="1"/>
        <v>159.43497640272679</v>
      </c>
      <c r="P23" s="10"/>
    </row>
    <row r="24" spans="1:119">
      <c r="A24" s="12"/>
      <c r="B24" s="44">
        <v>541</v>
      </c>
      <c r="C24" s="20" t="s">
        <v>67</v>
      </c>
      <c r="D24" s="46">
        <v>449995</v>
      </c>
      <c r="E24" s="46">
        <v>500344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950339</v>
      </c>
      <c r="O24" s="47">
        <f t="shared" si="1"/>
        <v>124.58560566334558</v>
      </c>
      <c r="P24" s="9"/>
    </row>
    <row r="25" spans="1:119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231401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231401</v>
      </c>
      <c r="O25" s="47">
        <f t="shared" si="1"/>
        <v>30.335736759307814</v>
      </c>
      <c r="P25" s="9"/>
    </row>
    <row r="26" spans="1:119">
      <c r="A26" s="12"/>
      <c r="B26" s="44">
        <v>549</v>
      </c>
      <c r="C26" s="20" t="s">
        <v>68</v>
      </c>
      <c r="D26" s="46">
        <v>34430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34430</v>
      </c>
      <c r="O26" s="47">
        <f t="shared" si="1"/>
        <v>4.513633980073414</v>
      </c>
      <c r="P26" s="9"/>
    </row>
    <row r="27" spans="1:119" ht="15.75">
      <c r="A27" s="28" t="s">
        <v>44</v>
      </c>
      <c r="B27" s="29"/>
      <c r="C27" s="30"/>
      <c r="D27" s="31">
        <f t="shared" ref="D27:M27" si="8">SUM(D28:D28)</f>
        <v>753021</v>
      </c>
      <c r="E27" s="31">
        <f t="shared" si="8"/>
        <v>464235</v>
      </c>
      <c r="F27" s="31">
        <f t="shared" si="8"/>
        <v>0</v>
      </c>
      <c r="G27" s="31">
        <f t="shared" si="8"/>
        <v>45000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1262256</v>
      </c>
      <c r="O27" s="43">
        <f t="shared" si="1"/>
        <v>165.4766649187205</v>
      </c>
      <c r="P27" s="9"/>
    </row>
    <row r="28" spans="1:119">
      <c r="A28" s="12"/>
      <c r="B28" s="44">
        <v>572</v>
      </c>
      <c r="C28" s="20" t="s">
        <v>69</v>
      </c>
      <c r="D28" s="46">
        <v>753021</v>
      </c>
      <c r="E28" s="46">
        <v>464235</v>
      </c>
      <c r="F28" s="46">
        <v>0</v>
      </c>
      <c r="G28" s="46">
        <v>45000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1262256</v>
      </c>
      <c r="O28" s="47">
        <f t="shared" si="1"/>
        <v>165.4766649187205</v>
      </c>
      <c r="P28" s="9"/>
    </row>
    <row r="29" spans="1:119" ht="15.75">
      <c r="A29" s="28" t="s">
        <v>70</v>
      </c>
      <c r="B29" s="29"/>
      <c r="C29" s="30"/>
      <c r="D29" s="31">
        <f t="shared" ref="D29:M29" si="9">SUM(D30:D31)</f>
        <v>0</v>
      </c>
      <c r="E29" s="31">
        <f t="shared" si="9"/>
        <v>1264109</v>
      </c>
      <c r="F29" s="31">
        <f t="shared" si="9"/>
        <v>0</v>
      </c>
      <c r="G29" s="31">
        <f t="shared" si="9"/>
        <v>63507</v>
      </c>
      <c r="H29" s="31">
        <f t="shared" si="9"/>
        <v>0</v>
      </c>
      <c r="I29" s="31">
        <f t="shared" si="9"/>
        <v>406183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1733799</v>
      </c>
      <c r="O29" s="43">
        <f t="shared" si="1"/>
        <v>227.29404824331411</v>
      </c>
      <c r="P29" s="9"/>
    </row>
    <row r="30" spans="1:119">
      <c r="A30" s="12"/>
      <c r="B30" s="44">
        <v>581</v>
      </c>
      <c r="C30" s="20" t="s">
        <v>77</v>
      </c>
      <c r="D30" s="46">
        <v>0</v>
      </c>
      <c r="E30" s="46">
        <v>1264109</v>
      </c>
      <c r="F30" s="46">
        <v>0</v>
      </c>
      <c r="G30" s="46">
        <v>63507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1327616</v>
      </c>
      <c r="O30" s="47">
        <f t="shared" si="1"/>
        <v>174.04509701101207</v>
      </c>
      <c r="P30" s="9"/>
    </row>
    <row r="31" spans="1:119" ht="15.75" thickBot="1">
      <c r="A31" s="12"/>
      <c r="B31" s="44">
        <v>591</v>
      </c>
      <c r="C31" s="20" t="s">
        <v>71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406183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406183</v>
      </c>
      <c r="O31" s="47">
        <f t="shared" si="1"/>
        <v>53.248951232302048</v>
      </c>
      <c r="P31" s="9"/>
    </row>
    <row r="32" spans="1:119" ht="16.5" thickBot="1">
      <c r="A32" s="14" t="s">
        <v>10</v>
      </c>
      <c r="B32" s="23"/>
      <c r="C32" s="22"/>
      <c r="D32" s="15">
        <f>SUM(D5,D13,D16,D23,D27,D29)</f>
        <v>4616883</v>
      </c>
      <c r="E32" s="15">
        <f t="shared" ref="E32:M32" si="10">SUM(E5,E13,E16,E23,E27,E29)</f>
        <v>2508919</v>
      </c>
      <c r="F32" s="15">
        <f t="shared" si="10"/>
        <v>0</v>
      </c>
      <c r="G32" s="15">
        <f t="shared" si="10"/>
        <v>114718</v>
      </c>
      <c r="H32" s="15">
        <f t="shared" si="10"/>
        <v>0</v>
      </c>
      <c r="I32" s="15">
        <f t="shared" si="10"/>
        <v>4881645</v>
      </c>
      <c r="J32" s="15">
        <f t="shared" si="10"/>
        <v>0</v>
      </c>
      <c r="K32" s="15">
        <f t="shared" si="10"/>
        <v>897521</v>
      </c>
      <c r="L32" s="15">
        <f t="shared" si="10"/>
        <v>0</v>
      </c>
      <c r="M32" s="15">
        <f t="shared" si="10"/>
        <v>0</v>
      </c>
      <c r="N32" s="15">
        <f t="shared" si="7"/>
        <v>13019686</v>
      </c>
      <c r="O32" s="37">
        <f t="shared" si="1"/>
        <v>1706.8282642894599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81</v>
      </c>
      <c r="M34" s="93"/>
      <c r="N34" s="93"/>
      <c r="O34" s="41">
        <v>7628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54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1008736</v>
      </c>
      <c r="E5" s="26">
        <f t="shared" si="0"/>
        <v>0</v>
      </c>
      <c r="F5" s="26">
        <f t="shared" si="0"/>
        <v>0</v>
      </c>
      <c r="G5" s="26">
        <f t="shared" si="0"/>
        <v>265729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840770</v>
      </c>
      <c r="L5" s="26">
        <f t="shared" si="0"/>
        <v>0</v>
      </c>
      <c r="M5" s="26">
        <f t="shared" si="0"/>
        <v>0</v>
      </c>
      <c r="N5" s="27">
        <f>SUM(D5:M5)</f>
        <v>2115235</v>
      </c>
      <c r="O5" s="32">
        <f t="shared" ref="O5:O33" si="1">(N5/O$35)</f>
        <v>277.95466491458609</v>
      </c>
      <c r="P5" s="6"/>
    </row>
    <row r="6" spans="1:133">
      <c r="A6" s="12"/>
      <c r="B6" s="44">
        <v>511</v>
      </c>
      <c r="C6" s="20" t="s">
        <v>19</v>
      </c>
      <c r="D6" s="46">
        <v>61795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61795</v>
      </c>
      <c r="O6" s="47">
        <f t="shared" si="1"/>
        <v>8.1202365308804207</v>
      </c>
      <c r="P6" s="9"/>
    </row>
    <row r="7" spans="1:133">
      <c r="A7" s="12"/>
      <c r="B7" s="44">
        <v>512</v>
      </c>
      <c r="C7" s="20" t="s">
        <v>20</v>
      </c>
      <c r="D7" s="46">
        <v>230568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230568</v>
      </c>
      <c r="O7" s="47">
        <f t="shared" si="1"/>
        <v>30.29802890932983</v>
      </c>
      <c r="P7" s="9"/>
    </row>
    <row r="8" spans="1:133">
      <c r="A8" s="12"/>
      <c r="B8" s="44">
        <v>513</v>
      </c>
      <c r="C8" s="20" t="s">
        <v>21</v>
      </c>
      <c r="D8" s="46">
        <v>137346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137346</v>
      </c>
      <c r="O8" s="47">
        <f t="shared" si="1"/>
        <v>18.04809461235217</v>
      </c>
      <c r="P8" s="9"/>
    </row>
    <row r="9" spans="1:133">
      <c r="A9" s="12"/>
      <c r="B9" s="44">
        <v>514</v>
      </c>
      <c r="C9" s="20" t="s">
        <v>22</v>
      </c>
      <c r="D9" s="46">
        <v>79959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79959</v>
      </c>
      <c r="O9" s="47">
        <f t="shared" si="1"/>
        <v>10.507095926412616</v>
      </c>
      <c r="P9" s="9"/>
    </row>
    <row r="10" spans="1:133">
      <c r="A10" s="12"/>
      <c r="B10" s="44">
        <v>515</v>
      </c>
      <c r="C10" s="20" t="s">
        <v>23</v>
      </c>
      <c r="D10" s="46">
        <v>98298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98298</v>
      </c>
      <c r="O10" s="47">
        <f t="shared" si="1"/>
        <v>12.91695137976347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840770</v>
      </c>
      <c r="L11" s="46">
        <v>0</v>
      </c>
      <c r="M11" s="46">
        <v>0</v>
      </c>
      <c r="N11" s="46">
        <f t="shared" si="2"/>
        <v>840770</v>
      </c>
      <c r="O11" s="47">
        <f t="shared" si="1"/>
        <v>110.48226018396846</v>
      </c>
      <c r="P11" s="9"/>
    </row>
    <row r="12" spans="1:133">
      <c r="A12" s="12"/>
      <c r="B12" s="44">
        <v>519</v>
      </c>
      <c r="C12" s="20" t="s">
        <v>64</v>
      </c>
      <c r="D12" s="46">
        <v>400770</v>
      </c>
      <c r="E12" s="46">
        <v>0</v>
      </c>
      <c r="F12" s="46">
        <v>0</v>
      </c>
      <c r="G12" s="46">
        <v>265729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666499</v>
      </c>
      <c r="O12" s="47">
        <f t="shared" si="1"/>
        <v>87.581997371879112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2109132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2109132</v>
      </c>
      <c r="O13" s="43">
        <f t="shared" si="1"/>
        <v>277.15269382391591</v>
      </c>
      <c r="P13" s="10"/>
    </row>
    <row r="14" spans="1:133">
      <c r="A14" s="12"/>
      <c r="B14" s="44">
        <v>521</v>
      </c>
      <c r="C14" s="20" t="s">
        <v>27</v>
      </c>
      <c r="D14" s="46">
        <v>1579248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1579248</v>
      </c>
      <c r="O14" s="47">
        <f t="shared" si="1"/>
        <v>207.52273324572931</v>
      </c>
      <c r="P14" s="9"/>
    </row>
    <row r="15" spans="1:133">
      <c r="A15" s="12"/>
      <c r="B15" s="44">
        <v>522</v>
      </c>
      <c r="C15" s="20" t="s">
        <v>28</v>
      </c>
      <c r="D15" s="46">
        <v>529884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529884</v>
      </c>
      <c r="O15" s="47">
        <f t="shared" si="1"/>
        <v>69.629960578186598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SUM(D17:D21)</f>
        <v>55043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3980755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4035798</v>
      </c>
      <c r="O16" s="43">
        <f t="shared" si="1"/>
        <v>530.32825229960577</v>
      </c>
      <c r="P16" s="10"/>
    </row>
    <row r="17" spans="1:16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654330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654330</v>
      </c>
      <c r="O17" s="47">
        <f t="shared" si="1"/>
        <v>85.982917214191858</v>
      </c>
      <c r="P17" s="9"/>
    </row>
    <row r="18" spans="1:16">
      <c r="A18" s="12"/>
      <c r="B18" s="44">
        <v>534</v>
      </c>
      <c r="C18" s="20" t="s">
        <v>65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773627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773627</v>
      </c>
      <c r="O18" s="47">
        <f t="shared" si="1"/>
        <v>101.65926412614981</v>
      </c>
      <c r="P18" s="9"/>
    </row>
    <row r="19" spans="1:16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1572950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1572950</v>
      </c>
      <c r="O19" s="47">
        <f t="shared" si="1"/>
        <v>206.6951379763469</v>
      </c>
      <c r="P19" s="9"/>
    </row>
    <row r="20" spans="1:16">
      <c r="A20" s="12"/>
      <c r="B20" s="44">
        <v>536</v>
      </c>
      <c r="C20" s="20" t="s">
        <v>66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979848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979848</v>
      </c>
      <c r="O20" s="47">
        <f t="shared" si="1"/>
        <v>128.75795006570303</v>
      </c>
      <c r="P20" s="9"/>
    </row>
    <row r="21" spans="1:16">
      <c r="A21" s="12"/>
      <c r="B21" s="44">
        <v>539</v>
      </c>
      <c r="C21" s="20" t="s">
        <v>35</v>
      </c>
      <c r="D21" s="46">
        <v>55043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55043</v>
      </c>
      <c r="O21" s="47">
        <f t="shared" si="1"/>
        <v>7.2329829172141915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SUM(D23:D25)</f>
        <v>405553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399550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805103</v>
      </c>
      <c r="O22" s="43">
        <f t="shared" si="1"/>
        <v>105.79540078843627</v>
      </c>
      <c r="P22" s="10"/>
    </row>
    <row r="23" spans="1:16">
      <c r="A23" s="12"/>
      <c r="B23" s="44">
        <v>541</v>
      </c>
      <c r="C23" s="20" t="s">
        <v>67</v>
      </c>
      <c r="D23" s="46">
        <v>375027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375027</v>
      </c>
      <c r="O23" s="47">
        <f t="shared" si="1"/>
        <v>49.280814717477007</v>
      </c>
      <c r="P23" s="9"/>
    </row>
    <row r="24" spans="1:16">
      <c r="A24" s="12"/>
      <c r="B24" s="44">
        <v>542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399550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399550</v>
      </c>
      <c r="O24" s="47">
        <f t="shared" si="1"/>
        <v>52.503285151116948</v>
      </c>
      <c r="P24" s="9"/>
    </row>
    <row r="25" spans="1:16">
      <c r="A25" s="12"/>
      <c r="B25" s="44">
        <v>549</v>
      </c>
      <c r="C25" s="20" t="s">
        <v>68</v>
      </c>
      <c r="D25" s="46">
        <v>30526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30526</v>
      </c>
      <c r="O25" s="47">
        <f t="shared" si="1"/>
        <v>4.0113009198423129</v>
      </c>
      <c r="P25" s="9"/>
    </row>
    <row r="26" spans="1:16" ht="15.75">
      <c r="A26" s="28" t="s">
        <v>40</v>
      </c>
      <c r="B26" s="29"/>
      <c r="C26" s="30"/>
      <c r="D26" s="31">
        <f t="shared" ref="D26:M26" si="8">SUM(D27:D27)</f>
        <v>0</v>
      </c>
      <c r="E26" s="31">
        <f t="shared" si="8"/>
        <v>778858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778858</v>
      </c>
      <c r="O26" s="43">
        <f t="shared" si="1"/>
        <v>102.34664914586071</v>
      </c>
      <c r="P26" s="10"/>
    </row>
    <row r="27" spans="1:16">
      <c r="A27" s="13"/>
      <c r="B27" s="45">
        <v>554</v>
      </c>
      <c r="C27" s="21" t="s">
        <v>52</v>
      </c>
      <c r="D27" s="46">
        <v>0</v>
      </c>
      <c r="E27" s="46">
        <v>778858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778858</v>
      </c>
      <c r="O27" s="47">
        <f t="shared" si="1"/>
        <v>102.34664914586071</v>
      </c>
      <c r="P27" s="9"/>
    </row>
    <row r="28" spans="1:16" ht="15.75">
      <c r="A28" s="28" t="s">
        <v>44</v>
      </c>
      <c r="B28" s="29"/>
      <c r="C28" s="30"/>
      <c r="D28" s="31">
        <f t="shared" ref="D28:M28" si="9">SUM(D29:D29)</f>
        <v>799482</v>
      </c>
      <c r="E28" s="31">
        <f t="shared" si="9"/>
        <v>83362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3" si="10">SUM(D28:M28)</f>
        <v>882844</v>
      </c>
      <c r="O28" s="43">
        <f t="shared" si="1"/>
        <v>116.01103810775295</v>
      </c>
      <c r="P28" s="9"/>
    </row>
    <row r="29" spans="1:16">
      <c r="A29" s="12"/>
      <c r="B29" s="44">
        <v>572</v>
      </c>
      <c r="C29" s="20" t="s">
        <v>69</v>
      </c>
      <c r="D29" s="46">
        <v>799482</v>
      </c>
      <c r="E29" s="46">
        <v>83362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882844</v>
      </c>
      <c r="O29" s="47">
        <f t="shared" si="1"/>
        <v>116.01103810775295</v>
      </c>
      <c r="P29" s="9"/>
    </row>
    <row r="30" spans="1:16" ht="15.75">
      <c r="A30" s="28" t="s">
        <v>70</v>
      </c>
      <c r="B30" s="29"/>
      <c r="C30" s="30"/>
      <c r="D30" s="31">
        <f t="shared" ref="D30:M30" si="11">SUM(D31:D32)</f>
        <v>126592</v>
      </c>
      <c r="E30" s="31">
        <f t="shared" si="11"/>
        <v>0</v>
      </c>
      <c r="F30" s="31">
        <f t="shared" si="11"/>
        <v>0</v>
      </c>
      <c r="G30" s="31">
        <f t="shared" si="11"/>
        <v>60134</v>
      </c>
      <c r="H30" s="31">
        <f t="shared" si="11"/>
        <v>0</v>
      </c>
      <c r="I30" s="31">
        <f t="shared" si="11"/>
        <v>186953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373679</v>
      </c>
      <c r="O30" s="43">
        <f t="shared" si="1"/>
        <v>49.103679369250983</v>
      </c>
      <c r="P30" s="9"/>
    </row>
    <row r="31" spans="1:16">
      <c r="A31" s="12"/>
      <c r="B31" s="44">
        <v>581</v>
      </c>
      <c r="C31" s="20" t="s">
        <v>77</v>
      </c>
      <c r="D31" s="46">
        <v>126592</v>
      </c>
      <c r="E31" s="46">
        <v>0</v>
      </c>
      <c r="F31" s="46">
        <v>0</v>
      </c>
      <c r="G31" s="46">
        <v>60134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186726</v>
      </c>
      <c r="O31" s="47">
        <f t="shared" si="1"/>
        <v>24.536925098554534</v>
      </c>
      <c r="P31" s="9"/>
    </row>
    <row r="32" spans="1:16" ht="15.75" thickBot="1">
      <c r="A32" s="12"/>
      <c r="B32" s="44">
        <v>591</v>
      </c>
      <c r="C32" s="20" t="s">
        <v>71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186953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186953</v>
      </c>
      <c r="O32" s="47">
        <f t="shared" si="1"/>
        <v>24.566754270696453</v>
      </c>
      <c r="P32" s="9"/>
    </row>
    <row r="33" spans="1:119" ht="16.5" thickBot="1">
      <c r="A33" s="14" t="s">
        <v>10</v>
      </c>
      <c r="B33" s="23"/>
      <c r="C33" s="22"/>
      <c r="D33" s="15">
        <f>SUM(D5,D13,D16,D22,D26,D28,D30)</f>
        <v>4504538</v>
      </c>
      <c r="E33" s="15">
        <f t="shared" ref="E33:M33" si="12">SUM(E5,E13,E16,E22,E26,E28,E30)</f>
        <v>862220</v>
      </c>
      <c r="F33" s="15">
        <f t="shared" si="12"/>
        <v>0</v>
      </c>
      <c r="G33" s="15">
        <f t="shared" si="12"/>
        <v>325863</v>
      </c>
      <c r="H33" s="15">
        <f t="shared" si="12"/>
        <v>0</v>
      </c>
      <c r="I33" s="15">
        <f t="shared" si="12"/>
        <v>4567258</v>
      </c>
      <c r="J33" s="15">
        <f t="shared" si="12"/>
        <v>0</v>
      </c>
      <c r="K33" s="15">
        <f t="shared" si="12"/>
        <v>840770</v>
      </c>
      <c r="L33" s="15">
        <f t="shared" si="12"/>
        <v>0</v>
      </c>
      <c r="M33" s="15">
        <f t="shared" si="12"/>
        <v>0</v>
      </c>
      <c r="N33" s="15">
        <f t="shared" si="10"/>
        <v>11100649</v>
      </c>
      <c r="O33" s="37">
        <f t="shared" si="1"/>
        <v>1458.6923784494086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78</v>
      </c>
      <c r="M35" s="93"/>
      <c r="N35" s="93"/>
      <c r="O35" s="41">
        <v>7610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54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2024-09-30T21:17:48Z</cp:lastPrinted>
  <dcterms:created xsi:type="dcterms:W3CDTF">2000-08-31T21:26:31Z</dcterms:created>
  <dcterms:modified xsi:type="dcterms:W3CDTF">2024-10-01T19:46:25Z</dcterms:modified>
</cp:coreProperties>
</file>