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'2008'!$A$1:$O$81</definedName>
    <definedName name="_xlnm.Print_Area" localSheetId="14">'2009'!$A$1:$O$82</definedName>
    <definedName name="_xlnm.Print_Area" localSheetId="13">'2010'!$A$1:$O$80</definedName>
    <definedName name="_xlnm.Print_Area" localSheetId="12">'2011'!$A$1:$O$87</definedName>
    <definedName name="_xlnm.Print_Area" localSheetId="11">'2012'!$A$1:$O$85</definedName>
    <definedName name="_xlnm.Print_Area" localSheetId="10">'2013'!$A$1:$O$87</definedName>
    <definedName name="_xlnm.Print_Area" localSheetId="9">'2014'!$A$1:$O$88</definedName>
    <definedName name="_xlnm.Print_Area" localSheetId="8">'2015'!$A$1:$O$85</definedName>
    <definedName name="_xlnm.Print_Area" localSheetId="7">'2016'!$A$1:$O$84</definedName>
    <definedName name="_xlnm.Print_Area" localSheetId="6">'2017'!$A$1:$O$88</definedName>
    <definedName name="_xlnm.Print_Area" localSheetId="5">'2018'!$A$1:$O$86</definedName>
    <definedName name="_xlnm.Print_Area" localSheetId="4">'2019'!$A$1:$O$90</definedName>
    <definedName name="_xlnm.Print_Area" localSheetId="3">'2020'!$A$1:$O$88</definedName>
    <definedName name="_xlnm.Print_Area" localSheetId="2">'2021'!$A$1:$P$83</definedName>
    <definedName name="_xlnm.Print_Area" localSheetId="1">'2022'!$A$1:$P$88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4" i="48" l="1"/>
  <c r="P84" i="48" s="1"/>
  <c r="O83" i="48"/>
  <c r="P83" i="48" s="1"/>
  <c r="O82" i="48"/>
  <c r="P82" i="48" s="1"/>
  <c r="O81" i="48"/>
  <c r="P81" i="48" s="1"/>
  <c r="O80" i="48"/>
  <c r="P80" i="48" s="1"/>
  <c r="O79" i="48"/>
  <c r="P79" i="48" s="1"/>
  <c r="N78" i="48"/>
  <c r="M78" i="48"/>
  <c r="L78" i="48"/>
  <c r="K78" i="48"/>
  <c r="J78" i="48"/>
  <c r="I78" i="48"/>
  <c r="H78" i="48"/>
  <c r="G78" i="48"/>
  <c r="F78" i="48"/>
  <c r="E78" i="48"/>
  <c r="D78" i="48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8" i="48" l="1"/>
  <c r="P78" i="48" s="1"/>
  <c r="O47" i="48"/>
  <c r="P47" i="48" s="1"/>
  <c r="E85" i="48"/>
  <c r="G85" i="48"/>
  <c r="J85" i="48"/>
  <c r="K85" i="48"/>
  <c r="M85" i="48"/>
  <c r="F85" i="48"/>
  <c r="N85" i="48"/>
  <c r="I85" i="48"/>
  <c r="O16" i="48"/>
  <c r="P16" i="48" s="1"/>
  <c r="H85" i="48"/>
  <c r="O31" i="48"/>
  <c r="P31" i="48" s="1"/>
  <c r="L85" i="48"/>
  <c r="O67" i="48"/>
  <c r="P67" i="48" s="1"/>
  <c r="O5" i="48"/>
  <c r="P5" i="48" s="1"/>
  <c r="D85" i="48"/>
  <c r="O62" i="48"/>
  <c r="P62" i="48" s="1"/>
  <c r="O83" i="47"/>
  <c r="P83" i="47" s="1"/>
  <c r="O82" i="47"/>
  <c r="P82" i="47" s="1"/>
  <c r="O81" i="47"/>
  <c r="P81" i="47" s="1"/>
  <c r="O80" i="47"/>
  <c r="P80" i="47" s="1"/>
  <c r="N79" i="47"/>
  <c r="M79" i="47"/>
  <c r="L79" i="47"/>
  <c r="K79" i="47"/>
  <c r="J79" i="47"/>
  <c r="I79" i="47"/>
  <c r="H79" i="47"/>
  <c r="G79" i="47"/>
  <c r="F79" i="47"/>
  <c r="E79" i="47"/>
  <c r="D79" i="47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O69" i="47"/>
  <c r="P69" i="47" s="1"/>
  <c r="N68" i="47"/>
  <c r="M68" i="47"/>
  <c r="L68" i="47"/>
  <c r="K68" i="47"/>
  <c r="J68" i="47"/>
  <c r="I68" i="47"/>
  <c r="H68" i="47"/>
  <c r="G68" i="47"/>
  <c r="F68" i="47"/>
  <c r="E68" i="47"/>
  <c r="D68" i="47"/>
  <c r="O67" i="47"/>
  <c r="P67" i="47" s="1"/>
  <c r="O66" i="47"/>
  <c r="P66" i="47" s="1"/>
  <c r="O65" i="47"/>
  <c r="P65" i="47" s="1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5" i="48" l="1"/>
  <c r="P85" i="48" s="1"/>
  <c r="O79" i="47"/>
  <c r="P79" i="47" s="1"/>
  <c r="O68" i="47"/>
  <c r="P68" i="47" s="1"/>
  <c r="O62" i="47"/>
  <c r="P62" i="47" s="1"/>
  <c r="O42" i="47"/>
  <c r="P42" i="47" s="1"/>
  <c r="E84" i="47"/>
  <c r="O28" i="47"/>
  <c r="P28" i="47" s="1"/>
  <c r="K84" i="47"/>
  <c r="D84" i="47"/>
  <c r="G84" i="47"/>
  <c r="I84" i="47"/>
  <c r="J84" i="47"/>
  <c r="O15" i="47"/>
  <c r="P15" i="47" s="1"/>
  <c r="L84" i="47"/>
  <c r="M84" i="47"/>
  <c r="N84" i="47"/>
  <c r="F84" i="47"/>
  <c r="H84" i="47"/>
  <c r="O5" i="47"/>
  <c r="P5" i="47" s="1"/>
  <c r="O30" i="46"/>
  <c r="P30" i="46" s="1"/>
  <c r="O31" i="46"/>
  <c r="P31" i="46" s="1"/>
  <c r="L75" i="46"/>
  <c r="J75" i="46"/>
  <c r="O77" i="46"/>
  <c r="P77" i="46" s="1"/>
  <c r="E75" i="46"/>
  <c r="D75" i="46"/>
  <c r="O78" i="46"/>
  <c r="P78" i="46"/>
  <c r="O76" i="46"/>
  <c r="P76" i="46" s="1"/>
  <c r="N75" i="46"/>
  <c r="M75" i="46"/>
  <c r="K75" i="46"/>
  <c r="H75" i="46"/>
  <c r="G75" i="46"/>
  <c r="F75" i="46"/>
  <c r="O74" i="46"/>
  <c r="P74" i="46" s="1"/>
  <c r="O73" i="46"/>
  <c r="P73" i="46"/>
  <c r="O72" i="46"/>
  <c r="P72" i="46" s="1"/>
  <c r="O71" i="46"/>
  <c r="P71" i="46" s="1"/>
  <c r="O70" i="46"/>
  <c r="P70" i="46" s="1"/>
  <c r="O69" i="46"/>
  <c r="P69" i="46" s="1"/>
  <c r="O68" i="46"/>
  <c r="P68" i="46" s="1"/>
  <c r="N67" i="46"/>
  <c r="M67" i="46"/>
  <c r="M79" i="46" s="1"/>
  <c r="L67" i="46"/>
  <c r="K67" i="46"/>
  <c r="J67" i="46"/>
  <c r="I67" i="46"/>
  <c r="H67" i="46"/>
  <c r="G67" i="46"/>
  <c r="F67" i="46"/>
  <c r="F79" i="46" s="1"/>
  <c r="E67" i="46"/>
  <c r="D67" i="46"/>
  <c r="O66" i="46"/>
  <c r="P66" i="46" s="1"/>
  <c r="O65" i="46"/>
  <c r="P65" i="46"/>
  <c r="O64" i="46"/>
  <c r="P64" i="46" s="1"/>
  <c r="O63" i="46"/>
  <c r="P63" i="46"/>
  <c r="O62" i="46"/>
  <c r="P62" i="46"/>
  <c r="N61" i="46"/>
  <c r="M61" i="46"/>
  <c r="L61" i="46"/>
  <c r="K61" i="46"/>
  <c r="J61" i="46"/>
  <c r="I61" i="46"/>
  <c r="H61" i="46"/>
  <c r="G61" i="46"/>
  <c r="F61" i="46"/>
  <c r="E61" i="46"/>
  <c r="O61" i="46"/>
  <c r="P61" i="46" s="1"/>
  <c r="D61" i="46"/>
  <c r="O60" i="46"/>
  <c r="P60" i="46" s="1"/>
  <c r="O59" i="46"/>
  <c r="P59" i="46"/>
  <c r="O58" i="46"/>
  <c r="P58" i="46"/>
  <c r="O57" i="46"/>
  <c r="P57" i="46"/>
  <c r="O56" i="46"/>
  <c r="P56" i="46"/>
  <c r="O55" i="46"/>
  <c r="P55" i="46"/>
  <c r="O54" i="46"/>
  <c r="P54" i="46" s="1"/>
  <c r="O53" i="46"/>
  <c r="P53" i="46"/>
  <c r="O52" i="46"/>
  <c r="P52" i="46"/>
  <c r="O51" i="46"/>
  <c r="P51" i="46"/>
  <c r="O50" i="46"/>
  <c r="P50" i="46"/>
  <c r="O49" i="46"/>
  <c r="P49" i="46"/>
  <c r="O48" i="46"/>
  <c r="P48" i="46" s="1"/>
  <c r="O47" i="46"/>
  <c r="P47" i="46"/>
  <c r="O46" i="46"/>
  <c r="P46" i="46"/>
  <c r="O45" i="46"/>
  <c r="P45" i="46"/>
  <c r="O44" i="46"/>
  <c r="P44" i="46"/>
  <c r="O43" i="46"/>
  <c r="P43" i="46"/>
  <c r="O42" i="46"/>
  <c r="P42" i="46" s="1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/>
  <c r="O34" i="46"/>
  <c r="P34" i="46" s="1"/>
  <c r="O33" i="46"/>
  <c r="P33" i="46" s="1"/>
  <c r="O32" i="46"/>
  <c r="P32" i="46" s="1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/>
  <c r="O26" i="46"/>
  <c r="P26" i="46"/>
  <c r="O25" i="46"/>
  <c r="P25" i="46" s="1"/>
  <c r="O24" i="46"/>
  <c r="P24" i="46"/>
  <c r="O23" i="46"/>
  <c r="P23" i="46"/>
  <c r="O22" i="46"/>
  <c r="P22" i="46" s="1"/>
  <c r="O21" i="46"/>
  <c r="P21" i="46"/>
  <c r="O20" i="46"/>
  <c r="P20" i="46"/>
  <c r="O19" i="46"/>
  <c r="P19" i="46" s="1"/>
  <c r="O18" i="46"/>
  <c r="P18" i="46"/>
  <c r="O17" i="46"/>
  <c r="P17" i="46"/>
  <c r="N16" i="46"/>
  <c r="M16" i="46"/>
  <c r="L16" i="46"/>
  <c r="K16" i="46"/>
  <c r="J16" i="46"/>
  <c r="I16" i="46"/>
  <c r="H16" i="46"/>
  <c r="G16" i="46"/>
  <c r="F16" i="46"/>
  <c r="E16" i="46"/>
  <c r="D16" i="46"/>
  <c r="O15" i="46"/>
  <c r="P15" i="46" s="1"/>
  <c r="O14" i="46"/>
  <c r="P14" i="46"/>
  <c r="O13" i="46"/>
  <c r="P13" i="46"/>
  <c r="O12" i="46"/>
  <c r="P12" i="46" s="1"/>
  <c r="O11" i="46"/>
  <c r="P11" i="46"/>
  <c r="O10" i="46"/>
  <c r="P10" i="46"/>
  <c r="O9" i="46"/>
  <c r="P9" i="46" s="1"/>
  <c r="O8" i="46"/>
  <c r="P8" i="46"/>
  <c r="O7" i="46"/>
  <c r="P7" i="46"/>
  <c r="O6" i="46"/>
  <c r="P6" i="46" s="1"/>
  <c r="N5" i="46"/>
  <c r="M5" i="46"/>
  <c r="L5" i="46"/>
  <c r="K5" i="46"/>
  <c r="J5" i="46"/>
  <c r="I5" i="46"/>
  <c r="H5" i="46"/>
  <c r="H79" i="46" s="1"/>
  <c r="G5" i="46"/>
  <c r="F5" i="46"/>
  <c r="E5" i="46"/>
  <c r="E79" i="46" s="1"/>
  <c r="D5" i="46"/>
  <c r="N83" i="45"/>
  <c r="O83" i="45"/>
  <c r="N82" i="45"/>
  <c r="O82" i="45" s="1"/>
  <c r="N81" i="45"/>
  <c r="O81" i="45"/>
  <c r="N80" i="45"/>
  <c r="O80" i="45"/>
  <c r="M79" i="45"/>
  <c r="L79" i="45"/>
  <c r="K79" i="45"/>
  <c r="J79" i="45"/>
  <c r="I79" i="45"/>
  <c r="H79" i="45"/>
  <c r="G79" i="45"/>
  <c r="F79" i="45"/>
  <c r="E79" i="45"/>
  <c r="D79" i="45"/>
  <c r="N78" i="45"/>
  <c r="O78" i="45"/>
  <c r="N77" i="45"/>
  <c r="O77" i="45" s="1"/>
  <c r="N76" i="45"/>
  <c r="O76" i="45" s="1"/>
  <c r="N75" i="45"/>
  <c r="O75" i="45"/>
  <c r="N74" i="45"/>
  <c r="O74" i="45" s="1"/>
  <c r="N73" i="45"/>
  <c r="O73" i="45"/>
  <c r="N72" i="45"/>
  <c r="O72" i="45"/>
  <c r="N71" i="45"/>
  <c r="O71" i="45" s="1"/>
  <c r="N70" i="45"/>
  <c r="O70" i="45" s="1"/>
  <c r="M69" i="45"/>
  <c r="L69" i="45"/>
  <c r="K69" i="45"/>
  <c r="J69" i="45"/>
  <c r="I69" i="45"/>
  <c r="H69" i="45"/>
  <c r="H84" i="45" s="1"/>
  <c r="G69" i="45"/>
  <c r="F69" i="45"/>
  <c r="E69" i="45"/>
  <c r="D69" i="45"/>
  <c r="N68" i="45"/>
  <c r="O68" i="45" s="1"/>
  <c r="N67" i="45"/>
  <c r="O67" i="45"/>
  <c r="N66" i="45"/>
  <c r="O66" i="45" s="1"/>
  <c r="N65" i="45"/>
  <c r="O65" i="45"/>
  <c r="N64" i="45"/>
  <c r="O64" i="45"/>
  <c r="N63" i="45"/>
  <c r="O63" i="45" s="1"/>
  <c r="M62" i="45"/>
  <c r="L62" i="45"/>
  <c r="K62" i="45"/>
  <c r="J62" i="45"/>
  <c r="I62" i="45"/>
  <c r="H62" i="45"/>
  <c r="G62" i="45"/>
  <c r="F62" i="45"/>
  <c r="E62" i="45"/>
  <c r="D62" i="45"/>
  <c r="N61" i="45"/>
  <c r="O61" i="45" s="1"/>
  <c r="N60" i="45"/>
  <c r="O60" i="45" s="1"/>
  <c r="N59" i="45"/>
  <c r="O59" i="45"/>
  <c r="N58" i="45"/>
  <c r="O58" i="45" s="1"/>
  <c r="N57" i="45"/>
  <c r="O57" i="45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/>
  <c r="N44" i="45"/>
  <c r="O44" i="45"/>
  <c r="N43" i="45"/>
  <c r="O43" i="45" s="1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9" i="45" s="1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/>
  <c r="M16" i="45"/>
  <c r="L16" i="45"/>
  <c r="K16" i="45"/>
  <c r="J16" i="45"/>
  <c r="I16" i="45"/>
  <c r="H16" i="45"/>
  <c r="G16" i="45"/>
  <c r="F16" i="45"/>
  <c r="E16" i="45"/>
  <c r="D16" i="45"/>
  <c r="N15" i="45"/>
  <c r="O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85" i="44"/>
  <c r="O85" i="44" s="1"/>
  <c r="N84" i="44"/>
  <c r="O84" i="44" s="1"/>
  <c r="N83" i="44"/>
  <c r="O83" i="44" s="1"/>
  <c r="N82" i="44"/>
  <c r="O82" i="44"/>
  <c r="N81" i="44"/>
  <c r="O81" i="44" s="1"/>
  <c r="M80" i="44"/>
  <c r="L80" i="44"/>
  <c r="K80" i="44"/>
  <c r="J80" i="44"/>
  <c r="I80" i="44"/>
  <c r="H80" i="44"/>
  <c r="G80" i="44"/>
  <c r="F80" i="44"/>
  <c r="E80" i="44"/>
  <c r="D80" i="44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/>
  <c r="N73" i="44"/>
  <c r="O73" i="44" s="1"/>
  <c r="N72" i="44"/>
  <c r="O72" i="44" s="1"/>
  <c r="N71" i="44"/>
  <c r="O71" i="44" s="1"/>
  <c r="M70" i="44"/>
  <c r="L70" i="44"/>
  <c r="K70" i="44"/>
  <c r="J70" i="44"/>
  <c r="I70" i="44"/>
  <c r="H70" i="44"/>
  <c r="G70" i="44"/>
  <c r="F70" i="44"/>
  <c r="E70" i="44"/>
  <c r="D70" i="44"/>
  <c r="N69" i="44"/>
  <c r="O69" i="44" s="1"/>
  <c r="N68" i="44"/>
  <c r="O68" i="44" s="1"/>
  <c r="N67" i="44"/>
  <c r="O67" i="44" s="1"/>
  <c r="N66" i="44"/>
  <c r="O66" i="44"/>
  <c r="N65" i="44"/>
  <c r="O65" i="44" s="1"/>
  <c r="M64" i="44"/>
  <c r="L64" i="44"/>
  <c r="K64" i="44"/>
  <c r="J64" i="44"/>
  <c r="I64" i="44"/>
  <c r="H64" i="44"/>
  <c r="G64" i="44"/>
  <c r="F64" i="44"/>
  <c r="E64" i="44"/>
  <c r="D64" i="44"/>
  <c r="N63" i="44"/>
  <c r="O63" i="44" s="1"/>
  <c r="N62" i="44"/>
  <c r="O62" i="44" s="1"/>
  <c r="N61" i="44"/>
  <c r="O61" i="44" s="1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M43" i="44"/>
  <c r="L43" i="44"/>
  <c r="K43" i="44"/>
  <c r="J43" i="44"/>
  <c r="I43" i="44"/>
  <c r="H43" i="44"/>
  <c r="G43" i="44"/>
  <c r="F43" i="44"/>
  <c r="E43" i="44"/>
  <c r="D43" i="44"/>
  <c r="N42" i="44"/>
  <c r="O42" i="44" s="1"/>
  <c r="N41" i="44"/>
  <c r="O41" i="44" s="1"/>
  <c r="N40" i="44"/>
  <c r="O40" i="44" s="1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F86" i="44" s="1"/>
  <c r="E29" i="44"/>
  <c r="D29" i="44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6" i="44" s="1"/>
  <c r="O16" i="44" s="1"/>
  <c r="N15" i="44"/>
  <c r="O15" i="44" s="1"/>
  <c r="N14" i="44"/>
  <c r="O14" i="44" s="1"/>
  <c r="N13" i="44"/>
  <c r="O13" i="44" s="1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81" i="43"/>
  <c r="O81" i="43" s="1"/>
  <c r="N80" i="43"/>
  <c r="O80" i="43" s="1"/>
  <c r="N79" i="43"/>
  <c r="O79" i="43"/>
  <c r="N78" i="43"/>
  <c r="O78" i="43" s="1"/>
  <c r="N77" i="43"/>
  <c r="O77" i="43" s="1"/>
  <c r="N76" i="43"/>
  <c r="O76" i="43" s="1"/>
  <c r="M75" i="43"/>
  <c r="L75" i="43"/>
  <c r="K75" i="43"/>
  <c r="J75" i="43"/>
  <c r="I75" i="43"/>
  <c r="H75" i="43"/>
  <c r="N75" i="43" s="1"/>
  <c r="O75" i="43" s="1"/>
  <c r="G75" i="43"/>
  <c r="F75" i="43"/>
  <c r="E75" i="43"/>
  <c r="D75" i="43"/>
  <c r="N74" i="43"/>
  <c r="O74" i="43" s="1"/>
  <c r="N73" i="43"/>
  <c r="O73" i="43" s="1"/>
  <c r="N72" i="43"/>
  <c r="O72" i="43" s="1"/>
  <c r="N71" i="43"/>
  <c r="O71" i="43"/>
  <c r="N70" i="43"/>
  <c r="O70" i="43" s="1"/>
  <c r="N69" i="43"/>
  <c r="O69" i="43" s="1"/>
  <c r="N68" i="43"/>
  <c r="O68" i="43" s="1"/>
  <c r="N67" i="43"/>
  <c r="O67" i="43" s="1"/>
  <c r="N66" i="43"/>
  <c r="O66" i="43" s="1"/>
  <c r="M65" i="43"/>
  <c r="L65" i="43"/>
  <c r="K65" i="43"/>
  <c r="J65" i="43"/>
  <c r="I65" i="43"/>
  <c r="H65" i="43"/>
  <c r="G65" i="43"/>
  <c r="F65" i="43"/>
  <c r="E65" i="43"/>
  <c r="D65" i="43"/>
  <c r="N64" i="43"/>
  <c r="O64" i="43" s="1"/>
  <c r="N63" i="43"/>
  <c r="O63" i="43"/>
  <c r="N62" i="43"/>
  <c r="O62" i="43" s="1"/>
  <c r="N61" i="43"/>
  <c r="O61" i="43" s="1"/>
  <c r="N60" i="43"/>
  <c r="O60" i="43" s="1"/>
  <c r="M59" i="43"/>
  <c r="L59" i="43"/>
  <c r="K59" i="43"/>
  <c r="J59" i="43"/>
  <c r="I59" i="43"/>
  <c r="H59" i="43"/>
  <c r="N59" i="43" s="1"/>
  <c r="O59" i="43" s="1"/>
  <c r="G59" i="43"/>
  <c r="F59" i="43"/>
  <c r="E59" i="43"/>
  <c r="D59" i="43"/>
  <c r="N58" i="43"/>
  <c r="O58" i="43" s="1"/>
  <c r="N57" i="43"/>
  <c r="O57" i="43" s="1"/>
  <c r="N56" i="43"/>
  <c r="O56" i="43" s="1"/>
  <c r="N55" i="43"/>
  <c r="O55" i="43"/>
  <c r="N54" i="43"/>
  <c r="O54" i="43" s="1"/>
  <c r="N53" i="43"/>
  <c r="O53" i="43" s="1"/>
  <c r="N52" i="43"/>
  <c r="O52" i="43" s="1"/>
  <c r="N51" i="43"/>
  <c r="O51" i="43" s="1"/>
  <c r="N50" i="43"/>
  <c r="O50" i="43" s="1"/>
  <c r="N49" i="43"/>
  <c r="O49" i="43"/>
  <c r="N48" i="43"/>
  <c r="O48" i="43" s="1"/>
  <c r="N47" i="43"/>
  <c r="O47" i="43" s="1"/>
  <c r="N46" i="43"/>
  <c r="O46" i="43" s="1"/>
  <c r="N45" i="43"/>
  <c r="O45" i="43" s="1"/>
  <c r="N44" i="43"/>
  <c r="O44" i="43" s="1"/>
  <c r="N43" i="43"/>
  <c r="O43" i="43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/>
  <c r="N34" i="43"/>
  <c r="O34" i="43" s="1"/>
  <c r="N33" i="43"/>
  <c r="O33" i="43" s="1"/>
  <c r="N32" i="43"/>
  <c r="O32" i="43" s="1"/>
  <c r="N31" i="43"/>
  <c r="O31" i="43" s="1"/>
  <c r="N30" i="43"/>
  <c r="O30" i="43" s="1"/>
  <c r="M29" i="43"/>
  <c r="L29" i="43"/>
  <c r="L82" i="43" s="1"/>
  <c r="K29" i="43"/>
  <c r="J29" i="43"/>
  <c r="I29" i="43"/>
  <c r="H29" i="43"/>
  <c r="G29" i="43"/>
  <c r="F29" i="43"/>
  <c r="E29" i="43"/>
  <c r="D29" i="43"/>
  <c r="N28" i="43"/>
  <c r="O28" i="43" s="1"/>
  <c r="N27" i="43"/>
  <c r="O27" i="43"/>
  <c r="N26" i="43"/>
  <c r="O26" i="43" s="1"/>
  <c r="N25" i="43"/>
  <c r="O25" i="43" s="1"/>
  <c r="N24" i="43"/>
  <c r="O24" i="43" s="1"/>
  <c r="N23" i="43"/>
  <c r="O23" i="43" s="1"/>
  <c r="N22" i="43"/>
  <c r="O22" i="43" s="1"/>
  <c r="N21" i="43"/>
  <c r="O21" i="43"/>
  <c r="N20" i="43"/>
  <c r="O20" i="43" s="1"/>
  <c r="N19" i="43"/>
  <c r="O19" i="43" s="1"/>
  <c r="N18" i="43"/>
  <c r="O18" i="43" s="1"/>
  <c r="N17" i="43"/>
  <c r="O17" i="43" s="1"/>
  <c r="M16" i="43"/>
  <c r="L16" i="43"/>
  <c r="K16" i="43"/>
  <c r="J16" i="43"/>
  <c r="N16" i="43" s="1"/>
  <c r="O16" i="43" s="1"/>
  <c r="I16" i="43"/>
  <c r="H16" i="43"/>
  <c r="G16" i="43"/>
  <c r="F16" i="43"/>
  <c r="E16" i="43"/>
  <c r="D16" i="43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83" i="42"/>
  <c r="O83" i="42" s="1"/>
  <c r="N82" i="42"/>
  <c r="O82" i="42" s="1"/>
  <c r="N81" i="42"/>
  <c r="O81" i="42" s="1"/>
  <c r="N80" i="42"/>
  <c r="O80" i="42" s="1"/>
  <c r="N79" i="42"/>
  <c r="O79" i="42" s="1"/>
  <c r="M78" i="42"/>
  <c r="L78" i="42"/>
  <c r="K78" i="42"/>
  <c r="J78" i="42"/>
  <c r="I78" i="42"/>
  <c r="H78" i="42"/>
  <c r="G78" i="42"/>
  <c r="F78" i="42"/>
  <c r="E78" i="42"/>
  <c r="D78" i="42"/>
  <c r="N77" i="42"/>
  <c r="O77" i="42" s="1"/>
  <c r="N76" i="42"/>
  <c r="O76" i="42"/>
  <c r="N75" i="42"/>
  <c r="O75" i="42" s="1"/>
  <c r="N74" i="42"/>
  <c r="O74" i="42" s="1"/>
  <c r="N73" i="42"/>
  <c r="O73" i="42" s="1"/>
  <c r="N72" i="42"/>
  <c r="O72" i="42" s="1"/>
  <c r="N71" i="42"/>
  <c r="O71" i="42" s="1"/>
  <c r="N70" i="42"/>
  <c r="O70" i="42"/>
  <c r="N69" i="42"/>
  <c r="O69" i="42" s="1"/>
  <c r="N68" i="42"/>
  <c r="O68" i="42" s="1"/>
  <c r="M67" i="42"/>
  <c r="L67" i="42"/>
  <c r="K67" i="42"/>
  <c r="J67" i="42"/>
  <c r="I67" i="42"/>
  <c r="H67" i="42"/>
  <c r="G67" i="42"/>
  <c r="F67" i="42"/>
  <c r="E67" i="42"/>
  <c r="D67" i="42"/>
  <c r="N66" i="42"/>
  <c r="O66" i="42" s="1"/>
  <c r="N65" i="42"/>
  <c r="O65" i="42" s="1"/>
  <c r="N64" i="42"/>
  <c r="O64" i="42" s="1"/>
  <c r="N63" i="42"/>
  <c r="O63" i="42" s="1"/>
  <c r="N62" i="42"/>
  <c r="O62" i="42"/>
  <c r="M61" i="42"/>
  <c r="L61" i="42"/>
  <c r="K61" i="42"/>
  <c r="J61" i="42"/>
  <c r="I61" i="42"/>
  <c r="H61" i="42"/>
  <c r="G61" i="42"/>
  <c r="F61" i="42"/>
  <c r="E61" i="42"/>
  <c r="D61" i="42"/>
  <c r="N60" i="42"/>
  <c r="O60" i="42"/>
  <c r="N59" i="42"/>
  <c r="O59" i="42" s="1"/>
  <c r="N58" i="42"/>
  <c r="O58" i="42" s="1"/>
  <c r="N57" i="42"/>
  <c r="O57" i="42" s="1"/>
  <c r="N56" i="42"/>
  <c r="O56" i="42" s="1"/>
  <c r="N55" i="42"/>
  <c r="O55" i="42" s="1"/>
  <c r="N54" i="42"/>
  <c r="O54" i="42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/>
  <c r="N47" i="42"/>
  <c r="O47" i="42" s="1"/>
  <c r="N46" i="42"/>
  <c r="O46" i="42" s="1"/>
  <c r="N45" i="42"/>
  <c r="O45" i="42" s="1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/>
  <c r="N39" i="42"/>
  <c r="O39" i="42" s="1"/>
  <c r="N38" i="42"/>
  <c r="O38" i="42" s="1"/>
  <c r="N37" i="42"/>
  <c r="O37" i="42" s="1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 s="1"/>
  <c r="N30" i="42"/>
  <c r="O30" i="42" s="1"/>
  <c r="N29" i="42"/>
  <c r="O29" i="42" s="1"/>
  <c r="M28" i="42"/>
  <c r="L28" i="42"/>
  <c r="K28" i="42"/>
  <c r="J28" i="42"/>
  <c r="I28" i="42"/>
  <c r="H28" i="42"/>
  <c r="G28" i="42"/>
  <c r="F28" i="42"/>
  <c r="E28" i="42"/>
  <c r="D28" i="42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N21" i="42"/>
  <c r="O21" i="42" s="1"/>
  <c r="N20" i="42"/>
  <c r="O20" i="42"/>
  <c r="N19" i="42"/>
  <c r="O19" i="42" s="1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79" i="41"/>
  <c r="O79" i="41"/>
  <c r="N78" i="41"/>
  <c r="O78" i="41" s="1"/>
  <c r="N77" i="41"/>
  <c r="O77" i="41" s="1"/>
  <c r="N76" i="41"/>
  <c r="O76" i="41" s="1"/>
  <c r="M75" i="41"/>
  <c r="L75" i="41"/>
  <c r="K75" i="41"/>
  <c r="J75" i="41"/>
  <c r="I75" i="41"/>
  <c r="H75" i="41"/>
  <c r="G75" i="41"/>
  <c r="F75" i="41"/>
  <c r="E75" i="41"/>
  <c r="D75" i="41"/>
  <c r="N74" i="41"/>
  <c r="O74" i="41" s="1"/>
  <c r="N73" i="41"/>
  <c r="O73" i="41" s="1"/>
  <c r="N72" i="41"/>
  <c r="O72" i="41" s="1"/>
  <c r="N71" i="41"/>
  <c r="O71" i="41"/>
  <c r="N70" i="41"/>
  <c r="O70" i="41" s="1"/>
  <c r="N69" i="41"/>
  <c r="O69" i="41" s="1"/>
  <c r="N68" i="41"/>
  <c r="O68" i="41" s="1"/>
  <c r="N67" i="41"/>
  <c r="O67" i="41" s="1"/>
  <c r="N66" i="41"/>
  <c r="O66" i="41" s="1"/>
  <c r="N65" i="41"/>
  <c r="O65" i="41"/>
  <c r="M64" i="41"/>
  <c r="L64" i="41"/>
  <c r="K64" i="41"/>
  <c r="J64" i="41"/>
  <c r="I64" i="41"/>
  <c r="H64" i="41"/>
  <c r="G64" i="41"/>
  <c r="F64" i="41"/>
  <c r="E64" i="41"/>
  <c r="D64" i="41"/>
  <c r="N63" i="41"/>
  <c r="O63" i="41"/>
  <c r="N62" i="41"/>
  <c r="O62" i="41" s="1"/>
  <c r="N61" i="41"/>
  <c r="O61" i="41" s="1"/>
  <c r="N60" i="41"/>
  <c r="O60" i="41" s="1"/>
  <c r="N59" i="41"/>
  <c r="O59" i="41" s="1"/>
  <c r="N58" i="41"/>
  <c r="O58" i="41" s="1"/>
  <c r="M57" i="41"/>
  <c r="L57" i="41"/>
  <c r="N57" i="41" s="1"/>
  <c r="O57" i="41" s="1"/>
  <c r="K57" i="41"/>
  <c r="J57" i="41"/>
  <c r="I57" i="41"/>
  <c r="H57" i="41"/>
  <c r="G57" i="41"/>
  <c r="F57" i="41"/>
  <c r="E57" i="41"/>
  <c r="D57" i="41"/>
  <c r="N56" i="41"/>
  <c r="O56" i="41" s="1"/>
  <c r="N55" i="41"/>
  <c r="O55" i="4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/>
  <c r="N48" i="41"/>
  <c r="O48" i="41" s="1"/>
  <c r="N47" i="41"/>
  <c r="O47" i="41" s="1"/>
  <c r="N46" i="41"/>
  <c r="O46" i="41" s="1"/>
  <c r="N45" i="41"/>
  <c r="O45" i="41" s="1"/>
  <c r="N44" i="41"/>
  <c r="O44" i="41" s="1"/>
  <c r="N43" i="41"/>
  <c r="O43" i="41"/>
  <c r="N42" i="41"/>
  <c r="O42" i="41" s="1"/>
  <c r="N41" i="41"/>
  <c r="O41" i="41" s="1"/>
  <c r="N40" i="41"/>
  <c r="O40" i="41" s="1"/>
  <c r="M39" i="41"/>
  <c r="L39" i="41"/>
  <c r="K39" i="41"/>
  <c r="J39" i="41"/>
  <c r="I39" i="41"/>
  <c r="H39" i="41"/>
  <c r="H80" i="41" s="1"/>
  <c r="G39" i="41"/>
  <c r="F39" i="41"/>
  <c r="E39" i="41"/>
  <c r="D39" i="41"/>
  <c r="N38" i="41"/>
  <c r="O38" i="41" s="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 s="1"/>
  <c r="N29" i="41"/>
  <c r="O29" i="41"/>
  <c r="M28" i="41"/>
  <c r="L28" i="41"/>
  <c r="K28" i="41"/>
  <c r="J28" i="41"/>
  <c r="I28" i="41"/>
  <c r="H28" i="41"/>
  <c r="G28" i="41"/>
  <c r="F28" i="41"/>
  <c r="E28" i="41"/>
  <c r="D28" i="41"/>
  <c r="N27" i="41"/>
  <c r="O27" i="41"/>
  <c r="N26" i="41"/>
  <c r="O26" i="41" s="1"/>
  <c r="N25" i="41"/>
  <c r="O25" i="41" s="1"/>
  <c r="N24" i="41"/>
  <c r="O24" i="41" s="1"/>
  <c r="N23" i="41"/>
  <c r="O23" i="41" s="1"/>
  <c r="N22" i="41"/>
  <c r="O22" i="41" s="1"/>
  <c r="N21" i="41"/>
  <c r="O21" i="41"/>
  <c r="N20" i="41"/>
  <c r="O20" i="41" s="1"/>
  <c r="N19" i="41"/>
  <c r="O19" i="41" s="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N14" i="41"/>
  <c r="O14" i="41" s="1"/>
  <c r="N13" i="41"/>
  <c r="O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80" i="40"/>
  <c r="O80" i="40" s="1"/>
  <c r="N79" i="40"/>
  <c r="O79" i="40" s="1"/>
  <c r="N78" i="40"/>
  <c r="O78" i="40" s="1"/>
  <c r="N77" i="40"/>
  <c r="O77" i="40" s="1"/>
  <c r="N76" i="40"/>
  <c r="O76" i="40" s="1"/>
  <c r="M75" i="40"/>
  <c r="L75" i="40"/>
  <c r="K75" i="40"/>
  <c r="J75" i="40"/>
  <c r="I75" i="40"/>
  <c r="H75" i="40"/>
  <c r="G75" i="40"/>
  <c r="F75" i="40"/>
  <c r="E75" i="40"/>
  <c r="D75" i="40"/>
  <c r="N74" i="40"/>
  <c r="O74" i="40" s="1"/>
  <c r="N73" i="40"/>
  <c r="O73" i="40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/>
  <c r="N66" i="40"/>
  <c r="O66" i="40" s="1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3" i="40"/>
  <c r="O63" i="40" s="1"/>
  <c r="N62" i="40"/>
  <c r="O62" i="40" s="1"/>
  <c r="N61" i="40"/>
  <c r="O61" i="40" s="1"/>
  <c r="N60" i="40"/>
  <c r="O60" i="40" s="1"/>
  <c r="N59" i="40"/>
  <c r="O59" i="40"/>
  <c r="M58" i="40"/>
  <c r="L58" i="40"/>
  <c r="K58" i="40"/>
  <c r="J58" i="40"/>
  <c r="I58" i="40"/>
  <c r="H58" i="40"/>
  <c r="G58" i="40"/>
  <c r="F58" i="40"/>
  <c r="E58" i="40"/>
  <c r="D58" i="40"/>
  <c r="N57" i="40"/>
  <c r="O57" i="40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/>
  <c r="M30" i="40"/>
  <c r="L30" i="40"/>
  <c r="K30" i="40"/>
  <c r="J30" i="40"/>
  <c r="I30" i="40"/>
  <c r="H30" i="40"/>
  <c r="G30" i="40"/>
  <c r="F30" i="40"/>
  <c r="E30" i="40"/>
  <c r="D30" i="40"/>
  <c r="N29" i="40"/>
  <c r="O29" i="40"/>
  <c r="N28" i="40"/>
  <c r="O28" i="40" s="1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 s="1"/>
  <c r="N21" i="40"/>
  <c r="O21" i="40" s="1"/>
  <c r="N20" i="40"/>
  <c r="O20" i="40" s="1"/>
  <c r="N19" i="40"/>
  <c r="O19" i="40" s="1"/>
  <c r="N18" i="40"/>
  <c r="O18" i="40" s="1"/>
  <c r="N17" i="40"/>
  <c r="O17" i="40"/>
  <c r="M16" i="40"/>
  <c r="L16" i="40"/>
  <c r="K16" i="40"/>
  <c r="J16" i="40"/>
  <c r="I16" i="40"/>
  <c r="H16" i="40"/>
  <c r="G16" i="40"/>
  <c r="F16" i="40"/>
  <c r="E16" i="40"/>
  <c r="D16" i="40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83" i="39"/>
  <c r="O83" i="39" s="1"/>
  <c r="N82" i="39"/>
  <c r="O82" i="39" s="1"/>
  <c r="N81" i="39"/>
  <c r="O81" i="39" s="1"/>
  <c r="N80" i="39"/>
  <c r="O80" i="39"/>
  <c r="N79" i="39"/>
  <c r="O79" i="39" s="1"/>
  <c r="M78" i="39"/>
  <c r="L78" i="39"/>
  <c r="K78" i="39"/>
  <c r="J78" i="39"/>
  <c r="I78" i="39"/>
  <c r="H78" i="39"/>
  <c r="G78" i="39"/>
  <c r="F78" i="39"/>
  <c r="O78" i="39"/>
  <c r="E78" i="39"/>
  <c r="N78" i="39" s="1"/>
  <c r="D78" i="39"/>
  <c r="N77" i="39"/>
  <c r="O77" i="39" s="1"/>
  <c r="N76" i="39"/>
  <c r="O76" i="39" s="1"/>
  <c r="N75" i="39"/>
  <c r="O75" i="39" s="1"/>
  <c r="N74" i="39"/>
  <c r="O74" i="39" s="1"/>
  <c r="N73" i="39"/>
  <c r="O73" i="39"/>
  <c r="N72" i="39"/>
  <c r="O72" i="39" s="1"/>
  <c r="N71" i="39"/>
  <c r="O71" i="39" s="1"/>
  <c r="N70" i="39"/>
  <c r="O70" i="39" s="1"/>
  <c r="N69" i="39"/>
  <c r="O69" i="39" s="1"/>
  <c r="N68" i="39"/>
  <c r="O68" i="39" s="1"/>
  <c r="N67" i="39"/>
  <c r="O67" i="39"/>
  <c r="M66" i="39"/>
  <c r="L66" i="39"/>
  <c r="K66" i="39"/>
  <c r="J66" i="39"/>
  <c r="I66" i="39"/>
  <c r="H66" i="39"/>
  <c r="G66" i="39"/>
  <c r="F66" i="39"/>
  <c r="E66" i="39"/>
  <c r="D66" i="39"/>
  <c r="N65" i="39"/>
  <c r="O65" i="39"/>
  <c r="N64" i="39"/>
  <c r="O64" i="39" s="1"/>
  <c r="N63" i="39"/>
  <c r="O63" i="39" s="1"/>
  <c r="N62" i="39"/>
  <c r="O62" i="39" s="1"/>
  <c r="N61" i="39"/>
  <c r="O61" i="39" s="1"/>
  <c r="M60" i="39"/>
  <c r="L60" i="39"/>
  <c r="K60" i="39"/>
  <c r="J60" i="39"/>
  <c r="I60" i="39"/>
  <c r="H60" i="39"/>
  <c r="G60" i="39"/>
  <c r="G84" i="39" s="1"/>
  <c r="F60" i="39"/>
  <c r="E60" i="39"/>
  <c r="E84" i="39" s="1"/>
  <c r="D60" i="39"/>
  <c r="N59" i="39"/>
  <c r="O59" i="39" s="1"/>
  <c r="N58" i="39"/>
  <c r="O58" i="39" s="1"/>
  <c r="N57" i="39"/>
  <c r="O57" i="39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D41" i="39"/>
  <c r="N41" i="39" s="1"/>
  <c r="O41" i="39" s="1"/>
  <c r="N40" i="39"/>
  <c r="O40" i="39"/>
  <c r="N39" i="39"/>
  <c r="O39" i="39"/>
  <c r="N38" i="39"/>
  <c r="O38" i="39" s="1"/>
  <c r="N37" i="39"/>
  <c r="O37" i="39" s="1"/>
  <c r="N36" i="39"/>
  <c r="O36" i="39"/>
  <c r="N35" i="39"/>
  <c r="O35" i="39"/>
  <c r="N34" i="39"/>
  <c r="O34" i="39"/>
  <c r="N33" i="39"/>
  <c r="O33" i="39"/>
  <c r="N32" i="39"/>
  <c r="O32" i="39" s="1"/>
  <c r="N31" i="39"/>
  <c r="O31" i="39" s="1"/>
  <c r="N30" i="39"/>
  <c r="O30" i="39"/>
  <c r="M29" i="39"/>
  <c r="L29" i="39"/>
  <c r="K29" i="39"/>
  <c r="J29" i="39"/>
  <c r="N29" i="39" s="1"/>
  <c r="O29" i="39" s="1"/>
  <c r="I29" i="39"/>
  <c r="H29" i="39"/>
  <c r="G29" i="39"/>
  <c r="F29" i="39"/>
  <c r="E29" i="39"/>
  <c r="D29" i="39"/>
  <c r="N28" i="39"/>
  <c r="O28" i="39"/>
  <c r="N27" i="39"/>
  <c r="O27" i="39"/>
  <c r="N26" i="39"/>
  <c r="O26" i="39"/>
  <c r="N25" i="39"/>
  <c r="O25" i="39"/>
  <c r="N24" i="39"/>
  <c r="O24" i="39" s="1"/>
  <c r="N23" i="39"/>
  <c r="O23" i="39" s="1"/>
  <c r="N22" i="39"/>
  <c r="O22" i="39"/>
  <c r="N21" i="39"/>
  <c r="O21" i="39"/>
  <c r="N20" i="39"/>
  <c r="O20" i="39"/>
  <c r="N19" i="39"/>
  <c r="O19" i="39"/>
  <c r="N18" i="39"/>
  <c r="O18" i="39" s="1"/>
  <c r="N17" i="39"/>
  <c r="O17" i="39" s="1"/>
  <c r="M16" i="39"/>
  <c r="L16" i="39"/>
  <c r="L84" i="39" s="1"/>
  <c r="K16" i="39"/>
  <c r="J16" i="39"/>
  <c r="J84" i="39" s="1"/>
  <c r="I16" i="39"/>
  <c r="I84" i="39" s="1"/>
  <c r="H16" i="39"/>
  <c r="G16" i="39"/>
  <c r="F16" i="39"/>
  <c r="E16" i="39"/>
  <c r="D16" i="39"/>
  <c r="N15" i="39"/>
  <c r="O15" i="39"/>
  <c r="N14" i="39"/>
  <c r="O14" i="39"/>
  <c r="N13" i="39"/>
  <c r="O13" i="39"/>
  <c r="N12" i="39"/>
  <c r="O12" i="39"/>
  <c r="N11" i="39"/>
  <c r="O11" i="39" s="1"/>
  <c r="N10" i="39"/>
  <c r="O10" i="39" s="1"/>
  <c r="N9" i="39"/>
  <c r="O9" i="39"/>
  <c r="N8" i="39"/>
  <c r="O8" i="39"/>
  <c r="N7" i="39"/>
  <c r="O7" i="39"/>
  <c r="N6" i="39"/>
  <c r="O6" i="39"/>
  <c r="M5" i="39"/>
  <c r="L5" i="39"/>
  <c r="K5" i="39"/>
  <c r="J5" i="39"/>
  <c r="I5" i="39"/>
  <c r="H5" i="39"/>
  <c r="H84" i="39" s="1"/>
  <c r="G5" i="39"/>
  <c r="F5" i="39"/>
  <c r="F84" i="39" s="1"/>
  <c r="E5" i="39"/>
  <c r="D5" i="39"/>
  <c r="D84" i="39" s="1"/>
  <c r="N82" i="38"/>
  <c r="O82" i="38"/>
  <c r="N81" i="38"/>
  <c r="O81" i="38" s="1"/>
  <c r="N80" i="38"/>
  <c r="O80" i="38" s="1"/>
  <c r="N79" i="38"/>
  <c r="O79" i="38"/>
  <c r="N78" i="38"/>
  <c r="O78" i="38"/>
  <c r="N77" i="38"/>
  <c r="O77" i="38"/>
  <c r="M76" i="38"/>
  <c r="L76" i="38"/>
  <c r="K76" i="38"/>
  <c r="J76" i="38"/>
  <c r="I76" i="38"/>
  <c r="H76" i="38"/>
  <c r="G76" i="38"/>
  <c r="F76" i="38"/>
  <c r="E76" i="38"/>
  <c r="D76" i="38"/>
  <c r="D83" i="38" s="1"/>
  <c r="N75" i="38"/>
  <c r="O75" i="38"/>
  <c r="N74" i="38"/>
  <c r="O74" i="38" s="1"/>
  <c r="N73" i="38"/>
  <c r="O73" i="38" s="1"/>
  <c r="N72" i="38"/>
  <c r="O72" i="38"/>
  <c r="N71" i="38"/>
  <c r="O71" i="38"/>
  <c r="N70" i="38"/>
  <c r="O70" i="38"/>
  <c r="N69" i="38"/>
  <c r="O69" i="38"/>
  <c r="N68" i="38"/>
  <c r="O68" i="38" s="1"/>
  <c r="N67" i="38"/>
  <c r="O67" i="38" s="1"/>
  <c r="N66" i="38"/>
  <c r="O66" i="38"/>
  <c r="M65" i="38"/>
  <c r="L65" i="38"/>
  <c r="K65" i="38"/>
  <c r="J65" i="38"/>
  <c r="I65" i="38"/>
  <c r="H65" i="38"/>
  <c r="G65" i="38"/>
  <c r="F65" i="38"/>
  <c r="E65" i="38"/>
  <c r="D65" i="38"/>
  <c r="N65" i="38" s="1"/>
  <c r="O65" i="38" s="1"/>
  <c r="N64" i="38"/>
  <c r="O64" i="38"/>
  <c r="N63" i="38"/>
  <c r="O63" i="38"/>
  <c r="N62" i="38"/>
  <c r="O62" i="38"/>
  <c r="N61" i="38"/>
  <c r="O61" i="38" s="1"/>
  <c r="N60" i="38"/>
  <c r="O60" i="38" s="1"/>
  <c r="M59" i="38"/>
  <c r="L59" i="38"/>
  <c r="K59" i="38"/>
  <c r="J59" i="38"/>
  <c r="J83" i="38" s="1"/>
  <c r="I59" i="38"/>
  <c r="H59" i="38"/>
  <c r="N59" i="38" s="1"/>
  <c r="O59" i="38" s="1"/>
  <c r="G59" i="38"/>
  <c r="F59" i="38"/>
  <c r="E59" i="38"/>
  <c r="D59" i="38"/>
  <c r="N58" i="38"/>
  <c r="O58" i="38"/>
  <c r="N57" i="38"/>
  <c r="O57" i="38" s="1"/>
  <c r="N56" i="38"/>
  <c r="O56" i="38" s="1"/>
  <c r="N55" i="38"/>
  <c r="O55" i="38" s="1"/>
  <c r="N54" i="38"/>
  <c r="O54" i="38" s="1"/>
  <c r="N53" i="38"/>
  <c r="O53" i="38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 s="1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40" i="38" s="1"/>
  <c r="O40" i="38" s="1"/>
  <c r="N39" i="38"/>
  <c r="O39" i="38"/>
  <c r="N38" i="38"/>
  <c r="O38" i="38" s="1"/>
  <c r="N37" i="38"/>
  <c r="O37" i="38" s="1"/>
  <c r="N36" i="38"/>
  <c r="O36" i="38" s="1"/>
  <c r="N35" i="38"/>
  <c r="O35" i="38" s="1"/>
  <c r="N34" i="38"/>
  <c r="O34" i="38"/>
  <c r="N33" i="38"/>
  <c r="O33" i="38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F29" i="38"/>
  <c r="E29" i="38"/>
  <c r="N29" i="38" s="1"/>
  <c r="O29" i="38" s="1"/>
  <c r="D29" i="38"/>
  <c r="N28" i="38"/>
  <c r="O28" i="38" s="1"/>
  <c r="N27" i="38"/>
  <c r="O27" i="38" s="1"/>
  <c r="N26" i="38"/>
  <c r="O26" i="38"/>
  <c r="N25" i="38"/>
  <c r="O25" i="38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/>
  <c r="N18" i="38"/>
  <c r="O18" i="38" s="1"/>
  <c r="N17" i="38"/>
  <c r="O17" i="38" s="1"/>
  <c r="M16" i="38"/>
  <c r="N16" i="38" s="1"/>
  <c r="O16" i="38" s="1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 s="1"/>
  <c r="N12" i="38"/>
  <c r="O12" i="38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J5" i="38"/>
  <c r="I5" i="38"/>
  <c r="I83" i="38" s="1"/>
  <c r="H5" i="38"/>
  <c r="H83" i="38" s="1"/>
  <c r="G5" i="38"/>
  <c r="F5" i="38"/>
  <c r="F83" i="38" s="1"/>
  <c r="E5" i="38"/>
  <c r="D5" i="38"/>
  <c r="N76" i="37"/>
  <c r="O76" i="37"/>
  <c r="N75" i="37"/>
  <c r="O75" i="37" s="1"/>
  <c r="M74" i="37"/>
  <c r="L74" i="37"/>
  <c r="K74" i="37"/>
  <c r="K77" i="37" s="1"/>
  <c r="J74" i="37"/>
  <c r="I74" i="37"/>
  <c r="H74" i="37"/>
  <c r="G74" i="37"/>
  <c r="F74" i="37"/>
  <c r="E74" i="37"/>
  <c r="D74" i="37"/>
  <c r="N73" i="37"/>
  <c r="O73" i="37" s="1"/>
  <c r="N72" i="37"/>
  <c r="O72" i="37" s="1"/>
  <c r="N71" i="37"/>
  <c r="O71" i="37" s="1"/>
  <c r="N70" i="37"/>
  <c r="O70" i="37"/>
  <c r="N69" i="37"/>
  <c r="O69" i="37"/>
  <c r="N68" i="37"/>
  <c r="O68" i="37" s="1"/>
  <c r="N67" i="37"/>
  <c r="O67" i="37" s="1"/>
  <c r="N66" i="37"/>
  <c r="O66" i="37" s="1"/>
  <c r="N65" i="37"/>
  <c r="O65" i="37" s="1"/>
  <c r="N64" i="37"/>
  <c r="O64" i="37"/>
  <c r="N63" i="37"/>
  <c r="O63" i="37"/>
  <c r="N62" i="37"/>
  <c r="O62" i="37" s="1"/>
  <c r="N61" i="37"/>
  <c r="O61" i="37" s="1"/>
  <c r="N60" i="37"/>
  <c r="O60" i="37" s="1"/>
  <c r="M59" i="37"/>
  <c r="L59" i="37"/>
  <c r="K59" i="37"/>
  <c r="J59" i="37"/>
  <c r="I59" i="37"/>
  <c r="H59" i="37"/>
  <c r="G59" i="37"/>
  <c r="F59" i="37"/>
  <c r="E59" i="37"/>
  <c r="D59" i="37"/>
  <c r="N59" i="37" s="1"/>
  <c r="O59" i="37" s="1"/>
  <c r="N58" i="37"/>
  <c r="O58" i="37" s="1"/>
  <c r="N57" i="37"/>
  <c r="O57" i="37"/>
  <c r="N56" i="37"/>
  <c r="O56" i="37"/>
  <c r="N55" i="37"/>
  <c r="O55" i="37" s="1"/>
  <c r="N54" i="37"/>
  <c r="O54" i="37" s="1"/>
  <c r="M53" i="37"/>
  <c r="N53" i="37" s="1"/>
  <c r="O53" i="37" s="1"/>
  <c r="L53" i="37"/>
  <c r="K53" i="37"/>
  <c r="J53" i="37"/>
  <c r="I53" i="37"/>
  <c r="H53" i="37"/>
  <c r="G53" i="37"/>
  <c r="F53" i="37"/>
  <c r="E53" i="37"/>
  <c r="D53" i="37"/>
  <c r="N52" i="37"/>
  <c r="O52" i="37" s="1"/>
  <c r="N51" i="37"/>
  <c r="O51" i="37" s="1"/>
  <c r="N50" i="37"/>
  <c r="O50" i="37" s="1"/>
  <c r="N49" i="37"/>
  <c r="O49" i="37"/>
  <c r="N48" i="37"/>
  <c r="O48" i="37"/>
  <c r="N47" i="37"/>
  <c r="O47" i="37" s="1"/>
  <c r="N46" i="37"/>
  <c r="O46" i="37" s="1"/>
  <c r="N45" i="37"/>
  <c r="O45" i="37" s="1"/>
  <c r="N44" i="37"/>
  <c r="O44" i="37" s="1"/>
  <c r="N43" i="37"/>
  <c r="O43" i="37"/>
  <c r="N42" i="37"/>
  <c r="O42" i="37"/>
  <c r="N41" i="37"/>
  <c r="O41" i="37" s="1"/>
  <c r="N40" i="37"/>
  <c r="O40" i="37" s="1"/>
  <c r="N39" i="37"/>
  <c r="O39" i="37" s="1"/>
  <c r="N38" i="37"/>
  <c r="O38" i="37" s="1"/>
  <c r="M37" i="37"/>
  <c r="L37" i="37"/>
  <c r="K37" i="37"/>
  <c r="J37" i="37"/>
  <c r="I37" i="37"/>
  <c r="H37" i="37"/>
  <c r="G37" i="37"/>
  <c r="F37" i="37"/>
  <c r="E37" i="37"/>
  <c r="N37" i="37" s="1"/>
  <c r="O37" i="37" s="1"/>
  <c r="D37" i="37"/>
  <c r="N36" i="37"/>
  <c r="O36" i="37" s="1"/>
  <c r="N35" i="37"/>
  <c r="O35" i="37"/>
  <c r="N34" i="37"/>
  <c r="O34" i="37"/>
  <c r="N33" i="37"/>
  <c r="O33" i="37"/>
  <c r="N32" i="37"/>
  <c r="O32" i="37"/>
  <c r="N31" i="37"/>
  <c r="O31" i="37"/>
  <c r="N30" i="37"/>
  <c r="O30" i="37" s="1"/>
  <c r="N29" i="37"/>
  <c r="O29" i="37"/>
  <c r="N28" i="37"/>
  <c r="O28" i="37"/>
  <c r="N27" i="37"/>
  <c r="O27" i="37"/>
  <c r="N26" i="37"/>
  <c r="O26" i="37"/>
  <c r="N25" i="37"/>
  <c r="O25" i="37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N22" i="37"/>
  <c r="O22" i="37" s="1"/>
  <c r="N21" i="37"/>
  <c r="O21" i="37"/>
  <c r="N20" i="37"/>
  <c r="O20" i="37"/>
  <c r="N19" i="37"/>
  <c r="O19" i="37"/>
  <c r="N18" i="37"/>
  <c r="O18" i="37"/>
  <c r="N17" i="37"/>
  <c r="O17" i="37"/>
  <c r="M16" i="37"/>
  <c r="L16" i="37"/>
  <c r="K16" i="37"/>
  <c r="J16" i="37"/>
  <c r="J77" i="37"/>
  <c r="I16" i="37"/>
  <c r="I77" i="37" s="1"/>
  <c r="H16" i="37"/>
  <c r="G16" i="37"/>
  <c r="N16" i="37" s="1"/>
  <c r="O16" i="37" s="1"/>
  <c r="F16" i="37"/>
  <c r="F77" i="37"/>
  <c r="E16" i="37"/>
  <c r="E77" i="37" s="1"/>
  <c r="D16" i="37"/>
  <c r="N15" i="37"/>
  <c r="O15" i="37" s="1"/>
  <c r="N14" i="37"/>
  <c r="O14" i="37"/>
  <c r="N13" i="37"/>
  <c r="O13" i="37"/>
  <c r="N12" i="37"/>
  <c r="O12" i="37"/>
  <c r="N11" i="37"/>
  <c r="O11" i="37"/>
  <c r="N10" i="37"/>
  <c r="O10" i="37"/>
  <c r="N9" i="37"/>
  <c r="O9" i="37" s="1"/>
  <c r="N8" i="37"/>
  <c r="O8" i="37"/>
  <c r="N7" i="37"/>
  <c r="O7" i="37"/>
  <c r="N6" i="37"/>
  <c r="O6" i="37"/>
  <c r="M5" i="37"/>
  <c r="M77" i="37"/>
  <c r="L5" i="37"/>
  <c r="K5" i="37"/>
  <c r="J5" i="37"/>
  <c r="I5" i="37"/>
  <c r="H5" i="37"/>
  <c r="G5" i="37"/>
  <c r="F5" i="37"/>
  <c r="E5" i="37"/>
  <c r="D5" i="37"/>
  <c r="N5" i="37" s="1"/>
  <c r="O5" i="37" s="1"/>
  <c r="N80" i="36"/>
  <c r="O80" i="36"/>
  <c r="N79" i="36"/>
  <c r="O79" i="36" s="1"/>
  <c r="N78" i="36"/>
  <c r="O78" i="36"/>
  <c r="M77" i="36"/>
  <c r="L77" i="36"/>
  <c r="K77" i="36"/>
  <c r="J77" i="36"/>
  <c r="I77" i="36"/>
  <c r="H77" i="36"/>
  <c r="G77" i="36"/>
  <c r="F77" i="36"/>
  <c r="E77" i="36"/>
  <c r="D77" i="36"/>
  <c r="N77" i="36" s="1"/>
  <c r="O77" i="36" s="1"/>
  <c r="N76" i="36"/>
  <c r="O76" i="36"/>
  <c r="N75" i="36"/>
  <c r="O75" i="36"/>
  <c r="N74" i="36"/>
  <c r="O74" i="36"/>
  <c r="N73" i="36"/>
  <c r="O73" i="36"/>
  <c r="N72" i="36"/>
  <c r="O72" i="36" s="1"/>
  <c r="N71" i="36"/>
  <c r="O71" i="36"/>
  <c r="N70" i="36"/>
  <c r="O70" i="36"/>
  <c r="N69" i="36"/>
  <c r="O69" i="36"/>
  <c r="N68" i="36"/>
  <c r="O68" i="36"/>
  <c r="N67" i="36"/>
  <c r="O67" i="36"/>
  <c r="M66" i="36"/>
  <c r="L66" i="36"/>
  <c r="K66" i="36"/>
  <c r="J66" i="36"/>
  <c r="I66" i="36"/>
  <c r="H66" i="36"/>
  <c r="G66" i="36"/>
  <c r="F66" i="36"/>
  <c r="E66" i="36"/>
  <c r="D66" i="36"/>
  <c r="N66" i="36" s="1"/>
  <c r="O66" i="36" s="1"/>
  <c r="N65" i="36"/>
  <c r="O65" i="36"/>
  <c r="N64" i="36"/>
  <c r="O64" i="36" s="1"/>
  <c r="N63" i="36"/>
  <c r="O63" i="36"/>
  <c r="N62" i="36"/>
  <c r="O62" i="36"/>
  <c r="N61" i="36"/>
  <c r="O61" i="36"/>
  <c r="M60" i="36"/>
  <c r="L60" i="36"/>
  <c r="N60" i="36" s="1"/>
  <c r="O60" i="36" s="1"/>
  <c r="K60" i="36"/>
  <c r="J60" i="36"/>
  <c r="I60" i="36"/>
  <c r="H60" i="36"/>
  <c r="G60" i="36"/>
  <c r="F60" i="36"/>
  <c r="E60" i="36"/>
  <c r="D60" i="36"/>
  <c r="N59" i="36"/>
  <c r="O59" i="36"/>
  <c r="N58" i="36"/>
  <c r="O58" i="36"/>
  <c r="N57" i="36"/>
  <c r="O57" i="36"/>
  <c r="N56" i="36"/>
  <c r="O56" i="36" s="1"/>
  <c r="N55" i="36"/>
  <c r="O55" i="36"/>
  <c r="N54" i="36"/>
  <c r="O54" i="36"/>
  <c r="N53" i="36"/>
  <c r="O53" i="36"/>
  <c r="N52" i="36"/>
  <c r="O52" i="36"/>
  <c r="N51" i="36"/>
  <c r="O51" i="36"/>
  <c r="N50" i="36"/>
  <c r="O50" i="36" s="1"/>
  <c r="N49" i="36"/>
  <c r="O49" i="36"/>
  <c r="N48" i="36"/>
  <c r="O48" i="36"/>
  <c r="N47" i="36"/>
  <c r="O47" i="36"/>
  <c r="N46" i="36"/>
  <c r="O46" i="36"/>
  <c r="N45" i="36"/>
  <c r="O45" i="36"/>
  <c r="N44" i="36"/>
  <c r="O44" i="36" s="1"/>
  <c r="N43" i="36"/>
  <c r="O43" i="36"/>
  <c r="N42" i="36"/>
  <c r="O42" i="36"/>
  <c r="M41" i="36"/>
  <c r="L41" i="36"/>
  <c r="L81" i="36" s="1"/>
  <c r="K41" i="36"/>
  <c r="J41" i="36"/>
  <c r="J81" i="36" s="1"/>
  <c r="I41" i="36"/>
  <c r="H41" i="36"/>
  <c r="G41" i="36"/>
  <c r="F41" i="36"/>
  <c r="E41" i="36"/>
  <c r="D41" i="36"/>
  <c r="N40" i="36"/>
  <c r="O40" i="36"/>
  <c r="N39" i="36"/>
  <c r="O39" i="36"/>
  <c r="N38" i="36"/>
  <c r="O38" i="36"/>
  <c r="N37" i="36"/>
  <c r="O37" i="36"/>
  <c r="N36" i="36"/>
  <c r="O36" i="36" s="1"/>
  <c r="N35" i="36"/>
  <c r="O35" i="36"/>
  <c r="N34" i="36"/>
  <c r="O34" i="36"/>
  <c r="N33" i="36"/>
  <c r="O33" i="36"/>
  <c r="N32" i="36"/>
  <c r="O32" i="36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N29" i="36" s="1"/>
  <c r="O29" i="36" s="1"/>
  <c r="E29" i="36"/>
  <c r="D29" i="36"/>
  <c r="N28" i="36"/>
  <c r="O28" i="36" s="1"/>
  <c r="N27" i="36"/>
  <c r="O27" i="36"/>
  <c r="N26" i="36"/>
  <c r="O26" i="36"/>
  <c r="N25" i="36"/>
  <c r="O25" i="36"/>
  <c r="N24" i="36"/>
  <c r="O24" i="36"/>
  <c r="N23" i="36"/>
  <c r="O23" i="36"/>
  <c r="N22" i="36"/>
  <c r="O22" i="36" s="1"/>
  <c r="N21" i="36"/>
  <c r="O21" i="36"/>
  <c r="N20" i="36"/>
  <c r="O20" i="36"/>
  <c r="N19" i="36"/>
  <c r="O19" i="36"/>
  <c r="N18" i="36"/>
  <c r="O18" i="36"/>
  <c r="N17" i="36"/>
  <c r="O17" i="36"/>
  <c r="M16" i="36"/>
  <c r="L16" i="36"/>
  <c r="K16" i="36"/>
  <c r="J16" i="36"/>
  <c r="I16" i="36"/>
  <c r="H16" i="36"/>
  <c r="G16" i="36"/>
  <c r="F16" i="36"/>
  <c r="E16" i="36"/>
  <c r="N16" i="36" s="1"/>
  <c r="O16" i="36" s="1"/>
  <c r="D16" i="36"/>
  <c r="N15" i="36"/>
  <c r="O15" i="36"/>
  <c r="N14" i="36"/>
  <c r="O14" i="36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M81" i="36" s="1"/>
  <c r="L5" i="36"/>
  <c r="K5" i="36"/>
  <c r="J5" i="36"/>
  <c r="I5" i="36"/>
  <c r="H5" i="36"/>
  <c r="G5" i="36"/>
  <c r="F5" i="36"/>
  <c r="F81" i="36" s="1"/>
  <c r="E5" i="36"/>
  <c r="D5" i="36"/>
  <c r="N5" i="36" s="1"/>
  <c r="O5" i="36" s="1"/>
  <c r="N82" i="35"/>
  <c r="O82" i="35" s="1"/>
  <c r="N81" i="35"/>
  <c r="O81" i="35" s="1"/>
  <c r="N80" i="35"/>
  <c r="O80" i="35"/>
  <c r="N79" i="35"/>
  <c r="O79" i="35"/>
  <c r="M78" i="35"/>
  <c r="L78" i="35"/>
  <c r="K78" i="35"/>
  <c r="J78" i="35"/>
  <c r="I78" i="35"/>
  <c r="I83" i="35" s="1"/>
  <c r="H78" i="35"/>
  <c r="G78" i="35"/>
  <c r="N78" i="35" s="1"/>
  <c r="O78" i="35" s="1"/>
  <c r="F78" i="35"/>
  <c r="E78" i="35"/>
  <c r="D78" i="35"/>
  <c r="N77" i="35"/>
  <c r="O77" i="35" s="1"/>
  <c r="N76" i="35"/>
  <c r="O76" i="35" s="1"/>
  <c r="N75" i="35"/>
  <c r="O75" i="35" s="1"/>
  <c r="N74" i="35"/>
  <c r="O74" i="35" s="1"/>
  <c r="N73" i="35"/>
  <c r="O73" i="35"/>
  <c r="N72" i="35"/>
  <c r="O72" i="35"/>
  <c r="N71" i="35"/>
  <c r="O71" i="35" s="1"/>
  <c r="N70" i="35"/>
  <c r="O70" i="35" s="1"/>
  <c r="N69" i="35"/>
  <c r="O69" i="35" s="1"/>
  <c r="N68" i="35"/>
  <c r="O68" i="35" s="1"/>
  <c r="M67" i="35"/>
  <c r="L67" i="35"/>
  <c r="K67" i="35"/>
  <c r="J67" i="35"/>
  <c r="I67" i="35"/>
  <c r="H67" i="35"/>
  <c r="G67" i="35"/>
  <c r="F67" i="35"/>
  <c r="E67" i="35"/>
  <c r="N67" i="35" s="1"/>
  <c r="O67" i="35" s="1"/>
  <c r="D67" i="35"/>
  <c r="N66" i="35"/>
  <c r="O66" i="35" s="1"/>
  <c r="N65" i="35"/>
  <c r="O65" i="35"/>
  <c r="N64" i="35"/>
  <c r="O64" i="35"/>
  <c r="N63" i="35"/>
  <c r="O63" i="35" s="1"/>
  <c r="N62" i="35"/>
  <c r="O62" i="35" s="1"/>
  <c r="M61" i="35"/>
  <c r="N61" i="35" s="1"/>
  <c r="O61" i="35" s="1"/>
  <c r="L61" i="35"/>
  <c r="L83" i="35"/>
  <c r="K61" i="35"/>
  <c r="J61" i="35"/>
  <c r="I61" i="35"/>
  <c r="H61" i="35"/>
  <c r="H83" i="35"/>
  <c r="G61" i="35"/>
  <c r="G83" i="35" s="1"/>
  <c r="F61" i="35"/>
  <c r="E61" i="35"/>
  <c r="E83" i="35" s="1"/>
  <c r="D61" i="35"/>
  <c r="N60" i="35"/>
  <c r="O60" i="35" s="1"/>
  <c r="N59" i="35"/>
  <c r="O59" i="35"/>
  <c r="N58" i="35"/>
  <c r="O58" i="35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/>
  <c r="N51" i="35"/>
  <c r="O51" i="35" s="1"/>
  <c r="N50" i="35"/>
  <c r="O50" i="35" s="1"/>
  <c r="N49" i="35"/>
  <c r="O49" i="35" s="1"/>
  <c r="N48" i="35"/>
  <c r="O48" i="35" s="1"/>
  <c r="N47" i="35"/>
  <c r="O47" i="35"/>
  <c r="N46" i="35"/>
  <c r="O46" i="35"/>
  <c r="N45" i="35"/>
  <c r="O45" i="35" s="1"/>
  <c r="N44" i="35"/>
  <c r="O44" i="35" s="1"/>
  <c r="M43" i="35"/>
  <c r="N43" i="35" s="1"/>
  <c r="O43" i="35" s="1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 s="1"/>
  <c r="N39" i="35"/>
  <c r="O39" i="35"/>
  <c r="N38" i="35"/>
  <c r="O38" i="35"/>
  <c r="N37" i="35"/>
  <c r="O37" i="35" s="1"/>
  <c r="N36" i="35"/>
  <c r="O36" i="35" s="1"/>
  <c r="N35" i="35"/>
  <c r="O35" i="35" s="1"/>
  <c r="N34" i="35"/>
  <c r="O34" i="35" s="1"/>
  <c r="N33" i="35"/>
  <c r="O33" i="35"/>
  <c r="N32" i="35"/>
  <c r="O32" i="35"/>
  <c r="N31" i="35"/>
  <c r="O31" i="35" s="1"/>
  <c r="N30" i="35"/>
  <c r="O30" i="35" s="1"/>
  <c r="M29" i="35"/>
  <c r="N29" i="35" s="1"/>
  <c r="O29" i="35" s="1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 s="1"/>
  <c r="N25" i="35"/>
  <c r="O25" i="35"/>
  <c r="N24" i="35"/>
  <c r="O24" i="35"/>
  <c r="N23" i="35"/>
  <c r="O23" i="35" s="1"/>
  <c r="N22" i="35"/>
  <c r="O22" i="35" s="1"/>
  <c r="N21" i="35"/>
  <c r="O21" i="35" s="1"/>
  <c r="N20" i="35"/>
  <c r="O20" i="35" s="1"/>
  <c r="N19" i="35"/>
  <c r="O19" i="35"/>
  <c r="N18" i="35"/>
  <c r="O18" i="35"/>
  <c r="N17" i="35"/>
  <c r="O17" i="35" s="1"/>
  <c r="M16" i="35"/>
  <c r="M83" i="35" s="1"/>
  <c r="L16" i="35"/>
  <c r="K16" i="35"/>
  <c r="J16" i="35"/>
  <c r="I16" i="35"/>
  <c r="H16" i="35"/>
  <c r="G16" i="35"/>
  <c r="F16" i="35"/>
  <c r="E16" i="35"/>
  <c r="D16" i="35"/>
  <c r="N16" i="35" s="1"/>
  <c r="O16" i="35" s="1"/>
  <c r="N15" i="35"/>
  <c r="O15" i="35"/>
  <c r="N14" i="35"/>
  <c r="O14" i="35"/>
  <c r="N13" i="35"/>
  <c r="O13" i="35" s="1"/>
  <c r="N12" i="35"/>
  <c r="O12" i="35"/>
  <c r="N11" i="35"/>
  <c r="O11" i="35"/>
  <c r="N10" i="35"/>
  <c r="O10" i="35"/>
  <c r="N9" i="35"/>
  <c r="O9" i="35"/>
  <c r="N8" i="35"/>
  <c r="O8" i="35"/>
  <c r="N7" i="35"/>
  <c r="O7" i="35" s="1"/>
  <c r="N6" i="35"/>
  <c r="O6" i="35"/>
  <c r="M5" i="35"/>
  <c r="L5" i="35"/>
  <c r="K5" i="35"/>
  <c r="K83" i="35" s="1"/>
  <c r="J5" i="35"/>
  <c r="J83" i="35"/>
  <c r="I5" i="35"/>
  <c r="H5" i="35"/>
  <c r="G5" i="35"/>
  <c r="F5" i="35"/>
  <c r="E5" i="35"/>
  <c r="D5" i="35"/>
  <c r="N75" i="34"/>
  <c r="O75" i="34" s="1"/>
  <c r="N74" i="34"/>
  <c r="O74" i="34" s="1"/>
  <c r="M73" i="34"/>
  <c r="L73" i="34"/>
  <c r="K73" i="34"/>
  <c r="J73" i="34"/>
  <c r="I73" i="34"/>
  <c r="H73" i="34"/>
  <c r="G73" i="34"/>
  <c r="F73" i="34"/>
  <c r="E73" i="34"/>
  <c r="D73" i="34"/>
  <c r="N73" i="34"/>
  <c r="O73" i="34" s="1"/>
  <c r="N72" i="34"/>
  <c r="O72" i="34" s="1"/>
  <c r="N71" i="34"/>
  <c r="O71" i="34"/>
  <c r="N70" i="34"/>
  <c r="O70" i="34"/>
  <c r="N69" i="34"/>
  <c r="O69" i="34" s="1"/>
  <c r="N68" i="34"/>
  <c r="O68" i="34" s="1"/>
  <c r="N67" i="34"/>
  <c r="O67" i="34" s="1"/>
  <c r="N66" i="34"/>
  <c r="O66" i="34" s="1"/>
  <c r="N65" i="34"/>
  <c r="O65" i="34"/>
  <c r="N64" i="34"/>
  <c r="O64" i="34"/>
  <c r="N63" i="34"/>
  <c r="O63" i="34" s="1"/>
  <c r="M62" i="34"/>
  <c r="L62" i="34"/>
  <c r="K62" i="34"/>
  <c r="J62" i="34"/>
  <c r="I62" i="34"/>
  <c r="N62" i="34" s="1"/>
  <c r="O62" i="34" s="1"/>
  <c r="H62" i="34"/>
  <c r="G62" i="34"/>
  <c r="F62" i="34"/>
  <c r="E62" i="34"/>
  <c r="D62" i="34"/>
  <c r="N61" i="34"/>
  <c r="O61" i="34" s="1"/>
  <c r="N60" i="34"/>
  <c r="O60" i="34" s="1"/>
  <c r="N59" i="34"/>
  <c r="O59" i="34" s="1"/>
  <c r="N58" i="34"/>
  <c r="O58" i="34"/>
  <c r="N57" i="34"/>
  <c r="O57" i="34"/>
  <c r="M56" i="34"/>
  <c r="L56" i="34"/>
  <c r="K56" i="34"/>
  <c r="J56" i="34"/>
  <c r="I56" i="34"/>
  <c r="H56" i="34"/>
  <c r="G56" i="34"/>
  <c r="N56" i="34" s="1"/>
  <c r="O56" i="34" s="1"/>
  <c r="F56" i="34"/>
  <c r="E56" i="34"/>
  <c r="D56" i="34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/>
  <c r="N49" i="34"/>
  <c r="O49" i="34" s="1"/>
  <c r="N48" i="34"/>
  <c r="O48" i="34" s="1"/>
  <c r="N47" i="34"/>
  <c r="O47" i="34" s="1"/>
  <c r="N46" i="34"/>
  <c r="O46" i="34" s="1"/>
  <c r="N45" i="34"/>
  <c r="O45" i="34"/>
  <c r="N44" i="34"/>
  <c r="O44" i="34"/>
  <c r="N43" i="34"/>
  <c r="O43" i="34" s="1"/>
  <c r="N42" i="34"/>
  <c r="O42" i="34" s="1"/>
  <c r="N41" i="34"/>
  <c r="O41" i="34" s="1"/>
  <c r="M40" i="34"/>
  <c r="L40" i="34"/>
  <c r="K40" i="34"/>
  <c r="J40" i="34"/>
  <c r="I40" i="34"/>
  <c r="H40" i="34"/>
  <c r="G40" i="34"/>
  <c r="F40" i="34"/>
  <c r="E40" i="34"/>
  <c r="N40" i="34" s="1"/>
  <c r="O40" i="34" s="1"/>
  <c r="D40" i="34"/>
  <c r="N39" i="34"/>
  <c r="O39" i="34" s="1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/>
  <c r="N29" i="34"/>
  <c r="O29" i="34" s="1"/>
  <c r="N28" i="34"/>
  <c r="O28" i="34" s="1"/>
  <c r="M27" i="34"/>
  <c r="L27" i="34"/>
  <c r="L76" i="34" s="1"/>
  <c r="K27" i="34"/>
  <c r="J27" i="34"/>
  <c r="I27" i="34"/>
  <c r="H27" i="34"/>
  <c r="G27" i="34"/>
  <c r="F27" i="34"/>
  <c r="F76" i="34" s="1"/>
  <c r="E27" i="34"/>
  <c r="E76" i="34" s="1"/>
  <c r="D27" i="34"/>
  <c r="N27" i="34" s="1"/>
  <c r="O27" i="34" s="1"/>
  <c r="N26" i="34"/>
  <c r="O26" i="34" s="1"/>
  <c r="N25" i="34"/>
  <c r="O25" i="34" s="1"/>
  <c r="N24" i="34"/>
  <c r="O24" i="34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/>
  <c r="N17" i="34"/>
  <c r="O17" i="34"/>
  <c r="N16" i="34"/>
  <c r="O16" i="34" s="1"/>
  <c r="M15" i="34"/>
  <c r="L15" i="34"/>
  <c r="K15" i="34"/>
  <c r="K76" i="34" s="1"/>
  <c r="J15" i="34"/>
  <c r="I15" i="34"/>
  <c r="N15" i="34" s="1"/>
  <c r="O15" i="34" s="1"/>
  <c r="H15" i="34"/>
  <c r="G15" i="34"/>
  <c r="F15" i="34"/>
  <c r="E15" i="34"/>
  <c r="D15" i="34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M76" i="34" s="1"/>
  <c r="L5" i="34"/>
  <c r="K5" i="34"/>
  <c r="J5" i="34"/>
  <c r="J76" i="34" s="1"/>
  <c r="I5" i="34"/>
  <c r="I76" i="34" s="1"/>
  <c r="H5" i="34"/>
  <c r="N5" i="34" s="1"/>
  <c r="O5" i="34" s="1"/>
  <c r="G5" i="34"/>
  <c r="G76" i="34" s="1"/>
  <c r="F5" i="34"/>
  <c r="E5" i="34"/>
  <c r="D5" i="34"/>
  <c r="D76" i="34"/>
  <c r="N75" i="33"/>
  <c r="O75" i="33"/>
  <c r="N76" i="33"/>
  <c r="O76" i="33"/>
  <c r="N77" i="33"/>
  <c r="O77" i="33"/>
  <c r="N41" i="33"/>
  <c r="O41" i="33" s="1"/>
  <c r="N42" i="33"/>
  <c r="O42" i="33"/>
  <c r="N43" i="33"/>
  <c r="O43" i="33"/>
  <c r="N44" i="33"/>
  <c r="O44" i="33"/>
  <c r="N45" i="33"/>
  <c r="O45" i="33"/>
  <c r="N46" i="33"/>
  <c r="O46" i="33"/>
  <c r="N47" i="33"/>
  <c r="O47" i="33" s="1"/>
  <c r="N48" i="33"/>
  <c r="O48" i="33"/>
  <c r="N49" i="33"/>
  <c r="O49" i="33"/>
  <c r="N50" i="33"/>
  <c r="O50" i="33"/>
  <c r="N51" i="33"/>
  <c r="O51" i="33"/>
  <c r="N52" i="33"/>
  <c r="O52" i="33"/>
  <c r="N53" i="33"/>
  <c r="O53" i="33" s="1"/>
  <c r="N54" i="33"/>
  <c r="O54" i="33"/>
  <c r="N55" i="33"/>
  <c r="O55" i="33"/>
  <c r="N29" i="33"/>
  <c r="O29" i="33"/>
  <c r="N30" i="33"/>
  <c r="O30" i="33"/>
  <c r="N31" i="33"/>
  <c r="O31" i="33"/>
  <c r="N32" i="33"/>
  <c r="O32" i="33" s="1"/>
  <c r="N33" i="33"/>
  <c r="O33" i="33"/>
  <c r="N34" i="33"/>
  <c r="O34" i="33"/>
  <c r="N35" i="33"/>
  <c r="O35" i="33"/>
  <c r="N36" i="33"/>
  <c r="O36" i="33"/>
  <c r="N37" i="33"/>
  <c r="O37" i="33"/>
  <c r="N38" i="33"/>
  <c r="O38" i="33" s="1"/>
  <c r="N8" i="33"/>
  <c r="O8" i="33"/>
  <c r="N9" i="33"/>
  <c r="O9" i="33"/>
  <c r="E39" i="33"/>
  <c r="F39" i="33"/>
  <c r="N39" i="33" s="1"/>
  <c r="O39" i="33" s="1"/>
  <c r="G39" i="33"/>
  <c r="H39" i="33"/>
  <c r="I39" i="33"/>
  <c r="J39" i="33"/>
  <c r="K39" i="33"/>
  <c r="L39" i="33"/>
  <c r="M39" i="33"/>
  <c r="D39" i="33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16" i="33"/>
  <c r="N16" i="33" s="1"/>
  <c r="O16" i="33" s="1"/>
  <c r="F16" i="33"/>
  <c r="G16" i="33"/>
  <c r="G78" i="33" s="1"/>
  <c r="H16" i="33"/>
  <c r="I16" i="33"/>
  <c r="J16" i="33"/>
  <c r="K16" i="33"/>
  <c r="L16" i="33"/>
  <c r="M16" i="33"/>
  <c r="D16" i="33"/>
  <c r="E5" i="33"/>
  <c r="E78" i="33" s="1"/>
  <c r="F5" i="33"/>
  <c r="F78" i="33" s="1"/>
  <c r="G5" i="33"/>
  <c r="H5" i="33"/>
  <c r="H78" i="33" s="1"/>
  <c r="I5" i="33"/>
  <c r="J5" i="33"/>
  <c r="J78" i="33" s="1"/>
  <c r="K5" i="33"/>
  <c r="L5" i="33"/>
  <c r="L78" i="33" s="1"/>
  <c r="M5" i="33"/>
  <c r="D5" i="33"/>
  <c r="D78" i="33" s="1"/>
  <c r="E73" i="33"/>
  <c r="N73" i="33" s="1"/>
  <c r="O73" i="33" s="1"/>
  <c r="F73" i="33"/>
  <c r="G73" i="33"/>
  <c r="H73" i="33"/>
  <c r="I73" i="33"/>
  <c r="J73" i="33"/>
  <c r="K73" i="33"/>
  <c r="L73" i="33"/>
  <c r="M73" i="33"/>
  <c r="D73" i="33"/>
  <c r="N74" i="33"/>
  <c r="O74" i="33" s="1"/>
  <c r="N64" i="33"/>
  <c r="O64" i="33" s="1"/>
  <c r="N65" i="33"/>
  <c r="N66" i="33"/>
  <c r="N67" i="33"/>
  <c r="O67" i="33"/>
  <c r="N68" i="33"/>
  <c r="O68" i="33" s="1"/>
  <c r="N69" i="33"/>
  <c r="N70" i="33"/>
  <c r="O70" i="33" s="1"/>
  <c r="N71" i="33"/>
  <c r="O71" i="33" s="1"/>
  <c r="N72" i="33"/>
  <c r="O72" i="33" s="1"/>
  <c r="N63" i="33"/>
  <c r="O63" i="33"/>
  <c r="E62" i="33"/>
  <c r="F62" i="33"/>
  <c r="G62" i="33"/>
  <c r="H62" i="33"/>
  <c r="I62" i="33"/>
  <c r="I78" i="33"/>
  <c r="J62" i="33"/>
  <c r="K62" i="33"/>
  <c r="K78" i="33" s="1"/>
  <c r="L62" i="33"/>
  <c r="M62" i="33"/>
  <c r="M78" i="33" s="1"/>
  <c r="D62" i="33"/>
  <c r="E56" i="33"/>
  <c r="F56" i="33"/>
  <c r="G56" i="33"/>
  <c r="H56" i="33"/>
  <c r="I56" i="33"/>
  <c r="J56" i="33"/>
  <c r="K56" i="33"/>
  <c r="L56" i="33"/>
  <c r="N56" i="33" s="1"/>
  <c r="O56" i="33" s="1"/>
  <c r="M56" i="33"/>
  <c r="D56" i="33"/>
  <c r="N58" i="33"/>
  <c r="O58" i="33"/>
  <c r="N59" i="33"/>
  <c r="O59" i="33" s="1"/>
  <c r="N60" i="33"/>
  <c r="O60" i="33" s="1"/>
  <c r="N61" i="33"/>
  <c r="O61" i="33" s="1"/>
  <c r="N57" i="33"/>
  <c r="O57" i="33" s="1"/>
  <c r="N40" i="33"/>
  <c r="O40" i="33" s="1"/>
  <c r="O66" i="33"/>
  <c r="O69" i="33"/>
  <c r="O65" i="33"/>
  <c r="N18" i="33"/>
  <c r="O18" i="33"/>
  <c r="N19" i="33"/>
  <c r="O19" i="33"/>
  <c r="N20" i="33"/>
  <c r="O20" i="33"/>
  <c r="N21" i="33"/>
  <c r="O21" i="33" s="1"/>
  <c r="N22" i="33"/>
  <c r="O22" i="33"/>
  <c r="N23" i="33"/>
  <c r="O23" i="33"/>
  <c r="N24" i="33"/>
  <c r="O24" i="33"/>
  <c r="N25" i="33"/>
  <c r="O25" i="33"/>
  <c r="N26" i="33"/>
  <c r="O26" i="33"/>
  <c r="N27" i="33"/>
  <c r="O27" i="33" s="1"/>
  <c r="N7" i="33"/>
  <c r="O7" i="33"/>
  <c r="N10" i="33"/>
  <c r="O10" i="33"/>
  <c r="N11" i="33"/>
  <c r="O11" i="33"/>
  <c r="N12" i="33"/>
  <c r="O12" i="33"/>
  <c r="N13" i="33"/>
  <c r="O13" i="33"/>
  <c r="N14" i="33"/>
  <c r="O14" i="33" s="1"/>
  <c r="N15" i="33"/>
  <c r="O15" i="33"/>
  <c r="N6" i="33"/>
  <c r="O6" i="33" s="1"/>
  <c r="N17" i="33"/>
  <c r="O17" i="33" s="1"/>
  <c r="H81" i="36"/>
  <c r="I81" i="36"/>
  <c r="G81" i="36"/>
  <c r="K81" i="36"/>
  <c r="H77" i="37"/>
  <c r="L83" i="38"/>
  <c r="G83" i="38"/>
  <c r="K83" i="38"/>
  <c r="N41" i="36"/>
  <c r="O41" i="36" s="1"/>
  <c r="E81" i="36"/>
  <c r="D83" i="35"/>
  <c r="N5" i="35"/>
  <c r="O5" i="35" s="1"/>
  <c r="M84" i="39"/>
  <c r="K84" i="39"/>
  <c r="N66" i="39"/>
  <c r="O66" i="39"/>
  <c r="L77" i="37"/>
  <c r="F83" i="35"/>
  <c r="M83" i="38"/>
  <c r="M81" i="40"/>
  <c r="F81" i="40"/>
  <c r="L81" i="40"/>
  <c r="H81" i="40"/>
  <c r="G81" i="40"/>
  <c r="J81" i="40"/>
  <c r="N30" i="40"/>
  <c r="O30" i="40"/>
  <c r="K81" i="40"/>
  <c r="N75" i="40"/>
  <c r="O75" i="40" s="1"/>
  <c r="E81" i="40"/>
  <c r="N64" i="40"/>
  <c r="O64" i="40"/>
  <c r="N58" i="40"/>
  <c r="O58" i="40"/>
  <c r="N39" i="40"/>
  <c r="O39" i="40"/>
  <c r="I81" i="40"/>
  <c r="N16" i="40"/>
  <c r="O16" i="40" s="1"/>
  <c r="D81" i="40"/>
  <c r="N81" i="40" s="1"/>
  <c r="O81" i="40" s="1"/>
  <c r="N5" i="40"/>
  <c r="O5" i="40" s="1"/>
  <c r="M80" i="41"/>
  <c r="G80" i="41"/>
  <c r="K80" i="41"/>
  <c r="N75" i="41"/>
  <c r="O75" i="41" s="1"/>
  <c r="N64" i="41"/>
  <c r="O64" i="41" s="1"/>
  <c r="F80" i="41"/>
  <c r="J80" i="41"/>
  <c r="N28" i="41"/>
  <c r="O28" i="41" s="1"/>
  <c r="E80" i="41"/>
  <c r="N16" i="41"/>
  <c r="O16" i="41"/>
  <c r="I80" i="41"/>
  <c r="N5" i="41"/>
  <c r="O5" i="41"/>
  <c r="D80" i="41"/>
  <c r="M84" i="42"/>
  <c r="L84" i="42"/>
  <c r="N61" i="42"/>
  <c r="O61" i="42"/>
  <c r="K84" i="42"/>
  <c r="N78" i="42"/>
  <c r="O78" i="42" s="1"/>
  <c r="J84" i="42"/>
  <c r="G84" i="42"/>
  <c r="I84" i="42"/>
  <c r="N67" i="42"/>
  <c r="O67" i="42"/>
  <c r="H84" i="42"/>
  <c r="N42" i="42"/>
  <c r="O42" i="42" s="1"/>
  <c r="F84" i="42"/>
  <c r="N28" i="42"/>
  <c r="O28" i="42"/>
  <c r="E84" i="42"/>
  <c r="N15" i="42"/>
  <c r="O15" i="42"/>
  <c r="D84" i="42"/>
  <c r="N84" i="42" s="1"/>
  <c r="O84" i="42" s="1"/>
  <c r="N5" i="42"/>
  <c r="O5" i="42"/>
  <c r="M82" i="43"/>
  <c r="K82" i="43"/>
  <c r="N65" i="43"/>
  <c r="O65" i="43"/>
  <c r="N40" i="43"/>
  <c r="O40" i="43"/>
  <c r="G82" i="43"/>
  <c r="F82" i="43"/>
  <c r="D82" i="43"/>
  <c r="E82" i="43"/>
  <c r="I82" i="43"/>
  <c r="N5" i="43"/>
  <c r="O5" i="43"/>
  <c r="K86" i="44"/>
  <c r="L86" i="44"/>
  <c r="M86" i="44"/>
  <c r="J86" i="44"/>
  <c r="N80" i="44"/>
  <c r="O80" i="44"/>
  <c r="N70" i="44"/>
  <c r="O70" i="44"/>
  <c r="N64" i="44"/>
  <c r="O64" i="44"/>
  <c r="I86" i="44"/>
  <c r="N43" i="44"/>
  <c r="O43" i="44" s="1"/>
  <c r="H86" i="44"/>
  <c r="G86" i="44"/>
  <c r="E86" i="44"/>
  <c r="D86" i="44"/>
  <c r="N5" i="44"/>
  <c r="O5" i="44"/>
  <c r="L84" i="45"/>
  <c r="M84" i="45"/>
  <c r="N62" i="45"/>
  <c r="O62" i="45"/>
  <c r="K84" i="45"/>
  <c r="N79" i="45"/>
  <c r="O79" i="45" s="1"/>
  <c r="J84" i="45"/>
  <c r="N41" i="45"/>
  <c r="O41" i="45"/>
  <c r="F84" i="45"/>
  <c r="I84" i="45"/>
  <c r="G84" i="45"/>
  <c r="E84" i="45"/>
  <c r="N16" i="45"/>
  <c r="O16" i="45" s="1"/>
  <c r="D84" i="45"/>
  <c r="N84" i="45" s="1"/>
  <c r="O84" i="45" s="1"/>
  <c r="N5" i="45"/>
  <c r="O5" i="45"/>
  <c r="I75" i="46"/>
  <c r="O41" i="46"/>
  <c r="P41" i="46" s="1"/>
  <c r="K79" i="46"/>
  <c r="O16" i="46"/>
  <c r="P16" i="46"/>
  <c r="O5" i="46"/>
  <c r="P5" i="46"/>
  <c r="O75" i="46"/>
  <c r="P75" i="46"/>
  <c r="J79" i="46"/>
  <c r="N79" i="46"/>
  <c r="G79" i="46"/>
  <c r="O29" i="46"/>
  <c r="P29" i="46"/>
  <c r="D79" i="46"/>
  <c r="O84" i="47" l="1"/>
  <c r="P84" i="47" s="1"/>
  <c r="N83" i="35"/>
  <c r="O83" i="35" s="1"/>
  <c r="N86" i="44"/>
  <c r="O86" i="44" s="1"/>
  <c r="N84" i="39"/>
  <c r="O84" i="39" s="1"/>
  <c r="N78" i="33"/>
  <c r="O78" i="33" s="1"/>
  <c r="N29" i="43"/>
  <c r="O29" i="43" s="1"/>
  <c r="N62" i="33"/>
  <c r="O62" i="33" s="1"/>
  <c r="H82" i="43"/>
  <c r="N82" i="43" s="1"/>
  <c r="O82" i="43" s="1"/>
  <c r="J82" i="43"/>
  <c r="N5" i="33"/>
  <c r="O5" i="33" s="1"/>
  <c r="N5" i="38"/>
  <c r="O5" i="38" s="1"/>
  <c r="H76" i="34"/>
  <c r="N76" i="34" s="1"/>
  <c r="O76" i="34" s="1"/>
  <c r="O67" i="46"/>
  <c r="P67" i="46" s="1"/>
  <c r="N69" i="45"/>
  <c r="O69" i="45" s="1"/>
  <c r="G77" i="37"/>
  <c r="D81" i="36"/>
  <c r="N81" i="36" s="1"/>
  <c r="O81" i="36" s="1"/>
  <c r="N60" i="39"/>
  <c r="O60" i="39" s="1"/>
  <c r="D77" i="37"/>
  <c r="N77" i="37" s="1"/>
  <c r="O77" i="37" s="1"/>
  <c r="N76" i="38"/>
  <c r="O76" i="38" s="1"/>
  <c r="N74" i="37"/>
  <c r="O74" i="37" s="1"/>
  <c r="L80" i="41"/>
  <c r="N80" i="41" s="1"/>
  <c r="O80" i="41" s="1"/>
  <c r="N16" i="39"/>
  <c r="O16" i="39" s="1"/>
  <c r="I79" i="46"/>
  <c r="N39" i="41"/>
  <c r="O39" i="41" s="1"/>
  <c r="E83" i="38"/>
  <c r="N83" i="38" s="1"/>
  <c r="O83" i="38" s="1"/>
  <c r="N29" i="44"/>
  <c r="O29" i="44" s="1"/>
  <c r="N5" i="39"/>
  <c r="O5" i="39" s="1"/>
  <c r="L79" i="46"/>
  <c r="O79" i="46" s="1"/>
  <c r="P79" i="46" s="1"/>
</calcChain>
</file>

<file path=xl/sharedStrings.xml><?xml version="1.0" encoding="utf-8"?>
<sst xmlns="http://schemas.openxmlformats.org/spreadsheetml/2006/main" count="1566" uniqueCount="200">
  <si>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</si>
  <si>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</si>
  <si>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</si>
  <si>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</si>
  <si>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</si>
  <si>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</si>
  <si>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</si>
  <si>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</si>
  <si>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</si>
  <si>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</si>
  <si>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</si>
  <si>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</si>
  <si>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</si>
  <si>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</si>
  <si>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</si>
  <si>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</si>
  <si>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</si>
  <si>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</si>
  <si>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</si>
  <si>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Water</t>
  </si>
  <si>
    <t>Franchise Fee - Gas</t>
  </si>
  <si>
    <t>Franchise Fee - Sewer</t>
  </si>
  <si>
    <t>Franchise Fee - Solid Waste</t>
  </si>
  <si>
    <t>Impact Fees - Residential - Physical Environment</t>
  </si>
  <si>
    <t>Impact Fees - Residential - Transportation</t>
  </si>
  <si>
    <t>Impact Fees - Residential - Culture / Recreation</t>
  </si>
  <si>
    <t>Special Assessments - Capital Improvement</t>
  </si>
  <si>
    <t>Other Permits, Fees, and Special Assessments</t>
  </si>
  <si>
    <t>Federal Grant - Public Safety</t>
  </si>
  <si>
    <t>Intergovernmental Revenue</t>
  </si>
  <si>
    <t>State Grant - Public Safety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</si>
  <si>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</si>
  <si>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</si>
  <si>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</si>
  <si>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</si>
  <si>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</si>
  <si>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</si>
  <si>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</si>
  <si>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</si>
  <si>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</si>
  <si>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</si>
  <si>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</si>
  <si>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</si>
  <si>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</si>
  <si>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</si>
  <si>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</si>
  <si>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</si>
  <si>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</si>
  <si>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</si>
  <si>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</si>
  <si>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</si>
  <si>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</si>
  <si>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</si>
  <si>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</si>
  <si>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</si>
  <si>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</si>
  <si>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Conservation and Resource Management</t>
  </si>
  <si>
    <t>Physical Environment - Cemetary</t>
  </si>
  <si>
    <t>Physical Environment - Other Physical Environment Charges</t>
  </si>
  <si>
    <t>Transportation (User Fees) - Other Transportation Charges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</si>
  <si>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</si>
  <si>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</si>
  <si>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</si>
  <si>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</si>
  <si>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</si>
  <si>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</si>
  <si>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</si>
  <si>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</si>
  <si>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</si>
  <si>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</si>
  <si>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</si>
  <si>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</si>
  <si>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</si>
  <si>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</si>
  <si>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</si>
  <si>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</si>
  <si>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</si>
  <si>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</si>
  <si>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</si>
  <si>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</si>
  <si>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</si>
  <si>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State Grants and Donations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</si>
  <si>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</si>
  <si>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</si>
  <si>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</si>
  <si>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</si>
  <si>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</si>
  <si>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</si>
  <si>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</si>
  <si>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</si>
  <si>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</si>
  <si>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</si>
  <si>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Apopka Revenues Reported by Account Code and Fund Type</t>
  </si>
  <si>
    <t>Local Fiscal Year Ended September 30, 2010</t>
  </si>
  <si>
    <t>Local Option Taxes</t>
  </si>
  <si>
    <t>Federal Grant - Physical Environment - Other Physical Environment</t>
  </si>
  <si>
    <t>Federal Grant - Transportation - Other Transportation</t>
  </si>
  <si>
    <t>Other Charges for Services</t>
  </si>
  <si>
    <t>2010 Municipal Census Population:</t>
  </si>
  <si>
    <t>Local Fiscal Year Ended September 30, 2011</t>
  </si>
  <si>
    <t>Fire Insurance Premium Tax for Firefighters' Pension</t>
  </si>
  <si>
    <t>Impact Fees - Commercial - Physical Environment</t>
  </si>
  <si>
    <t>Impact Fees - Commercial - Transportation</t>
  </si>
  <si>
    <t>Federal Grant - Physical Environment - Gas Supply System</t>
  </si>
  <si>
    <t>State Grant - Culture / Recreation</t>
  </si>
  <si>
    <t>Proprietary Non-Operating Sources - Capital Contributions from Other Public Source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</si>
  <si>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</si>
  <si>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</si>
  <si>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</si>
  <si>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State Shared Revenues - Public Safety - Emergency Management Assistance</t>
  </si>
  <si>
    <t>Transportation (User Fees) - Airports</t>
  </si>
  <si>
    <t>2012 Municipal Population:</t>
  </si>
  <si>
    <t>Local Fiscal Year Ended September 30, 2008</t>
  </si>
  <si>
    <t>Permits and Franchise Fees</t>
  </si>
  <si>
    <t>Other Permits and Fees</t>
  </si>
  <si>
    <t>Federal Grant - Physical Environment - Water Supply System</t>
  </si>
  <si>
    <t>State Grant - Other</t>
  </si>
  <si>
    <t>Impact Fees - Physical Environment</t>
  </si>
  <si>
    <t>Impact Fees - Transportation</t>
  </si>
  <si>
    <t>Impact Fees - Culture / Recreation</t>
  </si>
  <si>
    <t>Proprietary Non-Operating Sources - Capital Contributions from Private Source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</si>
  <si>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</si>
  <si>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</si>
  <si>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</si>
  <si>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</si>
  <si>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</si>
  <si>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</si>
  <si>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</si>
  <si>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</si>
  <si>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</si>
  <si>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</si>
  <si>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Administrative Service Fees</t>
  </si>
  <si>
    <t>General Government - County Officer Commission and Fees</t>
  </si>
  <si>
    <t>General Government - Other General Government Charges and Fees</t>
  </si>
  <si>
    <t>Transportation - Airports</t>
  </si>
  <si>
    <t>Transportation - Other Transportation Charges</t>
  </si>
  <si>
    <t>Sales - Disposition of Fixed Assets</t>
  </si>
  <si>
    <t>Sales - Sale of Surplus Materials and Scrap</t>
  </si>
  <si>
    <t>Proceeds - Debt Proceeds</t>
  </si>
  <si>
    <t>Proceeds - Proceeds from Refunding Bonds</t>
  </si>
  <si>
    <t>Proprietary Non-Operating - State Grants and Donations</t>
  </si>
  <si>
    <t>Proprietary Non-Operating - Other Grants and Donations</t>
  </si>
  <si>
    <t>Proprietary Non-Operating - Other Non-Operating Sources</t>
  </si>
  <si>
    <t>2013 Municipal Population:</t>
  </si>
  <si>
    <t>Local Fiscal Year Ended September 30, 2014</t>
  </si>
  <si>
    <t>Culture / Recreation - Cultural Services</t>
  </si>
  <si>
    <t>Interest and Other Earnings - Gain (Loss) on Sale of Investments</t>
  </si>
  <si>
    <t>Proprietary Non-Operating - Capital Contributions from Private Source</t>
  </si>
  <si>
    <t>2014 Municipal Population:</t>
  </si>
  <si>
    <t>Local Fiscal Year Ended September 30, 2015</t>
  </si>
  <si>
    <t>2015 Municipal Population:</t>
  </si>
  <si>
    <t>Local Fiscal Year Ended September 30, 2016</t>
  </si>
  <si>
    <t>Special Assessments - Charges for Public Services</t>
  </si>
  <si>
    <t>Court-Ordered Judgments and Fines - Other Court-Ordered</t>
  </si>
  <si>
    <t>2016 Municipal Population:</t>
  </si>
  <si>
    <t>Local Fiscal Year Ended September 30, 2017</t>
  </si>
  <si>
    <t>Impact Fees - Residential - Public Safety</t>
  </si>
  <si>
    <t>Federal Grant - Physical Environment - Electric Supply System</t>
  </si>
  <si>
    <t>State Grant - Physical Environment - Electric Supply System</t>
  </si>
  <si>
    <t>2017 Municipal Population:</t>
  </si>
  <si>
    <t>Local Fiscal Year Ended September 30, 2018</t>
  </si>
  <si>
    <t>Federal Grant - Economic Environment</t>
  </si>
  <si>
    <t>2018 Municipal Population:</t>
  </si>
  <si>
    <t>Local Fiscal Year Ended September 30, 2019</t>
  </si>
  <si>
    <t>State Grant - Physical Environment - Garbage / Solid Waste</t>
  </si>
  <si>
    <t>State Grant - Economic Environment</t>
  </si>
  <si>
    <t>Public Safety - Fire Protection</t>
  </si>
  <si>
    <t>Physical Environment - Water / Sewer Combination Utility</t>
  </si>
  <si>
    <t>2019 Municipal Population:</t>
  </si>
  <si>
    <t>Local Fiscal Year Ended September 30, 2020</t>
  </si>
  <si>
    <t>Federal Grant - Other Federal Grants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</si>
  <si>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</si>
  <si>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</si>
  <si>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</si>
  <si>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</si>
  <si>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</si>
  <si>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</si>
  <si>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</si>
  <si>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</si>
  <si>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</si>
  <si>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Inspection Fee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</si>
  <si>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</si>
  <si>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</si>
  <si>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</si>
  <si>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</si>
  <si>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</si>
  <si>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</si>
  <si>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Transportation - Water Ports and Terminals</t>
  </si>
  <si>
    <t>Proprietary Non-Operating Sources - Other Non-Operating Sources</t>
  </si>
  <si>
    <t>2022 Municipal Population:</t>
  </si>
  <si>
    <t>Local Fiscal Year Ended September 30, 2023</t>
  </si>
  <si>
    <t>Local Communications Services Taxes</t>
  </si>
  <si>
    <t>Impact Fees - Commercial - Public Safety</t>
  </si>
  <si>
    <t>Impact Fees - Commercial - Culture / Recreation</t>
  </si>
  <si>
    <t>Other Fees and Special Assessments</t>
  </si>
  <si>
    <t>State Grant - Human Services - Public Welfare</t>
  </si>
  <si>
    <t>State Shared Revenues - Transportation - Fuel Tax Refunds and Credits</t>
  </si>
  <si>
    <t>Contributions from Enterprise Operations</t>
  </si>
  <si>
    <t>Proprietary Non-Operating Sources - Interest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</si>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</sst>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190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8"/>
      <c r="M3" s="69"/>
      <c r="N3" s="36"/>
      <c r="O3" s="37"/>
      <c r="P3" s="70" t="s">
        <v>173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174</v>
      </c>
      <c r="N4" s="35" t="s">
        <v>9</v>
      </c>
      <c r="O4" s="35" t="s">
        <v>175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SUM(D6:D15)</f>
        <v>31414414</v>
      </c>
      <c r="E5" s="27">
        <f t="shared" si="0"/>
        <v>1767011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1040981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34222406</v>
      </c>
      <c r="P5" s="33">
        <f t="shared" ref="P5:P36" si="1">(O5/P$87)</f>
        <v>587.07573808175937</v>
      </c>
      <c r="Q5" s="6"/>
    </row>
    <row r="6" spans="1:134">
      <c r="A6" s="12"/>
      <c r="B6" s="25">
        <v>311</v>
      </c>
      <c r="C6" s="20" t="s">
        <v>2</v>
      </c>
      <c r="D6" s="46">
        <v>20876149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20876149</v>
      </c>
      <c r="P6" s="47">
        <f t="shared" si="1"/>
        <v>358.12445748203044</v>
      </c>
      <c r="Q6" s="9"/>
    </row>
    <row r="7" spans="1:134">
      <c r="A7" s="12"/>
      <c r="B7" s="25">
        <v>312.41000000000003</v>
      </c>
      <c r="C7" s="20" t="s">
        <v>177</v>
      </c>
      <c r="D7" s="46">
        <v>0</v>
      </c>
      <c r="E7" s="46">
        <v>1767011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1767011</v>
      </c>
      <c r="P7" s="47">
        <f t="shared" si="1"/>
        <v>30.312576124062925</v>
      </c>
      <c r="Q7" s="9"/>
    </row>
    <row r="8" spans="1:134">
      <c r="A8" s="12"/>
      <c r="B8" s="25">
        <v>312.51</v>
      </c>
      <c r="C8" s="20" t="s">
        <v>90</v>
      </c>
      <c r="D8" s="46">
        <v>373647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373647</v>
      </c>
      <c r="L8" s="46">
        <v>0</v>
      </c>
      <c r="M8" s="46">
        <v>0</v>
      </c>
      <c r="N8" s="46">
        <v>0</v>
      </c>
      <c r="O8" s="46">
        <f t="shared" si="2"/>
        <v>747294</v>
      </c>
      <c r="P8" s="47">
        <f t="shared" si="1"/>
        <v>12.819618135968298</v>
      </c>
      <c r="Q8" s="9"/>
    </row>
    <row r="9" spans="1:134">
      <c r="A9" s="12"/>
      <c r="B9" s="25">
        <v>312.52</v>
      </c>
      <c r="C9" s="20" t="s">
        <v>123</v>
      </c>
      <c r="D9" s="46">
        <v>667334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667334</v>
      </c>
      <c r="L9" s="46">
        <v>0</v>
      </c>
      <c r="M9" s="46">
        <v>0</v>
      </c>
      <c r="N9" s="46">
        <v>0</v>
      </c>
      <c r="O9" s="46">
        <f t="shared" si="2"/>
        <v>1334668</v>
      </c>
      <c r="P9" s="47">
        <f t="shared" si="1"/>
        <v>22.895853704561439</v>
      </c>
      <c r="Q9" s="9"/>
    </row>
    <row r="10" spans="1:134">
      <c r="A10" s="12"/>
      <c r="B10" s="25">
        <v>314.10000000000002</v>
      </c>
      <c r="C10" s="20" t="s">
        <v>11</v>
      </c>
      <c r="D10" s="46">
        <v>5829262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5829262</v>
      </c>
      <c r="P10" s="47">
        <f t="shared" si="1"/>
        <v>99.999348120700603</v>
      </c>
      <c r="Q10" s="9"/>
    </row>
    <row r="11" spans="1:134">
      <c r="A11" s="12"/>
      <c r="B11" s="25">
        <v>314.3</v>
      </c>
      <c r="C11" s="20" t="s">
        <v>12</v>
      </c>
      <c r="D11" s="46">
        <v>1089693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1089693</v>
      </c>
      <c r="P11" s="47">
        <f t="shared" si="1"/>
        <v>18.693376563223715</v>
      </c>
      <c r="Q11" s="9"/>
    </row>
    <row r="12" spans="1:134">
      <c r="A12" s="12"/>
      <c r="B12" s="25">
        <v>314.39999999999998</v>
      </c>
      <c r="C12" s="20" t="s">
        <v>13</v>
      </c>
      <c r="D12" s="46">
        <v>131554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131554</v>
      </c>
      <c r="P12" s="47">
        <f t="shared" si="1"/>
        <v>2.2567718250904911</v>
      </c>
      <c r="Q12" s="9"/>
    </row>
    <row r="13" spans="1:134">
      <c r="A13" s="12"/>
      <c r="B13" s="25">
        <v>314.8</v>
      </c>
      <c r="C13" s="20" t="s">
        <v>14</v>
      </c>
      <c r="D13" s="46">
        <v>64345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64345</v>
      </c>
      <c r="P13" s="47">
        <f t="shared" si="1"/>
        <v>1.1038203557888597</v>
      </c>
      <c r="Q13" s="9"/>
    </row>
    <row r="14" spans="1:134">
      <c r="A14" s="12"/>
      <c r="B14" s="25">
        <v>315.2</v>
      </c>
      <c r="C14" s="20" t="s">
        <v>191</v>
      </c>
      <c r="D14" s="46">
        <v>2005138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2005138</v>
      </c>
      <c r="P14" s="47">
        <f t="shared" si="1"/>
        <v>34.397577753761169</v>
      </c>
      <c r="Q14" s="9"/>
    </row>
    <row r="15" spans="1:134">
      <c r="A15" s="12"/>
      <c r="B15" s="25">
        <v>316</v>
      </c>
      <c r="C15" s="20" t="s">
        <v>125</v>
      </c>
      <c r="D15" s="46">
        <v>377292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377292</v>
      </c>
      <c r="P15" s="47">
        <f t="shared" si="1"/>
        <v>6.4723380165714577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SUM(D17:D30)</f>
        <v>12973384</v>
      </c>
      <c r="E16" s="32">
        <f t="shared" si="3"/>
        <v>13054088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6337442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32364914</v>
      </c>
      <c r="P16" s="45">
        <f t="shared" si="1"/>
        <v>555.21098588166672</v>
      </c>
      <c r="Q16" s="10"/>
    </row>
    <row r="17" spans="1:17">
      <c r="A17" s="12"/>
      <c r="B17" s="25">
        <v>322</v>
      </c>
      <c r="C17" s="20" t="s">
        <v>179</v>
      </c>
      <c r="D17" s="46">
        <v>7353289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7353289</v>
      </c>
      <c r="P17" s="47">
        <f t="shared" si="1"/>
        <v>126.14360214777075</v>
      </c>
      <c r="Q17" s="9"/>
    </row>
    <row r="18" spans="1:17">
      <c r="A18" s="12"/>
      <c r="B18" s="25">
        <v>323.10000000000002</v>
      </c>
      <c r="C18" s="20" t="s">
        <v>18</v>
      </c>
      <c r="D18" s="46">
        <v>4688711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30" si="4">SUM(D18:N18)</f>
        <v>4688711</v>
      </c>
      <c r="P18" s="47">
        <f t="shared" si="1"/>
        <v>80.433516888820265</v>
      </c>
      <c r="Q18" s="9"/>
    </row>
    <row r="19" spans="1:17">
      <c r="A19" s="12"/>
      <c r="B19" s="25">
        <v>323.39999999999998</v>
      </c>
      <c r="C19" s="20" t="s">
        <v>20</v>
      </c>
      <c r="D19" s="46">
        <v>127957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127957</v>
      </c>
      <c r="P19" s="47">
        <f t="shared" si="1"/>
        <v>2.1950663029866364</v>
      </c>
      <c r="Q19" s="9"/>
    </row>
    <row r="20" spans="1:17">
      <c r="A20" s="12"/>
      <c r="B20" s="25">
        <v>323.7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227470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227470</v>
      </c>
      <c r="P20" s="47">
        <f t="shared" si="1"/>
        <v>3.9021837956529946</v>
      </c>
      <c r="Q20" s="9"/>
    </row>
    <row r="21" spans="1:17">
      <c r="A21" s="12"/>
      <c r="B21" s="25">
        <v>324.11</v>
      </c>
      <c r="C21" s="20" t="s">
        <v>156</v>
      </c>
      <c r="D21" s="46">
        <v>0</v>
      </c>
      <c r="E21" s="46">
        <v>621285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621285</v>
      </c>
      <c r="P21" s="47">
        <f t="shared" si="1"/>
        <v>10.657969224435181</v>
      </c>
      <c r="Q21" s="9"/>
    </row>
    <row r="22" spans="1:17">
      <c r="A22" s="12"/>
      <c r="B22" s="25">
        <v>324.12</v>
      </c>
      <c r="C22" s="20" t="s">
        <v>192</v>
      </c>
      <c r="D22" s="46">
        <v>0</v>
      </c>
      <c r="E22" s="46">
        <v>1615415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1615415</v>
      </c>
      <c r="P22" s="47">
        <f t="shared" si="1"/>
        <v>27.711989432693461</v>
      </c>
      <c r="Q22" s="9"/>
    </row>
    <row r="23" spans="1:17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4988356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4988356</v>
      </c>
      <c r="P23" s="47">
        <f t="shared" si="1"/>
        <v>85.573842485375607</v>
      </c>
      <c r="Q23" s="9"/>
    </row>
    <row r="24" spans="1:17">
      <c r="A24" s="12"/>
      <c r="B24" s="25">
        <v>324.22000000000003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1121616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1121616</v>
      </c>
      <c r="P24" s="47">
        <f t="shared" si="1"/>
        <v>19.241006638876023</v>
      </c>
      <c r="Q24" s="9"/>
    </row>
    <row r="25" spans="1:17">
      <c r="A25" s="12"/>
      <c r="B25" s="25">
        <v>324.31</v>
      </c>
      <c r="C25" s="20" t="s">
        <v>24</v>
      </c>
      <c r="D25" s="46">
        <v>0</v>
      </c>
      <c r="E25" s="46">
        <v>1276106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1276106</v>
      </c>
      <c r="P25" s="47">
        <f t="shared" si="1"/>
        <v>21.891239085310414</v>
      </c>
      <c r="Q25" s="9"/>
    </row>
    <row r="26" spans="1:17">
      <c r="A26" s="12"/>
      <c r="B26" s="25">
        <v>324.32</v>
      </c>
      <c r="C26" s="20" t="s">
        <v>102</v>
      </c>
      <c r="D26" s="46">
        <v>0</v>
      </c>
      <c r="E26" s="46">
        <v>7903567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7903567</v>
      </c>
      <c r="P26" s="47">
        <f t="shared" si="1"/>
        <v>135.58346628240096</v>
      </c>
      <c r="Q26" s="9"/>
    </row>
    <row r="27" spans="1:17">
      <c r="A27" s="12"/>
      <c r="B27" s="25">
        <v>324.61</v>
      </c>
      <c r="C27" s="20" t="s">
        <v>25</v>
      </c>
      <c r="D27" s="46">
        <v>0</v>
      </c>
      <c r="E27" s="46">
        <v>450500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450500</v>
      </c>
      <c r="P27" s="47">
        <f t="shared" si="1"/>
        <v>7.7282006415864686</v>
      </c>
      <c r="Q27" s="9"/>
    </row>
    <row r="28" spans="1:17">
      <c r="A28" s="12"/>
      <c r="B28" s="25">
        <v>324.62</v>
      </c>
      <c r="C28" s="20" t="s">
        <v>193</v>
      </c>
      <c r="D28" s="46">
        <v>0</v>
      </c>
      <c r="E28" s="46">
        <v>892761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892761</v>
      </c>
      <c r="P28" s="47">
        <f t="shared" si="1"/>
        <v>15.315063558231692</v>
      </c>
      <c r="Q28" s="9"/>
    </row>
    <row r="29" spans="1:17">
      <c r="A29" s="12"/>
      <c r="B29" s="25">
        <v>325.10000000000002</v>
      </c>
      <c r="C29" s="20" t="s">
        <v>26</v>
      </c>
      <c r="D29" s="46">
        <v>0</v>
      </c>
      <c r="E29" s="46">
        <v>294454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294454</v>
      </c>
      <c r="P29" s="47">
        <f t="shared" si="1"/>
        <v>5.0512754533134334</v>
      </c>
      <c r="Q29" s="9"/>
    </row>
    <row r="30" spans="1:17">
      <c r="A30" s="12"/>
      <c r="B30" s="25">
        <v>329.5</v>
      </c>
      <c r="C30" s="20" t="s">
        <v>194</v>
      </c>
      <c r="D30" s="46">
        <v>803427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803427</v>
      </c>
      <c r="P30" s="47">
        <f t="shared" si="1"/>
        <v>13.782563944212855</v>
      </c>
      <c r="Q30" s="9"/>
    </row>
    <row r="31" spans="1:17" ht="15.75">
      <c r="A31" s="29" t="s">
        <v>181</v>
      </c>
      <c r="B31" s="30"/>
      <c r="C31" s="31"/>
      <c r="D31" s="32">
        <f t="shared" ref="D31:N31" si="5">SUM(D32:D46)</f>
        <v>17586118</v>
      </c>
      <c r="E31" s="32">
        <f t="shared" si="5"/>
        <v>2236089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4">
        <f>SUM(D31:N31)</f>
        <v>19822207</v>
      </c>
      <c r="P31" s="45">
        <f t="shared" si="1"/>
        <v>340.0443792565145</v>
      </c>
      <c r="Q31" s="10"/>
    </row>
    <row r="32" spans="1:17">
      <c r="A32" s="12"/>
      <c r="B32" s="25">
        <v>331.2</v>
      </c>
      <c r="C32" s="20" t="s">
        <v>28</v>
      </c>
      <c r="D32" s="46">
        <v>73473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73473</v>
      </c>
      <c r="P32" s="47">
        <f t="shared" si="1"/>
        <v>1.2604086253924143</v>
      </c>
      <c r="Q32" s="9"/>
    </row>
    <row r="33" spans="1:17">
      <c r="A33" s="12"/>
      <c r="B33" s="25">
        <v>331.5</v>
      </c>
      <c r="C33" s="20" t="s">
        <v>161</v>
      </c>
      <c r="D33" s="46">
        <v>1418708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43" si="6">SUM(D33:N33)</f>
        <v>1418708</v>
      </c>
      <c r="P33" s="47">
        <f t="shared" si="1"/>
        <v>24.337536239342633</v>
      </c>
      <c r="Q33" s="9"/>
    </row>
    <row r="34" spans="1:17">
      <c r="A34" s="12"/>
      <c r="B34" s="25">
        <v>331.9</v>
      </c>
      <c r="C34" s="20" t="s">
        <v>170</v>
      </c>
      <c r="D34" s="46">
        <v>90155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90155</v>
      </c>
      <c r="P34" s="47">
        <f t="shared" si="1"/>
        <v>1.546583637829585</v>
      </c>
      <c r="Q34" s="9"/>
    </row>
    <row r="35" spans="1:17">
      <c r="A35" s="12"/>
      <c r="B35" s="25">
        <v>334.2</v>
      </c>
      <c r="C35" s="20" t="s">
        <v>30</v>
      </c>
      <c r="D35" s="46">
        <v>0</v>
      </c>
      <c r="E35" s="46">
        <v>290173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290173</v>
      </c>
      <c r="P35" s="47">
        <f t="shared" si="1"/>
        <v>4.9778361038203558</v>
      </c>
      <c r="Q35" s="9"/>
    </row>
    <row r="36" spans="1:17">
      <c r="A36" s="12"/>
      <c r="B36" s="25">
        <v>334.62</v>
      </c>
      <c r="C36" s="20" t="s">
        <v>195</v>
      </c>
      <c r="D36" s="46">
        <v>0</v>
      </c>
      <c r="E36" s="46">
        <v>39583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39583</v>
      </c>
      <c r="P36" s="47">
        <f t="shared" si="1"/>
        <v>0.6790352186368861</v>
      </c>
      <c r="Q36" s="9"/>
    </row>
    <row r="37" spans="1:17">
      <c r="A37" s="12"/>
      <c r="B37" s="25">
        <v>334.7</v>
      </c>
      <c r="C37" s="20" t="s">
        <v>104</v>
      </c>
      <c r="D37" s="46">
        <v>0</v>
      </c>
      <c r="E37" s="46">
        <v>5580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5580</v>
      </c>
      <c r="P37" s="47">
        <f t="shared" ref="P37:P68" si="7">(O37/P$87)</f>
        <v>9.5723328701559363E-2</v>
      </c>
      <c r="Q37" s="9"/>
    </row>
    <row r="38" spans="1:17">
      <c r="A38" s="12"/>
      <c r="B38" s="25">
        <v>334.9</v>
      </c>
      <c r="C38" s="20" t="s">
        <v>116</v>
      </c>
      <c r="D38" s="46">
        <v>0</v>
      </c>
      <c r="E38" s="46">
        <v>1900753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1900753</v>
      </c>
      <c r="P38" s="47">
        <f t="shared" si="7"/>
        <v>32.606882473024207</v>
      </c>
      <c r="Q38" s="9"/>
    </row>
    <row r="39" spans="1:17">
      <c r="A39" s="12"/>
      <c r="B39" s="25">
        <v>335.125</v>
      </c>
      <c r="C39" s="20" t="s">
        <v>182</v>
      </c>
      <c r="D39" s="46">
        <v>4000263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4000263</v>
      </c>
      <c r="P39" s="47">
        <f t="shared" si="7"/>
        <v>68.623385312130097</v>
      </c>
      <c r="Q39" s="9"/>
    </row>
    <row r="40" spans="1:17">
      <c r="A40" s="12"/>
      <c r="B40" s="25">
        <v>335.14</v>
      </c>
      <c r="C40" s="20" t="s">
        <v>127</v>
      </c>
      <c r="D40" s="46">
        <v>36827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36827</v>
      </c>
      <c r="P40" s="47">
        <f t="shared" si="7"/>
        <v>0.63175681471188649</v>
      </c>
      <c r="Q40" s="9"/>
    </row>
    <row r="41" spans="1:17">
      <c r="A41" s="12"/>
      <c r="B41" s="25">
        <v>335.15</v>
      </c>
      <c r="C41" s="20" t="s">
        <v>128</v>
      </c>
      <c r="D41" s="46">
        <v>19560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19560</v>
      </c>
      <c r="P41" s="47">
        <f t="shared" si="7"/>
        <v>0.33554629200761671</v>
      </c>
      <c r="Q41" s="9"/>
    </row>
    <row r="42" spans="1:17">
      <c r="A42" s="12"/>
      <c r="B42" s="25">
        <v>335.18</v>
      </c>
      <c r="C42" s="20" t="s">
        <v>183</v>
      </c>
      <c r="D42" s="46">
        <v>11104112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11104112</v>
      </c>
      <c r="P42" s="47">
        <f t="shared" si="7"/>
        <v>190.48791450088348</v>
      </c>
      <c r="Q42" s="9"/>
    </row>
    <row r="43" spans="1:17">
      <c r="A43" s="12"/>
      <c r="B43" s="25">
        <v>335.21</v>
      </c>
      <c r="C43" s="20" t="s">
        <v>35</v>
      </c>
      <c r="D43" s="46">
        <v>27620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6"/>
        <v>27620</v>
      </c>
      <c r="P43" s="47">
        <f t="shared" si="7"/>
        <v>0.47381332235431356</v>
      </c>
      <c r="Q43" s="9"/>
    </row>
    <row r="44" spans="1:17">
      <c r="A44" s="12"/>
      <c r="B44" s="25">
        <v>335.45</v>
      </c>
      <c r="C44" s="20" t="s">
        <v>196</v>
      </c>
      <c r="D44" s="46">
        <v>28464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45" si="8">SUM(D44:N44)</f>
        <v>28464</v>
      </c>
      <c r="P44" s="47">
        <f t="shared" si="7"/>
        <v>0.48829190468838451</v>
      </c>
      <c r="Q44" s="9"/>
    </row>
    <row r="45" spans="1:17">
      <c r="A45" s="12"/>
      <c r="B45" s="25">
        <v>337.2</v>
      </c>
      <c r="C45" s="20" t="s">
        <v>37</v>
      </c>
      <c r="D45" s="46">
        <v>737909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737909</v>
      </c>
      <c r="P45" s="47">
        <f t="shared" si="7"/>
        <v>12.658621103734582</v>
      </c>
      <c r="Q45" s="9"/>
    </row>
    <row r="46" spans="1:17">
      <c r="A46" s="12"/>
      <c r="B46" s="25">
        <v>338</v>
      </c>
      <c r="C46" s="20" t="s">
        <v>38</v>
      </c>
      <c r="D46" s="46">
        <v>49027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49027</v>
      </c>
      <c r="P46" s="47">
        <f t="shared" si="7"/>
        <v>0.84104437925651454</v>
      </c>
      <c r="Q46" s="9"/>
    </row>
    <row r="47" spans="1:17" ht="15.75">
      <c r="A47" s="29" t="s">
        <v>43</v>
      </c>
      <c r="B47" s="30"/>
      <c r="C47" s="31"/>
      <c r="D47" s="32">
        <f t="shared" ref="D47:N47" si="9">SUM(D48:D61)</f>
        <v>4849444</v>
      </c>
      <c r="E47" s="32">
        <f t="shared" si="9"/>
        <v>1070139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30513870</v>
      </c>
      <c r="J47" s="32">
        <f t="shared" si="9"/>
        <v>0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36433453</v>
      </c>
      <c r="P47" s="45">
        <f t="shared" si="7"/>
        <v>625.00562674763694</v>
      </c>
      <c r="Q47" s="10"/>
    </row>
    <row r="48" spans="1:17">
      <c r="A48" s="12"/>
      <c r="B48" s="25">
        <v>341.9</v>
      </c>
      <c r="C48" s="20" t="s">
        <v>133</v>
      </c>
      <c r="D48" s="46">
        <v>128316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0" si="10">SUM(D48:N48)</f>
        <v>128316</v>
      </c>
      <c r="P48" s="47">
        <f t="shared" si="7"/>
        <v>2.2012248468941382</v>
      </c>
      <c r="Q48" s="9"/>
    </row>
    <row r="49" spans="1:17">
      <c r="A49" s="12"/>
      <c r="B49" s="25">
        <v>342.1</v>
      </c>
      <c r="C49" s="20" t="s">
        <v>50</v>
      </c>
      <c r="D49" s="46">
        <v>445918</v>
      </c>
      <c r="E49" s="46">
        <v>36010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481928</v>
      </c>
      <c r="P49" s="47">
        <f t="shared" si="7"/>
        <v>8.2673391316281535</v>
      </c>
      <c r="Q49" s="9"/>
    </row>
    <row r="50" spans="1:17">
      <c r="A50" s="12"/>
      <c r="B50" s="25">
        <v>342.2</v>
      </c>
      <c r="C50" s="20" t="s">
        <v>166</v>
      </c>
      <c r="D50" s="46">
        <v>836756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836756</v>
      </c>
      <c r="P50" s="47">
        <f t="shared" si="7"/>
        <v>14.354313553943012</v>
      </c>
      <c r="Q50" s="9"/>
    </row>
    <row r="51" spans="1:17">
      <c r="A51" s="12"/>
      <c r="B51" s="25">
        <v>342.6</v>
      </c>
      <c r="C51" s="20" t="s">
        <v>51</v>
      </c>
      <c r="D51" s="46">
        <v>1713864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1713864</v>
      </c>
      <c r="P51" s="47">
        <f t="shared" si="7"/>
        <v>29.400854304976583</v>
      </c>
      <c r="Q51" s="9"/>
    </row>
    <row r="52" spans="1:17">
      <c r="A52" s="12"/>
      <c r="B52" s="25">
        <v>343.3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14392045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14392045</v>
      </c>
      <c r="P52" s="47">
        <f t="shared" si="7"/>
        <v>246.89147925136808</v>
      </c>
      <c r="Q52" s="9"/>
    </row>
    <row r="53" spans="1:17">
      <c r="A53" s="12"/>
      <c r="B53" s="25">
        <v>343.4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5734489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5734489</v>
      </c>
      <c r="P53" s="47">
        <f t="shared" si="7"/>
        <v>98.373543993275348</v>
      </c>
      <c r="Q53" s="9"/>
    </row>
    <row r="54" spans="1:17">
      <c r="A54" s="12"/>
      <c r="B54" s="25">
        <v>343.5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9789021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9789021</v>
      </c>
      <c r="P54" s="47">
        <f t="shared" si="7"/>
        <v>167.92789871854254</v>
      </c>
      <c r="Q54" s="9"/>
    </row>
    <row r="55" spans="1:17">
      <c r="A55" s="12"/>
      <c r="B55" s="25">
        <v>343.7</v>
      </c>
      <c r="C55" s="20" t="s">
        <v>56</v>
      </c>
      <c r="D55" s="46">
        <v>0</v>
      </c>
      <c r="E55" s="46">
        <v>466849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466849</v>
      </c>
      <c r="P55" s="47">
        <f t="shared" si="7"/>
        <v>8.0086631327946751</v>
      </c>
      <c r="Q55" s="9"/>
    </row>
    <row r="56" spans="1:17">
      <c r="A56" s="12"/>
      <c r="B56" s="25">
        <v>343.8</v>
      </c>
      <c r="C56" s="20" t="s">
        <v>57</v>
      </c>
      <c r="D56" s="46">
        <v>56428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56428</v>
      </c>
      <c r="P56" s="47">
        <f t="shared" si="7"/>
        <v>0.96800645017412035</v>
      </c>
      <c r="Q56" s="9"/>
    </row>
    <row r="57" spans="1:17">
      <c r="A57" s="12"/>
      <c r="B57" s="25">
        <v>343.9</v>
      </c>
      <c r="C57" s="20" t="s">
        <v>58</v>
      </c>
      <c r="D57" s="46">
        <v>274185</v>
      </c>
      <c r="E57" s="46">
        <v>0</v>
      </c>
      <c r="F57" s="46">
        <v>0</v>
      </c>
      <c r="G57" s="46">
        <v>0</v>
      </c>
      <c r="H57" s="46">
        <v>0</v>
      </c>
      <c r="I57" s="46">
        <v>320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274505</v>
      </c>
      <c r="P57" s="47">
        <f t="shared" si="7"/>
        <v>4.7090559758461561</v>
      </c>
      <c r="Q57" s="9"/>
    </row>
    <row r="58" spans="1:17">
      <c r="A58" s="12"/>
      <c r="B58" s="25">
        <v>344.9</v>
      </c>
      <c r="C58" s="20" t="s">
        <v>135</v>
      </c>
      <c r="D58" s="46">
        <v>0</v>
      </c>
      <c r="E58" s="46">
        <v>292150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292150</v>
      </c>
      <c r="P58" s="47">
        <f t="shared" si="7"/>
        <v>5.0117509821076283</v>
      </c>
      <c r="Q58" s="9"/>
    </row>
    <row r="59" spans="1:17">
      <c r="A59" s="12"/>
      <c r="B59" s="25">
        <v>347.2</v>
      </c>
      <c r="C59" s="20" t="s">
        <v>60</v>
      </c>
      <c r="D59" s="46">
        <v>712479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712479</v>
      </c>
      <c r="P59" s="47">
        <f t="shared" si="7"/>
        <v>12.222376614687869</v>
      </c>
      <c r="Q59" s="9"/>
    </row>
    <row r="60" spans="1:17">
      <c r="A60" s="12"/>
      <c r="B60" s="25">
        <v>347.4</v>
      </c>
      <c r="C60" s="20" t="s">
        <v>61</v>
      </c>
      <c r="D60" s="46">
        <v>8750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8750</v>
      </c>
      <c r="P60" s="47">
        <f t="shared" si="7"/>
        <v>0.15010378604635205</v>
      </c>
      <c r="Q60" s="9"/>
    </row>
    <row r="61" spans="1:17">
      <c r="A61" s="12"/>
      <c r="B61" s="25">
        <v>349</v>
      </c>
      <c r="C61" s="20" t="s">
        <v>184</v>
      </c>
      <c r="D61" s="46">
        <v>672748</v>
      </c>
      <c r="E61" s="46">
        <v>275130</v>
      </c>
      <c r="F61" s="46">
        <v>0</v>
      </c>
      <c r="G61" s="46">
        <v>0</v>
      </c>
      <c r="H61" s="46">
        <v>0</v>
      </c>
      <c r="I61" s="46">
        <v>597995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1545873</v>
      </c>
      <c r="P61" s="47">
        <f t="shared" si="7"/>
        <v>26.519016005352274</v>
      </c>
      <c r="Q61" s="9"/>
    </row>
    <row r="62" spans="1:17" ht="15.75">
      <c r="A62" s="29" t="s">
        <v>44</v>
      </c>
      <c r="B62" s="30"/>
      <c r="C62" s="31"/>
      <c r="D62" s="32">
        <f t="shared" ref="D62:N62" si="11">SUM(D63:D66)</f>
        <v>457899</v>
      </c>
      <c r="E62" s="32">
        <f t="shared" si="11"/>
        <v>97960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1"/>
        <v>0</v>
      </c>
      <c r="O62" s="32">
        <f>SUM(D62:N62)</f>
        <v>555859</v>
      </c>
      <c r="P62" s="45">
        <f t="shared" si="7"/>
        <v>9.5356046180501952</v>
      </c>
      <c r="Q62" s="10"/>
    </row>
    <row r="63" spans="1:17">
      <c r="A63" s="13"/>
      <c r="B63" s="39">
        <v>351.1</v>
      </c>
      <c r="C63" s="21" t="s">
        <v>64</v>
      </c>
      <c r="D63" s="46">
        <v>41889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41889</v>
      </c>
      <c r="P63" s="47">
        <f t="shared" si="7"/>
        <v>0.71859399927950185</v>
      </c>
      <c r="Q63" s="9"/>
    </row>
    <row r="64" spans="1:17">
      <c r="A64" s="13"/>
      <c r="B64" s="39">
        <v>351.2</v>
      </c>
      <c r="C64" s="21" t="s">
        <v>65</v>
      </c>
      <c r="D64" s="46">
        <v>39489</v>
      </c>
      <c r="E64" s="46">
        <v>8263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6" si="12">SUM(D64:N64)</f>
        <v>47752</v>
      </c>
      <c r="P64" s="47">
        <f t="shared" si="7"/>
        <v>0.81917211328976036</v>
      </c>
      <c r="Q64" s="9"/>
    </row>
    <row r="65" spans="1:17">
      <c r="A65" s="13"/>
      <c r="B65" s="39">
        <v>354</v>
      </c>
      <c r="C65" s="21" t="s">
        <v>67</v>
      </c>
      <c r="D65" s="46">
        <v>376521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376521</v>
      </c>
      <c r="P65" s="47">
        <f t="shared" si="7"/>
        <v>6.4591117286809734</v>
      </c>
      <c r="Q65" s="9"/>
    </row>
    <row r="66" spans="1:17">
      <c r="A66" s="13"/>
      <c r="B66" s="39">
        <v>359</v>
      </c>
      <c r="C66" s="21" t="s">
        <v>68</v>
      </c>
      <c r="D66" s="46">
        <v>0</v>
      </c>
      <c r="E66" s="46">
        <v>89697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89697</v>
      </c>
      <c r="P66" s="47">
        <f t="shared" si="7"/>
        <v>1.5387267767999588</v>
      </c>
      <c r="Q66" s="9"/>
    </row>
    <row r="67" spans="1:17" ht="15.75">
      <c r="A67" s="29" t="s">
        <v>3</v>
      </c>
      <c r="B67" s="30"/>
      <c r="C67" s="31"/>
      <c r="D67" s="32">
        <f t="shared" ref="D67:N67" si="13">SUM(D68:D77)</f>
        <v>3576368</v>
      </c>
      <c r="E67" s="32">
        <f t="shared" si="13"/>
        <v>1443224</v>
      </c>
      <c r="F67" s="32">
        <f t="shared" si="13"/>
        <v>0</v>
      </c>
      <c r="G67" s="32">
        <f t="shared" si="13"/>
        <v>0</v>
      </c>
      <c r="H67" s="32">
        <f t="shared" si="13"/>
        <v>0</v>
      </c>
      <c r="I67" s="32">
        <f t="shared" si="13"/>
        <v>688521</v>
      </c>
      <c r="J67" s="32">
        <f t="shared" si="13"/>
        <v>0</v>
      </c>
      <c r="K67" s="32">
        <f t="shared" si="13"/>
        <v>26062021</v>
      </c>
      <c r="L67" s="32">
        <f t="shared" si="13"/>
        <v>0</v>
      </c>
      <c r="M67" s="32">
        <f t="shared" si="13"/>
        <v>0</v>
      </c>
      <c r="N67" s="32">
        <f t="shared" si="13"/>
        <v>0</v>
      </c>
      <c r="O67" s="32">
        <f>SUM(D67:N67)</f>
        <v>31770134</v>
      </c>
      <c r="P67" s="45">
        <f t="shared" si="7"/>
        <v>545.00770246856393</v>
      </c>
      <c r="Q67" s="10"/>
    </row>
    <row r="68" spans="1:17">
      <c r="A68" s="12"/>
      <c r="B68" s="25">
        <v>361.1</v>
      </c>
      <c r="C68" s="20" t="s">
        <v>69</v>
      </c>
      <c r="D68" s="46">
        <v>2517592</v>
      </c>
      <c r="E68" s="46">
        <v>1431814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3388335</v>
      </c>
      <c r="L68" s="46">
        <v>0</v>
      </c>
      <c r="M68" s="46">
        <v>0</v>
      </c>
      <c r="N68" s="46">
        <v>0</v>
      </c>
      <c r="O68" s="46">
        <f>SUM(D68:N68)</f>
        <v>7337741</v>
      </c>
      <c r="P68" s="47">
        <f t="shared" si="7"/>
        <v>125.87688058600519</v>
      </c>
      <c r="Q68" s="9"/>
    </row>
    <row r="69" spans="1:17">
      <c r="A69" s="12"/>
      <c r="B69" s="25">
        <v>361.3</v>
      </c>
      <c r="C69" s="20" t="s">
        <v>71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10023544</v>
      </c>
      <c r="L69" s="46">
        <v>0</v>
      </c>
      <c r="M69" s="46">
        <v>0</v>
      </c>
      <c r="N69" s="46">
        <v>0</v>
      </c>
      <c r="O69" s="46">
        <f t="shared" ref="O69:O84" si="14">SUM(D69:N69)</f>
        <v>10023544</v>
      </c>
      <c r="P69" s="47">
        <f t="shared" ref="P69:P100" si="15">(O69/P$87)</f>
        <v>171.95107474310808</v>
      </c>
      <c r="Q69" s="9"/>
    </row>
    <row r="70" spans="1:17">
      <c r="A70" s="12"/>
      <c r="B70" s="25">
        <v>361.4</v>
      </c>
      <c r="C70" s="20" t="s">
        <v>146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4892573</v>
      </c>
      <c r="L70" s="46">
        <v>0</v>
      </c>
      <c r="M70" s="46">
        <v>0</v>
      </c>
      <c r="N70" s="46">
        <v>0</v>
      </c>
      <c r="O70" s="46">
        <f t="shared" si="14"/>
        <v>4892573</v>
      </c>
      <c r="P70" s="47">
        <f t="shared" si="15"/>
        <v>83.930712092361006</v>
      </c>
      <c r="Q70" s="9"/>
    </row>
    <row r="71" spans="1:17">
      <c r="A71" s="12"/>
      <c r="B71" s="25">
        <v>362</v>
      </c>
      <c r="C71" s="20" t="s">
        <v>72</v>
      </c>
      <c r="D71" s="46">
        <v>323596</v>
      </c>
      <c r="E71" s="46">
        <v>0</v>
      </c>
      <c r="F71" s="46">
        <v>0</v>
      </c>
      <c r="G71" s="46">
        <v>0</v>
      </c>
      <c r="H71" s="46">
        <v>0</v>
      </c>
      <c r="I71" s="46">
        <v>6000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329596</v>
      </c>
      <c r="P71" s="47">
        <f t="shared" si="15"/>
        <v>5.6541265675123942</v>
      </c>
      <c r="Q71" s="9"/>
    </row>
    <row r="72" spans="1:17">
      <c r="A72" s="12"/>
      <c r="B72" s="25">
        <v>364</v>
      </c>
      <c r="C72" s="20" t="s">
        <v>136</v>
      </c>
      <c r="D72" s="46">
        <v>554885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4"/>
        <v>554885</v>
      </c>
      <c r="P72" s="47">
        <f t="shared" si="15"/>
        <v>9.5188959223234342</v>
      </c>
      <c r="Q72" s="9"/>
    </row>
    <row r="73" spans="1:17">
      <c r="A73" s="12"/>
      <c r="B73" s="25">
        <v>365</v>
      </c>
      <c r="C73" s="20" t="s">
        <v>137</v>
      </c>
      <c r="D73" s="46">
        <v>0</v>
      </c>
      <c r="E73" s="46">
        <v>239</v>
      </c>
      <c r="F73" s="46">
        <v>0</v>
      </c>
      <c r="G73" s="46">
        <v>0</v>
      </c>
      <c r="H73" s="46">
        <v>0</v>
      </c>
      <c r="I73" s="46">
        <v>656188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656427</v>
      </c>
      <c r="P73" s="47">
        <f t="shared" si="15"/>
        <v>11.260820338634142</v>
      </c>
      <c r="Q73" s="9"/>
    </row>
    <row r="74" spans="1:17">
      <c r="A74" s="12"/>
      <c r="B74" s="25">
        <v>366</v>
      </c>
      <c r="C74" s="20" t="s">
        <v>75</v>
      </c>
      <c r="D74" s="46">
        <v>36434</v>
      </c>
      <c r="E74" s="46">
        <v>9189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4"/>
        <v>45623</v>
      </c>
      <c r="P74" s="47">
        <f t="shared" si="15"/>
        <v>0.78264971780488224</v>
      </c>
      <c r="Q74" s="9"/>
    </row>
    <row r="75" spans="1:17">
      <c r="A75" s="12"/>
      <c r="B75" s="25">
        <v>368</v>
      </c>
      <c r="C75" s="20" t="s">
        <v>76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7757569</v>
      </c>
      <c r="L75" s="46">
        <v>0</v>
      </c>
      <c r="M75" s="46">
        <v>0</v>
      </c>
      <c r="N75" s="46">
        <v>0</v>
      </c>
      <c r="O75" s="46">
        <f t="shared" si="14"/>
        <v>7757569</v>
      </c>
      <c r="P75" s="47">
        <f t="shared" si="15"/>
        <v>133.07891170466436</v>
      </c>
      <c r="Q75" s="9"/>
    </row>
    <row r="76" spans="1:17">
      <c r="A76" s="12"/>
      <c r="B76" s="25">
        <v>369.3</v>
      </c>
      <c r="C76" s="20" t="s">
        <v>77</v>
      </c>
      <c r="D76" s="46">
        <v>85906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85906</v>
      </c>
      <c r="P76" s="47">
        <f t="shared" si="15"/>
        <v>1.4736932393254765</v>
      </c>
      <c r="Q76" s="9"/>
    </row>
    <row r="77" spans="1:17">
      <c r="A77" s="12"/>
      <c r="B77" s="25">
        <v>369.9</v>
      </c>
      <c r="C77" s="20" t="s">
        <v>78</v>
      </c>
      <c r="D77" s="46">
        <v>57955</v>
      </c>
      <c r="E77" s="46">
        <v>1982</v>
      </c>
      <c r="F77" s="46">
        <v>0</v>
      </c>
      <c r="G77" s="46">
        <v>0</v>
      </c>
      <c r="H77" s="46">
        <v>0</v>
      </c>
      <c r="I77" s="46">
        <v>26333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4"/>
        <v>86270</v>
      </c>
      <c r="P77" s="47">
        <f t="shared" si="15"/>
        <v>1.4799375568250046</v>
      </c>
      <c r="Q77" s="9"/>
    </row>
    <row r="78" spans="1:17" ht="15.75">
      <c r="A78" s="29" t="s">
        <v>45</v>
      </c>
      <c r="B78" s="30"/>
      <c r="C78" s="31"/>
      <c r="D78" s="32">
        <f t="shared" ref="D78:N78" si="16">SUM(D79:D84)</f>
        <v>7450409</v>
      </c>
      <c r="E78" s="32">
        <f t="shared" si="16"/>
        <v>5179416</v>
      </c>
      <c r="F78" s="32">
        <f t="shared" si="16"/>
        <v>0</v>
      </c>
      <c r="G78" s="32">
        <f t="shared" si="16"/>
        <v>0</v>
      </c>
      <c r="H78" s="32">
        <f t="shared" si="16"/>
        <v>0</v>
      </c>
      <c r="I78" s="32">
        <f t="shared" si="16"/>
        <v>30887090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si="16"/>
        <v>0</v>
      </c>
      <c r="O78" s="32">
        <f t="shared" si="14"/>
        <v>43516915</v>
      </c>
      <c r="P78" s="45">
        <f t="shared" si="15"/>
        <v>746.52042269226149</v>
      </c>
      <c r="Q78" s="9"/>
    </row>
    <row r="79" spans="1:17">
      <c r="A79" s="12"/>
      <c r="B79" s="25">
        <v>381</v>
      </c>
      <c r="C79" s="20" t="s">
        <v>79</v>
      </c>
      <c r="D79" s="46">
        <v>270462</v>
      </c>
      <c r="E79" s="46">
        <v>5179416</v>
      </c>
      <c r="F79" s="46">
        <v>0</v>
      </c>
      <c r="G79" s="46">
        <v>0</v>
      </c>
      <c r="H79" s="46">
        <v>0</v>
      </c>
      <c r="I79" s="46">
        <v>1000000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f t="shared" si="14"/>
        <v>6449878</v>
      </c>
      <c r="P79" s="47">
        <f t="shared" si="15"/>
        <v>110.64584083852263</v>
      </c>
      <c r="Q79" s="9"/>
    </row>
    <row r="80" spans="1:17">
      <c r="A80" s="12"/>
      <c r="B80" s="25">
        <v>382</v>
      </c>
      <c r="C80" s="20" t="s">
        <v>197</v>
      </c>
      <c r="D80" s="46">
        <v>6922237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4"/>
        <v>6922237</v>
      </c>
      <c r="P80" s="47">
        <f t="shared" si="15"/>
        <v>118.7490264697305</v>
      </c>
      <c r="Q80" s="9"/>
    </row>
    <row r="81" spans="1:120">
      <c r="A81" s="12"/>
      <c r="B81" s="25">
        <v>384</v>
      </c>
      <c r="C81" s="20" t="s">
        <v>138</v>
      </c>
      <c r="D81" s="46">
        <v>257710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4"/>
        <v>257710</v>
      </c>
      <c r="P81" s="47">
        <f t="shared" si="15"/>
        <v>4.4209424802291872</v>
      </c>
      <c r="Q81" s="9"/>
    </row>
    <row r="82" spans="1:120">
      <c r="A82" s="12"/>
      <c r="B82" s="25">
        <v>389.1</v>
      </c>
      <c r="C82" s="20" t="s">
        <v>198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1982855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4"/>
        <v>1982855</v>
      </c>
      <c r="P82" s="47">
        <f t="shared" si="15"/>
        <v>34.015319163535928</v>
      </c>
      <c r="Q82" s="9"/>
    </row>
    <row r="83" spans="1:120">
      <c r="A83" s="12"/>
      <c r="B83" s="25">
        <v>389.4</v>
      </c>
      <c r="C83" s="20" t="s">
        <v>82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68379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4"/>
        <v>68379</v>
      </c>
      <c r="P83" s="47">
        <f t="shared" si="15"/>
        <v>1.1730224898358292</v>
      </c>
      <c r="Q83" s="9"/>
    </row>
    <row r="84" spans="1:120" ht="15.75" thickBot="1">
      <c r="A84" s="12"/>
      <c r="B84" s="25">
        <v>389.8</v>
      </c>
      <c r="C84" s="20" t="s">
        <v>120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27835856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14"/>
        <v>27835856</v>
      </c>
      <c r="P84" s="47">
        <f t="shared" si="15"/>
        <v>477.51627125040744</v>
      </c>
      <c r="Q84" s="9"/>
    </row>
    <row r="85" spans="1:120" ht="16.5" thickBot="1">
      <c r="A85" s="14" t="s">
        <v>62</v>
      </c>
      <c r="B85" s="23"/>
      <c r="C85" s="22"/>
      <c r="D85" s="15">
        <f t="shared" ref="D85:N85" si="17">SUM(D5,D16,D31,D47,D62,D67,D78)</f>
        <v>78308036</v>
      </c>
      <c r="E85" s="15">
        <f t="shared" si="17"/>
        <v>24847927</v>
      </c>
      <c r="F85" s="15">
        <f t="shared" si="17"/>
        <v>0</v>
      </c>
      <c r="G85" s="15">
        <f t="shared" si="17"/>
        <v>0</v>
      </c>
      <c r="H85" s="15">
        <f t="shared" si="17"/>
        <v>0</v>
      </c>
      <c r="I85" s="15">
        <f t="shared" si="17"/>
        <v>68426923</v>
      </c>
      <c r="J85" s="15">
        <f t="shared" si="17"/>
        <v>0</v>
      </c>
      <c r="K85" s="15">
        <f t="shared" si="17"/>
        <v>27103002</v>
      </c>
      <c r="L85" s="15">
        <f t="shared" si="17"/>
        <v>0</v>
      </c>
      <c r="M85" s="15">
        <f t="shared" si="17"/>
        <v>0</v>
      </c>
      <c r="N85" s="15">
        <f t="shared" si="17"/>
        <v>0</v>
      </c>
      <c r="O85" s="15">
        <f>SUM(D85:N85)</f>
        <v>198685888</v>
      </c>
      <c r="P85" s="38">
        <f t="shared" si="15"/>
        <v>3408.4004597464532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48" t="s">
        <v>199</v>
      </c>
      <c r="N87" s="48"/>
      <c r="O87" s="48"/>
      <c r="P87" s="43">
        <v>58293</v>
      </c>
    </row>
    <row r="88" spans="1:120">
      <c r="A88" s="49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1"/>
    </row>
    <row r="89" spans="1:120" ht="15.75" customHeight="1" thickBot="1">
      <c r="A89" s="52" t="s">
        <v>107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4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186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8"/>
      <c r="M3" s="69"/>
      <c r="N3" s="36"/>
      <c r="O3" s="37"/>
      <c r="P3" s="70" t="s">
        <v>173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174</v>
      </c>
      <c r="N4" s="35" t="s">
        <v>9</v>
      </c>
      <c r="O4" s="35" t="s">
        <v>175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SUM(D6:D14)</f>
        <v>23870807.030000001</v>
      </c>
      <c r="E5" s="27">
        <f t="shared" si="0"/>
        <v>2472046.92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981377.69000000006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27324231.640000004</v>
      </c>
      <c r="P5" s="33">
        <f t="shared" ref="P5:P36" si="1">(O5/P$86)</f>
        <v>476.11485694371851</v>
      </c>
      <c r="Q5" s="6"/>
    </row>
    <row r="6" spans="1:134">
      <c r="A6" s="12"/>
      <c r="B6" s="25">
        <v>311</v>
      </c>
      <c r="C6" s="20" t="s">
        <v>2</v>
      </c>
      <c r="D6" s="46">
        <v>16654387.67</v>
      </c>
      <c r="E6" s="46">
        <v>782900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17437287.670000002</v>
      </c>
      <c r="P6" s="47">
        <f t="shared" si="1"/>
        <v>303.83843300226522</v>
      </c>
      <c r="Q6" s="9"/>
    </row>
    <row r="7" spans="1:134">
      <c r="A7" s="12"/>
      <c r="B7" s="25">
        <v>312.41000000000003</v>
      </c>
      <c r="C7" s="20" t="s">
        <v>177</v>
      </c>
      <c r="D7" s="46">
        <v>0</v>
      </c>
      <c r="E7" s="46">
        <v>1689146.92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1689146.92</v>
      </c>
      <c r="P7" s="47">
        <f t="shared" si="1"/>
        <v>29.432774350932217</v>
      </c>
      <c r="Q7" s="9"/>
    </row>
    <row r="8" spans="1:134">
      <c r="A8" s="12"/>
      <c r="B8" s="25">
        <v>312.51</v>
      </c>
      <c r="C8" s="20" t="s">
        <v>90</v>
      </c>
      <c r="D8" s="46">
        <v>415434.02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415434.02</v>
      </c>
      <c r="L8" s="46">
        <v>0</v>
      </c>
      <c r="M8" s="46">
        <v>0</v>
      </c>
      <c r="N8" s="46">
        <v>0</v>
      </c>
      <c r="O8" s="46">
        <f t="shared" si="2"/>
        <v>830868.04</v>
      </c>
      <c r="P8" s="47">
        <f t="shared" si="1"/>
        <v>14.477575187314864</v>
      </c>
      <c r="Q8" s="9"/>
    </row>
    <row r="9" spans="1:134">
      <c r="A9" s="12"/>
      <c r="B9" s="25">
        <v>312.52</v>
      </c>
      <c r="C9" s="20" t="s">
        <v>123</v>
      </c>
      <c r="D9" s="46">
        <v>565943.67000000004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565943.67000000004</v>
      </c>
      <c r="L9" s="46">
        <v>0</v>
      </c>
      <c r="M9" s="46">
        <v>0</v>
      </c>
      <c r="N9" s="46">
        <v>0</v>
      </c>
      <c r="O9" s="46">
        <f t="shared" si="2"/>
        <v>1131887.3400000001</v>
      </c>
      <c r="P9" s="47">
        <f t="shared" si="1"/>
        <v>19.722727652901202</v>
      </c>
      <c r="Q9" s="9"/>
    </row>
    <row r="10" spans="1:134">
      <c r="A10" s="12"/>
      <c r="B10" s="25">
        <v>314.10000000000002</v>
      </c>
      <c r="C10" s="20" t="s">
        <v>11</v>
      </c>
      <c r="D10" s="46">
        <v>4802300.7699999996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4802300.7699999996</v>
      </c>
      <c r="P10" s="47">
        <f t="shared" si="1"/>
        <v>83.678354591392221</v>
      </c>
      <c r="Q10" s="9"/>
    </row>
    <row r="11" spans="1:134">
      <c r="A11" s="12"/>
      <c r="B11" s="25">
        <v>314.3</v>
      </c>
      <c r="C11" s="20" t="s">
        <v>12</v>
      </c>
      <c r="D11" s="46">
        <v>1022646.07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1022646.07</v>
      </c>
      <c r="P11" s="47">
        <f t="shared" si="1"/>
        <v>17.819238020561073</v>
      </c>
      <c r="Q11" s="9"/>
    </row>
    <row r="12" spans="1:134">
      <c r="A12" s="12"/>
      <c r="B12" s="25">
        <v>314.39999999999998</v>
      </c>
      <c r="C12" s="20" t="s">
        <v>13</v>
      </c>
      <c r="D12" s="46">
        <v>111395.63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111395.63</v>
      </c>
      <c r="P12" s="47">
        <f t="shared" si="1"/>
        <v>1.9410285764070396</v>
      </c>
      <c r="Q12" s="9"/>
    </row>
    <row r="13" spans="1:134">
      <c r="A13" s="12"/>
      <c r="B13" s="25">
        <v>314.8</v>
      </c>
      <c r="C13" s="20" t="s">
        <v>14</v>
      </c>
      <c r="D13" s="46">
        <v>62449.95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62449.95</v>
      </c>
      <c r="P13" s="47">
        <f t="shared" si="1"/>
        <v>1.0881677992681651</v>
      </c>
      <c r="Q13" s="9"/>
    </row>
    <row r="14" spans="1:134">
      <c r="A14" s="12"/>
      <c r="B14" s="25">
        <v>316</v>
      </c>
      <c r="C14" s="20" t="s">
        <v>125</v>
      </c>
      <c r="D14" s="46">
        <v>236249.25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236249.25</v>
      </c>
      <c r="P14" s="47">
        <f t="shared" si="1"/>
        <v>4.1165577626764245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SUM(D16:D27)</f>
        <v>13800033.559999999</v>
      </c>
      <c r="E15" s="32">
        <f t="shared" si="3"/>
        <v>17072565.02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17130448.710000001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48003047.289999999</v>
      </c>
      <c r="P15" s="45">
        <f t="shared" si="1"/>
        <v>836.43574298658302</v>
      </c>
      <c r="Q15" s="10"/>
    </row>
    <row r="16" spans="1:134">
      <c r="A16" s="12"/>
      <c r="B16" s="25">
        <v>322</v>
      </c>
      <c r="C16" s="20" t="s">
        <v>179</v>
      </c>
      <c r="D16" s="46">
        <v>9419780.8699999992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9419780.8699999992</v>
      </c>
      <c r="P16" s="47">
        <f t="shared" si="1"/>
        <v>164.13627583202648</v>
      </c>
      <c r="Q16" s="9"/>
    </row>
    <row r="17" spans="1:17">
      <c r="A17" s="12"/>
      <c r="B17" s="25">
        <v>323.10000000000002</v>
      </c>
      <c r="C17" s="20" t="s">
        <v>18</v>
      </c>
      <c r="D17" s="46">
        <v>4173013.07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7" si="4">SUM(D17:N17)</f>
        <v>4173013.07</v>
      </c>
      <c r="P17" s="47">
        <f t="shared" si="1"/>
        <v>72.713243944938142</v>
      </c>
      <c r="Q17" s="9"/>
    </row>
    <row r="18" spans="1:17">
      <c r="A18" s="12"/>
      <c r="B18" s="25">
        <v>323.39999999999998</v>
      </c>
      <c r="C18" s="20" t="s">
        <v>20</v>
      </c>
      <c r="D18" s="46">
        <v>128987.36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128987.36</v>
      </c>
      <c r="P18" s="47">
        <f t="shared" si="1"/>
        <v>2.2475581111691931</v>
      </c>
      <c r="Q18" s="9"/>
    </row>
    <row r="19" spans="1:17">
      <c r="A19" s="12"/>
      <c r="B19" s="25">
        <v>323.7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172505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172505</v>
      </c>
      <c r="P19" s="47">
        <f t="shared" si="1"/>
        <v>3.0058372538769822</v>
      </c>
      <c r="Q19" s="9"/>
    </row>
    <row r="20" spans="1:17">
      <c r="A20" s="12"/>
      <c r="B20" s="25">
        <v>324.11</v>
      </c>
      <c r="C20" s="20" t="s">
        <v>156</v>
      </c>
      <c r="D20" s="46">
        <v>0</v>
      </c>
      <c r="E20" s="46">
        <v>3179179.85</v>
      </c>
      <c r="F20" s="46">
        <v>0</v>
      </c>
      <c r="G20" s="46">
        <v>0</v>
      </c>
      <c r="H20" s="46">
        <v>0</v>
      </c>
      <c r="I20" s="46">
        <v>1555296.62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4734476.4700000007</v>
      </c>
      <c r="P20" s="47">
        <f t="shared" si="1"/>
        <v>82.496540686530764</v>
      </c>
      <c r="Q20" s="9"/>
    </row>
    <row r="21" spans="1:17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3515250.17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3515250.17</v>
      </c>
      <c r="P21" s="47">
        <f t="shared" si="1"/>
        <v>61.251963234012891</v>
      </c>
      <c r="Q21" s="9"/>
    </row>
    <row r="22" spans="1:17">
      <c r="A22" s="12"/>
      <c r="B22" s="25">
        <v>324.22000000000003</v>
      </c>
      <c r="C22" s="20" t="s">
        <v>101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11887396.92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11887396.92</v>
      </c>
      <c r="P22" s="47">
        <f t="shared" si="1"/>
        <v>207.13359330893883</v>
      </c>
      <c r="Q22" s="9"/>
    </row>
    <row r="23" spans="1:17">
      <c r="A23" s="12"/>
      <c r="B23" s="25">
        <v>324.31</v>
      </c>
      <c r="C23" s="20" t="s">
        <v>24</v>
      </c>
      <c r="D23" s="46">
        <v>0</v>
      </c>
      <c r="E23" s="46">
        <v>1338806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1338806</v>
      </c>
      <c r="P23" s="47">
        <f t="shared" si="1"/>
        <v>23.32821048963234</v>
      </c>
      <c r="Q23" s="9"/>
    </row>
    <row r="24" spans="1:17">
      <c r="A24" s="12"/>
      <c r="B24" s="25">
        <v>324.32</v>
      </c>
      <c r="C24" s="20" t="s">
        <v>102</v>
      </c>
      <c r="D24" s="46">
        <v>0</v>
      </c>
      <c r="E24" s="46">
        <v>10802610.17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10802610.17</v>
      </c>
      <c r="P24" s="47">
        <f t="shared" si="1"/>
        <v>188.23157640703954</v>
      </c>
      <c r="Q24" s="9"/>
    </row>
    <row r="25" spans="1:17">
      <c r="A25" s="12"/>
      <c r="B25" s="25">
        <v>324.61</v>
      </c>
      <c r="C25" s="20" t="s">
        <v>25</v>
      </c>
      <c r="D25" s="46">
        <v>0</v>
      </c>
      <c r="E25" s="46">
        <v>1586820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1586820</v>
      </c>
      <c r="P25" s="47">
        <f t="shared" si="1"/>
        <v>27.649764767381075</v>
      </c>
      <c r="Q25" s="9"/>
    </row>
    <row r="26" spans="1:17">
      <c r="A26" s="12"/>
      <c r="B26" s="25">
        <v>325.10000000000002</v>
      </c>
      <c r="C26" s="20" t="s">
        <v>26</v>
      </c>
      <c r="D26" s="46">
        <v>0</v>
      </c>
      <c r="E26" s="46">
        <v>165149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165149</v>
      </c>
      <c r="P26" s="47">
        <f t="shared" si="1"/>
        <v>2.8776616135215196</v>
      </c>
      <c r="Q26" s="9"/>
    </row>
    <row r="27" spans="1:17">
      <c r="A27" s="12"/>
      <c r="B27" s="25">
        <v>329.1</v>
      </c>
      <c r="C27" s="20" t="s">
        <v>180</v>
      </c>
      <c r="D27" s="46">
        <v>78252.259999999995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78252.259999999995</v>
      </c>
      <c r="P27" s="47">
        <f t="shared" si="1"/>
        <v>1.3635173375152465</v>
      </c>
      <c r="Q27" s="9"/>
    </row>
    <row r="28" spans="1:17" ht="15.75">
      <c r="A28" s="29" t="s">
        <v>181</v>
      </c>
      <c r="B28" s="30"/>
      <c r="C28" s="31"/>
      <c r="D28" s="32">
        <f t="shared" ref="D28:N28" si="5">SUM(D29:D41)</f>
        <v>16961191.569999997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16961191.569999997</v>
      </c>
      <c r="P28" s="45">
        <f t="shared" si="1"/>
        <v>295.54263059766504</v>
      </c>
      <c r="Q28" s="10"/>
    </row>
    <row r="29" spans="1:17">
      <c r="A29" s="12"/>
      <c r="B29" s="25">
        <v>331.2</v>
      </c>
      <c r="C29" s="20" t="s">
        <v>28</v>
      </c>
      <c r="D29" s="46">
        <v>90131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90131</v>
      </c>
      <c r="P29" s="47">
        <f t="shared" si="1"/>
        <v>1.5705000871231922</v>
      </c>
      <c r="Q29" s="9"/>
    </row>
    <row r="30" spans="1:17">
      <c r="A30" s="12"/>
      <c r="B30" s="25">
        <v>331.9</v>
      </c>
      <c r="C30" s="20" t="s">
        <v>170</v>
      </c>
      <c r="D30" s="46">
        <v>1000000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8" si="6">SUM(D30:N30)</f>
        <v>1000000</v>
      </c>
      <c r="P30" s="47">
        <f t="shared" si="1"/>
        <v>17.424638438752396</v>
      </c>
      <c r="Q30" s="9"/>
    </row>
    <row r="31" spans="1:17">
      <c r="A31" s="12"/>
      <c r="B31" s="25">
        <v>334.2</v>
      </c>
      <c r="C31" s="20" t="s">
        <v>30</v>
      </c>
      <c r="D31" s="46">
        <v>5774.75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5774.75</v>
      </c>
      <c r="P31" s="47">
        <f t="shared" si="1"/>
        <v>0.1006229308241854</v>
      </c>
      <c r="Q31" s="9"/>
    </row>
    <row r="32" spans="1:17">
      <c r="A32" s="12"/>
      <c r="B32" s="25">
        <v>334.7</v>
      </c>
      <c r="C32" s="20" t="s">
        <v>104</v>
      </c>
      <c r="D32" s="46">
        <v>44420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44420</v>
      </c>
      <c r="P32" s="47">
        <f t="shared" si="1"/>
        <v>0.77400243944938141</v>
      </c>
      <c r="Q32" s="9"/>
    </row>
    <row r="33" spans="1:17">
      <c r="A33" s="12"/>
      <c r="B33" s="25">
        <v>334.9</v>
      </c>
      <c r="C33" s="20" t="s">
        <v>116</v>
      </c>
      <c r="D33" s="46">
        <v>1441661.52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1441661.52</v>
      </c>
      <c r="P33" s="47">
        <f t="shared" si="1"/>
        <v>25.120430737062208</v>
      </c>
      <c r="Q33" s="9"/>
    </row>
    <row r="34" spans="1:17">
      <c r="A34" s="12"/>
      <c r="B34" s="25">
        <v>335.125</v>
      </c>
      <c r="C34" s="20" t="s">
        <v>182</v>
      </c>
      <c r="D34" s="46">
        <v>3444713.24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3444713.24</v>
      </c>
      <c r="P34" s="47">
        <f t="shared" si="1"/>
        <v>60.022882732183312</v>
      </c>
      <c r="Q34" s="9"/>
    </row>
    <row r="35" spans="1:17">
      <c r="A35" s="12"/>
      <c r="B35" s="25">
        <v>335.14</v>
      </c>
      <c r="C35" s="20" t="s">
        <v>127</v>
      </c>
      <c r="D35" s="46">
        <v>28278.14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28278.14</v>
      </c>
      <c r="P35" s="47">
        <f t="shared" si="1"/>
        <v>0.49273636522042169</v>
      </c>
      <c r="Q35" s="9"/>
    </row>
    <row r="36" spans="1:17">
      <c r="A36" s="12"/>
      <c r="B36" s="25">
        <v>335.15</v>
      </c>
      <c r="C36" s="20" t="s">
        <v>128</v>
      </c>
      <c r="D36" s="46">
        <v>18703.599999999999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18703.599999999999</v>
      </c>
      <c r="P36" s="47">
        <f t="shared" si="1"/>
        <v>0.32590346750304927</v>
      </c>
      <c r="Q36" s="9"/>
    </row>
    <row r="37" spans="1:17">
      <c r="A37" s="12"/>
      <c r="B37" s="25">
        <v>335.18</v>
      </c>
      <c r="C37" s="20" t="s">
        <v>183</v>
      </c>
      <c r="D37" s="46">
        <v>10122930.24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10122930.24</v>
      </c>
      <c r="P37" s="47">
        <f t="shared" ref="P37:P68" si="7">(O37/P$86)</f>
        <v>176.38839937271302</v>
      </c>
      <c r="Q37" s="9"/>
    </row>
    <row r="38" spans="1:17">
      <c r="A38" s="12"/>
      <c r="B38" s="25">
        <v>335.21</v>
      </c>
      <c r="C38" s="20" t="s">
        <v>35</v>
      </c>
      <c r="D38" s="46">
        <v>30923.32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30923.32</v>
      </c>
      <c r="P38" s="47">
        <f t="shared" si="7"/>
        <v>0.53882767032584078</v>
      </c>
      <c r="Q38" s="9"/>
    </row>
    <row r="39" spans="1:17">
      <c r="A39" s="12"/>
      <c r="B39" s="25">
        <v>335.48</v>
      </c>
      <c r="C39" s="20" t="s">
        <v>36</v>
      </c>
      <c r="D39" s="46">
        <v>35223.370000000003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:O40" si="8">SUM(D39:N39)</f>
        <v>35223.370000000003</v>
      </c>
      <c r="P39" s="47">
        <f t="shared" si="7"/>
        <v>0.61375448684439804</v>
      </c>
      <c r="Q39" s="9"/>
    </row>
    <row r="40" spans="1:17">
      <c r="A40" s="12"/>
      <c r="B40" s="25">
        <v>337.2</v>
      </c>
      <c r="C40" s="20" t="s">
        <v>37</v>
      </c>
      <c r="D40" s="46">
        <v>634814.6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634814.6</v>
      </c>
      <c r="P40" s="47">
        <f t="shared" si="7"/>
        <v>11.061414880641227</v>
      </c>
      <c r="Q40" s="9"/>
    </row>
    <row r="41" spans="1:17">
      <c r="A41" s="12"/>
      <c r="B41" s="25">
        <v>338</v>
      </c>
      <c r="C41" s="20" t="s">
        <v>38</v>
      </c>
      <c r="D41" s="46">
        <v>63617.79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>SUM(D41:N41)</f>
        <v>63617.79</v>
      </c>
      <c r="P41" s="47">
        <f t="shared" si="7"/>
        <v>1.1085169890224778</v>
      </c>
      <c r="Q41" s="9"/>
    </row>
    <row r="42" spans="1:17" ht="15.75">
      <c r="A42" s="29" t="s">
        <v>43</v>
      </c>
      <c r="B42" s="30"/>
      <c r="C42" s="31"/>
      <c r="D42" s="32">
        <f t="shared" ref="D42:N42" si="9">SUM(D43:D61)</f>
        <v>4735183.5999999996</v>
      </c>
      <c r="E42" s="32">
        <f t="shared" si="9"/>
        <v>1027420.15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26955902.460000001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9"/>
        <v>0</v>
      </c>
      <c r="O42" s="32">
        <f>SUM(D42:N42)</f>
        <v>32718506.210000001</v>
      </c>
      <c r="P42" s="45">
        <f t="shared" si="7"/>
        <v>570.10814096532499</v>
      </c>
      <c r="Q42" s="10"/>
    </row>
    <row r="43" spans="1:17">
      <c r="A43" s="12"/>
      <c r="B43" s="25">
        <v>341.2</v>
      </c>
      <c r="C43" s="20" t="s">
        <v>130</v>
      </c>
      <c r="D43" s="46">
        <v>183755.3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:O60" si="10">SUM(D43:N43)</f>
        <v>183755.3</v>
      </c>
      <c r="P43" s="47">
        <f t="shared" si="7"/>
        <v>3.2018696637044779</v>
      </c>
      <c r="Q43" s="9"/>
    </row>
    <row r="44" spans="1:17">
      <c r="A44" s="12"/>
      <c r="B44" s="25">
        <v>341.3</v>
      </c>
      <c r="C44" s="20" t="s">
        <v>131</v>
      </c>
      <c r="D44" s="46">
        <v>139796.06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139796.06</v>
      </c>
      <c r="P44" s="47">
        <f t="shared" si="7"/>
        <v>2.4358958006621361</v>
      </c>
      <c r="Q44" s="9"/>
    </row>
    <row r="45" spans="1:17">
      <c r="A45" s="12"/>
      <c r="B45" s="25">
        <v>341.8</v>
      </c>
      <c r="C45" s="20" t="s">
        <v>132</v>
      </c>
      <c r="D45" s="46">
        <v>326984.88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326984.88</v>
      </c>
      <c r="P45" s="47">
        <f t="shared" si="7"/>
        <v>5.6975933089388393</v>
      </c>
      <c r="Q45" s="9"/>
    </row>
    <row r="46" spans="1:17">
      <c r="A46" s="12"/>
      <c r="B46" s="25">
        <v>341.9</v>
      </c>
      <c r="C46" s="20" t="s">
        <v>133</v>
      </c>
      <c r="D46" s="46">
        <v>175145.35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175145.35</v>
      </c>
      <c r="P46" s="47">
        <f t="shared" si="7"/>
        <v>3.051844397978742</v>
      </c>
      <c r="Q46" s="9"/>
    </row>
    <row r="47" spans="1:17">
      <c r="A47" s="12"/>
      <c r="B47" s="25">
        <v>342.1</v>
      </c>
      <c r="C47" s="20" t="s">
        <v>50</v>
      </c>
      <c r="D47" s="46">
        <v>461772.79999999999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461772.79999999999</v>
      </c>
      <c r="P47" s="47">
        <f t="shared" si="7"/>
        <v>8.0462240808503225</v>
      </c>
      <c r="Q47" s="9"/>
    </row>
    <row r="48" spans="1:17">
      <c r="A48" s="12"/>
      <c r="B48" s="25">
        <v>342.2</v>
      </c>
      <c r="C48" s="20" t="s">
        <v>166</v>
      </c>
      <c r="D48" s="46">
        <v>566562.29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566562.29</v>
      </c>
      <c r="P48" s="47">
        <f t="shared" si="7"/>
        <v>9.8721430562815833</v>
      </c>
      <c r="Q48" s="9"/>
    </row>
    <row r="49" spans="1:17">
      <c r="A49" s="12"/>
      <c r="B49" s="25">
        <v>342.6</v>
      </c>
      <c r="C49" s="20" t="s">
        <v>51</v>
      </c>
      <c r="D49" s="46">
        <v>1829310.22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1829310.22</v>
      </c>
      <c r="P49" s="47">
        <f t="shared" si="7"/>
        <v>31.875069175814602</v>
      </c>
      <c r="Q49" s="9"/>
    </row>
    <row r="50" spans="1:17">
      <c r="A50" s="12"/>
      <c r="B50" s="25">
        <v>342.9</v>
      </c>
      <c r="C50" s="20" t="s">
        <v>52</v>
      </c>
      <c r="D50" s="46">
        <v>183370.76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183370.76</v>
      </c>
      <c r="P50" s="47">
        <f t="shared" si="7"/>
        <v>3.1951691932392405</v>
      </c>
      <c r="Q50" s="9"/>
    </row>
    <row r="51" spans="1:17">
      <c r="A51" s="12"/>
      <c r="B51" s="25">
        <v>343.3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13329199.07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13329199.07</v>
      </c>
      <c r="P51" s="47">
        <f t="shared" si="7"/>
        <v>232.2564744729047</v>
      </c>
      <c r="Q51" s="9"/>
    </row>
    <row r="52" spans="1:17">
      <c r="A52" s="12"/>
      <c r="B52" s="25">
        <v>343.4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5216647.51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5216647.51</v>
      </c>
      <c r="P52" s="47">
        <f t="shared" si="7"/>
        <v>90.898196724167974</v>
      </c>
      <c r="Q52" s="9"/>
    </row>
    <row r="53" spans="1:17">
      <c r="A53" s="12"/>
      <c r="B53" s="25">
        <v>343.5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8410055.8800000008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8410055.8800000008</v>
      </c>
      <c r="P53" s="47">
        <f t="shared" si="7"/>
        <v>146.54218295870362</v>
      </c>
      <c r="Q53" s="9"/>
    </row>
    <row r="54" spans="1:17">
      <c r="A54" s="12"/>
      <c r="B54" s="25">
        <v>343.7</v>
      </c>
      <c r="C54" s="20" t="s">
        <v>56</v>
      </c>
      <c r="D54" s="46">
        <v>0</v>
      </c>
      <c r="E54" s="46">
        <v>466090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466090</v>
      </c>
      <c r="P54" s="47">
        <f t="shared" si="7"/>
        <v>8.1214497299181048</v>
      </c>
      <c r="Q54" s="9"/>
    </row>
    <row r="55" spans="1:17">
      <c r="A55" s="12"/>
      <c r="B55" s="25">
        <v>343.8</v>
      </c>
      <c r="C55" s="20" t="s">
        <v>57</v>
      </c>
      <c r="D55" s="46">
        <v>42105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42105</v>
      </c>
      <c r="P55" s="47">
        <f t="shared" si="7"/>
        <v>0.73366440146366962</v>
      </c>
      <c r="Q55" s="9"/>
    </row>
    <row r="56" spans="1:17">
      <c r="A56" s="12"/>
      <c r="B56" s="25">
        <v>343.9</v>
      </c>
      <c r="C56" s="20" t="s">
        <v>58</v>
      </c>
      <c r="D56" s="46">
        <v>109820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109820</v>
      </c>
      <c r="P56" s="47">
        <f t="shared" si="7"/>
        <v>1.9135737933437882</v>
      </c>
      <c r="Q56" s="9"/>
    </row>
    <row r="57" spans="1:17">
      <c r="A57" s="12"/>
      <c r="B57" s="25">
        <v>344.2</v>
      </c>
      <c r="C57" s="20" t="s">
        <v>187</v>
      </c>
      <c r="D57" s="46">
        <v>1269.3599999999999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1269.3599999999999</v>
      </c>
      <c r="P57" s="47">
        <f t="shared" si="7"/>
        <v>2.2118139048614739E-2</v>
      </c>
      <c r="Q57" s="9"/>
    </row>
    <row r="58" spans="1:17">
      <c r="A58" s="12"/>
      <c r="B58" s="25">
        <v>344.9</v>
      </c>
      <c r="C58" s="20" t="s">
        <v>135</v>
      </c>
      <c r="D58" s="46">
        <v>0</v>
      </c>
      <c r="E58" s="46">
        <v>258000.62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258000.62</v>
      </c>
      <c r="P58" s="47">
        <f t="shared" si="7"/>
        <v>4.4955675204739505</v>
      </c>
      <c r="Q58" s="9"/>
    </row>
    <row r="59" spans="1:17">
      <c r="A59" s="12"/>
      <c r="B59" s="25">
        <v>347.2</v>
      </c>
      <c r="C59" s="20" t="s">
        <v>60</v>
      </c>
      <c r="D59" s="46">
        <v>686538.11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686538.11</v>
      </c>
      <c r="P59" s="47">
        <f t="shared" si="7"/>
        <v>11.962678341174421</v>
      </c>
      <c r="Q59" s="9"/>
    </row>
    <row r="60" spans="1:17">
      <c r="A60" s="12"/>
      <c r="B60" s="25">
        <v>347.4</v>
      </c>
      <c r="C60" s="20" t="s">
        <v>61</v>
      </c>
      <c r="D60" s="46">
        <v>28753.47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28753.47</v>
      </c>
      <c r="P60" s="47">
        <f t="shared" si="7"/>
        <v>0.50101881860951392</v>
      </c>
      <c r="Q60" s="9"/>
    </row>
    <row r="61" spans="1:17">
      <c r="A61" s="12"/>
      <c r="B61" s="25">
        <v>349</v>
      </c>
      <c r="C61" s="20" t="s">
        <v>184</v>
      </c>
      <c r="D61" s="46">
        <v>0</v>
      </c>
      <c r="E61" s="46">
        <v>303329.53000000003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>SUM(D61:N61)</f>
        <v>303329.53000000003</v>
      </c>
      <c r="P61" s="47">
        <f t="shared" si="7"/>
        <v>5.2854073880466981</v>
      </c>
      <c r="Q61" s="9"/>
    </row>
    <row r="62" spans="1:17" ht="15.75">
      <c r="A62" s="29" t="s">
        <v>44</v>
      </c>
      <c r="B62" s="30"/>
      <c r="C62" s="31"/>
      <c r="D62" s="32">
        <f t="shared" ref="D62:N62" si="11">SUM(D63:D67)</f>
        <v>428188.64</v>
      </c>
      <c r="E62" s="32">
        <f t="shared" si="11"/>
        <v>44242.33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0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si="11"/>
        <v>0</v>
      </c>
      <c r="O62" s="32">
        <f>SUM(D62:N62)</f>
        <v>472430.97000000003</v>
      </c>
      <c r="P62" s="45">
        <f t="shared" si="7"/>
        <v>8.2319388395190813</v>
      </c>
      <c r="Q62" s="10"/>
    </row>
    <row r="63" spans="1:17">
      <c r="A63" s="13"/>
      <c r="B63" s="39">
        <v>351.1</v>
      </c>
      <c r="C63" s="21" t="s">
        <v>64</v>
      </c>
      <c r="D63" s="46">
        <v>67640.87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67640.87</v>
      </c>
      <c r="P63" s="47">
        <f t="shared" si="7"/>
        <v>1.1786177034326537</v>
      </c>
      <c r="Q63" s="9"/>
    </row>
    <row r="64" spans="1:17">
      <c r="A64" s="13"/>
      <c r="B64" s="39">
        <v>351.2</v>
      </c>
      <c r="C64" s="21" t="s">
        <v>65</v>
      </c>
      <c r="D64" s="46">
        <v>40080.04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ref="O64:O67" si="12">SUM(D64:N64)</f>
        <v>40080.04</v>
      </c>
      <c r="P64" s="47">
        <f t="shared" si="7"/>
        <v>0.69838020561073355</v>
      </c>
      <c r="Q64" s="9"/>
    </row>
    <row r="65" spans="1:17">
      <c r="A65" s="13"/>
      <c r="B65" s="39">
        <v>351.3</v>
      </c>
      <c r="C65" s="21" t="s">
        <v>66</v>
      </c>
      <c r="D65" s="46">
        <v>10525.81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2"/>
        <v>10525.81</v>
      </c>
      <c r="P65" s="47">
        <f t="shared" si="7"/>
        <v>0.18340843352500436</v>
      </c>
      <c r="Q65" s="9"/>
    </row>
    <row r="66" spans="1:17">
      <c r="A66" s="13"/>
      <c r="B66" s="39">
        <v>354</v>
      </c>
      <c r="C66" s="21" t="s">
        <v>67</v>
      </c>
      <c r="D66" s="46">
        <v>309941.92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309941.92</v>
      </c>
      <c r="P66" s="47">
        <f t="shared" si="7"/>
        <v>5.4006258930127196</v>
      </c>
      <c r="Q66" s="9"/>
    </row>
    <row r="67" spans="1:17">
      <c r="A67" s="13"/>
      <c r="B67" s="39">
        <v>359</v>
      </c>
      <c r="C67" s="21" t="s">
        <v>68</v>
      </c>
      <c r="D67" s="46">
        <v>0</v>
      </c>
      <c r="E67" s="46">
        <v>44242.33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44242.33</v>
      </c>
      <c r="P67" s="47">
        <f t="shared" si="7"/>
        <v>0.77090660393796828</v>
      </c>
      <c r="Q67" s="9"/>
    </row>
    <row r="68" spans="1:17" ht="15.75">
      <c r="A68" s="29" t="s">
        <v>3</v>
      </c>
      <c r="B68" s="30"/>
      <c r="C68" s="31"/>
      <c r="D68" s="32">
        <f t="shared" ref="D68:N68" si="13">SUM(D69:D78)</f>
        <v>7845981.120000001</v>
      </c>
      <c r="E68" s="32">
        <f t="shared" si="13"/>
        <v>306022.98000000004</v>
      </c>
      <c r="F68" s="32">
        <f t="shared" si="13"/>
        <v>0</v>
      </c>
      <c r="G68" s="32">
        <f t="shared" si="13"/>
        <v>0</v>
      </c>
      <c r="H68" s="32">
        <f t="shared" si="13"/>
        <v>0</v>
      </c>
      <c r="I68" s="32">
        <f t="shared" si="13"/>
        <v>1019374.6699999999</v>
      </c>
      <c r="J68" s="32">
        <f t="shared" si="13"/>
        <v>0</v>
      </c>
      <c r="K68" s="32">
        <f t="shared" si="13"/>
        <v>43645575.410000004</v>
      </c>
      <c r="L68" s="32">
        <f t="shared" si="13"/>
        <v>0</v>
      </c>
      <c r="M68" s="32">
        <f t="shared" si="13"/>
        <v>0</v>
      </c>
      <c r="N68" s="32">
        <f t="shared" si="13"/>
        <v>0</v>
      </c>
      <c r="O68" s="32">
        <f>SUM(D68:N68)</f>
        <v>52816954.180000007</v>
      </c>
      <c r="P68" s="45">
        <f t="shared" si="7"/>
        <v>920.31633002265221</v>
      </c>
      <c r="Q68" s="10"/>
    </row>
    <row r="69" spans="1:17">
      <c r="A69" s="12"/>
      <c r="B69" s="25">
        <v>361.1</v>
      </c>
      <c r="C69" s="20" t="s">
        <v>69</v>
      </c>
      <c r="D69" s="46">
        <v>0</v>
      </c>
      <c r="E69" s="46">
        <v>282299.90000000002</v>
      </c>
      <c r="F69" s="46">
        <v>0</v>
      </c>
      <c r="G69" s="46">
        <v>0</v>
      </c>
      <c r="H69" s="46">
        <v>0</v>
      </c>
      <c r="I69" s="46">
        <v>189137.76</v>
      </c>
      <c r="J69" s="46">
        <v>0</v>
      </c>
      <c r="K69" s="46">
        <v>35034955.880000003</v>
      </c>
      <c r="L69" s="46">
        <v>0</v>
      </c>
      <c r="M69" s="46">
        <v>0</v>
      </c>
      <c r="N69" s="46">
        <v>0</v>
      </c>
      <c r="O69" s="46">
        <f>SUM(D69:N69)</f>
        <v>35506393.539999999</v>
      </c>
      <c r="P69" s="47">
        <f t="shared" ref="P69:P84" si="14">(O69/P$86)</f>
        <v>618.68606969855375</v>
      </c>
      <c r="Q69" s="9"/>
    </row>
    <row r="70" spans="1:17">
      <c r="A70" s="12"/>
      <c r="B70" s="25">
        <v>361.2</v>
      </c>
      <c r="C70" s="20" t="s">
        <v>70</v>
      </c>
      <c r="D70" s="46">
        <v>0</v>
      </c>
      <c r="E70" s="46">
        <v>-12113.92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ref="O70:O83" si="15">SUM(D70:N70)</f>
        <v>-12113.92</v>
      </c>
      <c r="P70" s="47">
        <f t="shared" si="14"/>
        <v>-0.21108067607597142</v>
      </c>
      <c r="Q70" s="9"/>
    </row>
    <row r="71" spans="1:17">
      <c r="A71" s="12"/>
      <c r="B71" s="25">
        <v>361.3</v>
      </c>
      <c r="C71" s="20" t="s">
        <v>71</v>
      </c>
      <c r="D71" s="46">
        <v>34131.01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5"/>
        <v>34131.01</v>
      </c>
      <c r="P71" s="47">
        <f t="shared" si="14"/>
        <v>0.59472050879944249</v>
      </c>
      <c r="Q71" s="9"/>
    </row>
    <row r="72" spans="1:17">
      <c r="A72" s="12"/>
      <c r="B72" s="25">
        <v>362</v>
      </c>
      <c r="C72" s="20" t="s">
        <v>72</v>
      </c>
      <c r="D72" s="46">
        <v>281712.82</v>
      </c>
      <c r="E72" s="46">
        <v>0</v>
      </c>
      <c r="F72" s="46">
        <v>0</v>
      </c>
      <c r="G72" s="46">
        <v>0</v>
      </c>
      <c r="H72" s="46">
        <v>0</v>
      </c>
      <c r="I72" s="46">
        <v>6000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287712.82</v>
      </c>
      <c r="P72" s="47">
        <f t="shared" si="14"/>
        <v>5.0132918626938494</v>
      </c>
      <c r="Q72" s="9"/>
    </row>
    <row r="73" spans="1:17">
      <c r="A73" s="12"/>
      <c r="B73" s="25">
        <v>364</v>
      </c>
      <c r="C73" s="20" t="s">
        <v>136</v>
      </c>
      <c r="D73" s="46">
        <v>5326397.1100000003</v>
      </c>
      <c r="E73" s="46">
        <v>0</v>
      </c>
      <c r="F73" s="46">
        <v>0</v>
      </c>
      <c r="G73" s="46">
        <v>0</v>
      </c>
      <c r="H73" s="46">
        <v>0</v>
      </c>
      <c r="I73" s="46">
        <v>444016.91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5770414.0200000005</v>
      </c>
      <c r="P73" s="47">
        <f t="shared" si="14"/>
        <v>100.54737794040774</v>
      </c>
      <c r="Q73" s="9"/>
    </row>
    <row r="74" spans="1:17">
      <c r="A74" s="12"/>
      <c r="B74" s="25">
        <v>365</v>
      </c>
      <c r="C74" s="20" t="s">
        <v>137</v>
      </c>
      <c r="D74" s="46">
        <v>4513.08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4513.08</v>
      </c>
      <c r="P74" s="47">
        <f t="shared" si="14"/>
        <v>7.8638787245164668E-2</v>
      </c>
      <c r="Q74" s="9"/>
    </row>
    <row r="75" spans="1:17">
      <c r="A75" s="12"/>
      <c r="B75" s="25">
        <v>366</v>
      </c>
      <c r="C75" s="20" t="s">
        <v>75</v>
      </c>
      <c r="D75" s="46">
        <v>640506</v>
      </c>
      <c r="E75" s="46">
        <v>35837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676343</v>
      </c>
      <c r="P75" s="47">
        <f t="shared" si="14"/>
        <v>11.785032235581111</v>
      </c>
      <c r="Q75" s="9"/>
    </row>
    <row r="76" spans="1:17">
      <c r="A76" s="12"/>
      <c r="B76" s="25">
        <v>368</v>
      </c>
      <c r="C76" s="20" t="s">
        <v>76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8610619.5299999993</v>
      </c>
      <c r="L76" s="46">
        <v>0</v>
      </c>
      <c r="M76" s="46">
        <v>0</v>
      </c>
      <c r="N76" s="46">
        <v>0</v>
      </c>
      <c r="O76" s="46">
        <f t="shared" si="15"/>
        <v>8610619.5299999993</v>
      </c>
      <c r="P76" s="47">
        <f t="shared" si="14"/>
        <v>150.03693204391007</v>
      </c>
      <c r="Q76" s="9"/>
    </row>
    <row r="77" spans="1:17">
      <c r="A77" s="12"/>
      <c r="B77" s="25">
        <v>369.3</v>
      </c>
      <c r="C77" s="20" t="s">
        <v>77</v>
      </c>
      <c r="D77" s="46">
        <v>115182.25</v>
      </c>
      <c r="E77" s="46">
        <v>0</v>
      </c>
      <c r="F77" s="46">
        <v>0</v>
      </c>
      <c r="G77" s="46">
        <v>0</v>
      </c>
      <c r="H77" s="46">
        <v>0</v>
      </c>
      <c r="I77" s="46">
        <v>9936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125118.25</v>
      </c>
      <c r="P77" s="47">
        <f t="shared" si="14"/>
        <v>2.1801402683394318</v>
      </c>
      <c r="Q77" s="9"/>
    </row>
    <row r="78" spans="1:17">
      <c r="A78" s="12"/>
      <c r="B78" s="25">
        <v>369.9</v>
      </c>
      <c r="C78" s="20" t="s">
        <v>78</v>
      </c>
      <c r="D78" s="46">
        <v>1443538.85</v>
      </c>
      <c r="E78" s="46">
        <v>0</v>
      </c>
      <c r="F78" s="46">
        <v>0</v>
      </c>
      <c r="G78" s="46">
        <v>0</v>
      </c>
      <c r="H78" s="46">
        <v>0</v>
      </c>
      <c r="I78" s="46">
        <v>370284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1813822.85</v>
      </c>
      <c r="P78" s="47">
        <f t="shared" si="14"/>
        <v>31.605207353197422</v>
      </c>
      <c r="Q78" s="9"/>
    </row>
    <row r="79" spans="1:17" ht="15.75">
      <c r="A79" s="29" t="s">
        <v>45</v>
      </c>
      <c r="B79" s="30"/>
      <c r="C79" s="31"/>
      <c r="D79" s="32">
        <f t="shared" ref="D79:N79" si="16">SUM(D80:D83)</f>
        <v>8313636.0700000003</v>
      </c>
      <c r="E79" s="32">
        <f t="shared" si="16"/>
        <v>0</v>
      </c>
      <c r="F79" s="32">
        <f t="shared" si="16"/>
        <v>0</v>
      </c>
      <c r="G79" s="32">
        <f t="shared" si="16"/>
        <v>0</v>
      </c>
      <c r="H79" s="32">
        <f t="shared" si="16"/>
        <v>0</v>
      </c>
      <c r="I79" s="32">
        <f t="shared" si="16"/>
        <v>12116083.949999999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20429720.02</v>
      </c>
      <c r="P79" s="45">
        <f t="shared" si="14"/>
        <v>355.98048475344137</v>
      </c>
      <c r="Q79" s="9"/>
    </row>
    <row r="80" spans="1:17">
      <c r="A80" s="12"/>
      <c r="B80" s="25">
        <v>381</v>
      </c>
      <c r="C80" s="20" t="s">
        <v>79</v>
      </c>
      <c r="D80" s="46">
        <v>8313636.0700000003</v>
      </c>
      <c r="E80" s="46">
        <v>0</v>
      </c>
      <c r="F80" s="46">
        <v>0</v>
      </c>
      <c r="G80" s="46">
        <v>0</v>
      </c>
      <c r="H80" s="46">
        <v>0</v>
      </c>
      <c r="I80" s="46">
        <v>749.08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8314385.1500000004</v>
      </c>
      <c r="P80" s="47">
        <f t="shared" si="14"/>
        <v>144.87515507928211</v>
      </c>
      <c r="Q80" s="9"/>
    </row>
    <row r="81" spans="1:120">
      <c r="A81" s="12"/>
      <c r="B81" s="25">
        <v>389.3</v>
      </c>
      <c r="C81" s="20" t="s">
        <v>81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1042619.69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1042619.69</v>
      </c>
      <c r="P81" s="47">
        <f t="shared" si="14"/>
        <v>18.167271127374107</v>
      </c>
      <c r="Q81" s="9"/>
    </row>
    <row r="82" spans="1:120">
      <c r="A82" s="12"/>
      <c r="B82" s="25">
        <v>389.4</v>
      </c>
      <c r="C82" s="20" t="s">
        <v>82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11072187.619999999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15"/>
        <v>11072187.619999999</v>
      </c>
      <c r="P82" s="47">
        <f t="shared" si="14"/>
        <v>192.92886600453039</v>
      </c>
      <c r="Q82" s="9"/>
    </row>
    <row r="83" spans="1:120" ht="15.75" thickBot="1">
      <c r="A83" s="12"/>
      <c r="B83" s="25">
        <v>389.9</v>
      </c>
      <c r="C83" s="20" t="s">
        <v>188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527.55999999999995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15"/>
        <v>527.55999999999995</v>
      </c>
      <c r="P83" s="47">
        <f t="shared" si="14"/>
        <v>9.1925422547482136E-3</v>
      </c>
      <c r="Q83" s="9"/>
    </row>
    <row r="84" spans="1:120" ht="16.5" thickBot="1">
      <c r="A84" s="14" t="s">
        <v>62</v>
      </c>
      <c r="B84" s="23"/>
      <c r="C84" s="22"/>
      <c r="D84" s="15">
        <f t="shared" ref="D84:N84" si="17">SUM(D5,D15,D28,D42,D62,D68,D79)</f>
        <v>75955021.590000004</v>
      </c>
      <c r="E84" s="15">
        <f t="shared" si="17"/>
        <v>20922297.399999995</v>
      </c>
      <c r="F84" s="15">
        <f t="shared" si="17"/>
        <v>0</v>
      </c>
      <c r="G84" s="15">
        <f t="shared" si="17"/>
        <v>0</v>
      </c>
      <c r="H84" s="15">
        <f t="shared" si="17"/>
        <v>0</v>
      </c>
      <c r="I84" s="15">
        <f t="shared" si="17"/>
        <v>57221809.790000007</v>
      </c>
      <c r="J84" s="15">
        <f t="shared" si="17"/>
        <v>0</v>
      </c>
      <c r="K84" s="15">
        <f t="shared" si="17"/>
        <v>44626953.100000001</v>
      </c>
      <c r="L84" s="15">
        <f t="shared" si="17"/>
        <v>0</v>
      </c>
      <c r="M84" s="15">
        <f t="shared" si="17"/>
        <v>0</v>
      </c>
      <c r="N84" s="15">
        <f t="shared" si="17"/>
        <v>0</v>
      </c>
      <c r="O84" s="15">
        <f>SUM(D84:N84)</f>
        <v>198726081.88</v>
      </c>
      <c r="P84" s="38">
        <f t="shared" si="14"/>
        <v>3462.7301251089038</v>
      </c>
      <c r="Q84" s="6"/>
      <c r="R84" s="2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</row>
    <row r="85" spans="1:120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9"/>
    </row>
    <row r="86" spans="1:120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2"/>
      <c r="M86" s="48" t="s">
        <v>189</v>
      </c>
      <c r="N86" s="48"/>
      <c r="O86" s="48"/>
      <c r="P86" s="43">
        <v>57390</v>
      </c>
    </row>
    <row r="87" spans="1:120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1"/>
    </row>
    <row r="88" spans="1:120" ht="15.75" customHeight="1" thickBot="1">
      <c r="A88" s="52" t="s">
        <v>107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</row>
  </sheetData>
  <mergeCells count="10">
    <mergeCell ref="M86:O86"/>
    <mergeCell ref="A87:P87"/>
    <mergeCell ref="A88:P8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172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8"/>
      <c r="M3" s="69"/>
      <c r="N3" s="36"/>
      <c r="O3" s="37"/>
      <c r="P3" s="70" t="s">
        <v>173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174</v>
      </c>
      <c r="N4" s="35" t="s">
        <v>9</v>
      </c>
      <c r="O4" s="35" t="s">
        <v>175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SUM(D6:D15)</f>
        <v>25838388</v>
      </c>
      <c r="E5" s="27">
        <f t="shared" si="0"/>
        <v>2237851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892298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28968537</v>
      </c>
      <c r="P5" s="33">
        <f t="shared" ref="P5:P36" si="1">(O5/P$81)</f>
        <v>510.6657676238828</v>
      </c>
      <c r="Q5" s="6"/>
    </row>
    <row r="6" spans="1:134">
      <c r="A6" s="12"/>
      <c r="B6" s="25">
        <v>311</v>
      </c>
      <c r="C6" s="20" t="s">
        <v>2</v>
      </c>
      <c r="D6" s="46">
        <v>15380556</v>
      </c>
      <c r="E6" s="46">
        <v>660030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16040586</v>
      </c>
      <c r="P6" s="47">
        <f t="shared" si="1"/>
        <v>282.7680998466339</v>
      </c>
      <c r="Q6" s="9"/>
    </row>
    <row r="7" spans="1:134">
      <c r="A7" s="12"/>
      <c r="B7" s="25">
        <v>312.41000000000003</v>
      </c>
      <c r="C7" s="20" t="s">
        <v>177</v>
      </c>
      <c r="D7" s="46">
        <v>0</v>
      </c>
      <c r="E7" s="46">
        <v>1577821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1577821</v>
      </c>
      <c r="P7" s="47">
        <f t="shared" si="1"/>
        <v>27.814285966118426</v>
      </c>
      <c r="Q7" s="9"/>
    </row>
    <row r="8" spans="1:134">
      <c r="A8" s="12"/>
      <c r="B8" s="25">
        <v>312.51</v>
      </c>
      <c r="C8" s="20" t="s">
        <v>90</v>
      </c>
      <c r="D8" s="46">
        <v>368406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368406</v>
      </c>
      <c r="L8" s="46">
        <v>0</v>
      </c>
      <c r="M8" s="46">
        <v>0</v>
      </c>
      <c r="N8" s="46">
        <v>0</v>
      </c>
      <c r="O8" s="46">
        <f t="shared" si="2"/>
        <v>736812</v>
      </c>
      <c r="P8" s="47">
        <f t="shared" si="1"/>
        <v>12.988735522766936</v>
      </c>
      <c r="Q8" s="9"/>
    </row>
    <row r="9" spans="1:134">
      <c r="A9" s="12"/>
      <c r="B9" s="25">
        <v>312.52</v>
      </c>
      <c r="C9" s="20" t="s">
        <v>123</v>
      </c>
      <c r="D9" s="46">
        <v>523892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523892</v>
      </c>
      <c r="L9" s="46">
        <v>0</v>
      </c>
      <c r="M9" s="46">
        <v>0</v>
      </c>
      <c r="N9" s="46">
        <v>0</v>
      </c>
      <c r="O9" s="46">
        <f t="shared" si="2"/>
        <v>1047784</v>
      </c>
      <c r="P9" s="47">
        <f t="shared" si="1"/>
        <v>18.470640083205527</v>
      </c>
      <c r="Q9" s="9"/>
    </row>
    <row r="10" spans="1:134">
      <c r="A10" s="12"/>
      <c r="B10" s="25">
        <v>314.10000000000002</v>
      </c>
      <c r="C10" s="20" t="s">
        <v>11</v>
      </c>
      <c r="D10" s="46">
        <v>6765290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6765290</v>
      </c>
      <c r="P10" s="47">
        <f t="shared" si="1"/>
        <v>119.26049323955083</v>
      </c>
      <c r="Q10" s="9"/>
    </row>
    <row r="11" spans="1:134">
      <c r="A11" s="12"/>
      <c r="B11" s="25">
        <v>314.3</v>
      </c>
      <c r="C11" s="20" t="s">
        <v>12</v>
      </c>
      <c r="D11" s="46">
        <v>828680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828680</v>
      </c>
      <c r="P11" s="47">
        <f t="shared" si="1"/>
        <v>14.608211257425918</v>
      </c>
      <c r="Q11" s="9"/>
    </row>
    <row r="12" spans="1:134">
      <c r="A12" s="12"/>
      <c r="B12" s="25">
        <v>314.39999999999998</v>
      </c>
      <c r="C12" s="20" t="s">
        <v>13</v>
      </c>
      <c r="D12" s="46">
        <v>66272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66272</v>
      </c>
      <c r="P12" s="47">
        <f t="shared" si="1"/>
        <v>1.1682620269007704</v>
      </c>
      <c r="Q12" s="9"/>
    </row>
    <row r="13" spans="1:134">
      <c r="A13" s="12"/>
      <c r="B13" s="25">
        <v>314.8</v>
      </c>
      <c r="C13" s="20" t="s">
        <v>14</v>
      </c>
      <c r="D13" s="46">
        <v>49261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49261</v>
      </c>
      <c r="P13" s="47">
        <f t="shared" si="1"/>
        <v>0.86838718775891555</v>
      </c>
      <c r="Q13" s="9"/>
    </row>
    <row r="14" spans="1:134">
      <c r="A14" s="12"/>
      <c r="B14" s="25">
        <v>315.10000000000002</v>
      </c>
      <c r="C14" s="20" t="s">
        <v>178</v>
      </c>
      <c r="D14" s="46">
        <v>1565936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1565936</v>
      </c>
      <c r="P14" s="47">
        <f t="shared" si="1"/>
        <v>27.604773740899397</v>
      </c>
      <c r="Q14" s="9"/>
    </row>
    <row r="15" spans="1:134">
      <c r="A15" s="12"/>
      <c r="B15" s="25">
        <v>316</v>
      </c>
      <c r="C15" s="20" t="s">
        <v>125</v>
      </c>
      <c r="D15" s="46">
        <v>290095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290095</v>
      </c>
      <c r="P15" s="47">
        <f t="shared" si="1"/>
        <v>5.1138787526222078</v>
      </c>
      <c r="Q15" s="9"/>
    </row>
    <row r="16" spans="1:134" ht="15.75">
      <c r="A16" s="29" t="s">
        <v>17</v>
      </c>
      <c r="B16" s="30"/>
      <c r="C16" s="31"/>
      <c r="D16" s="32">
        <f t="shared" ref="D16:N16" si="3">SUM(D17:D28)</f>
        <v>8803517</v>
      </c>
      <c r="E16" s="32">
        <f t="shared" si="3"/>
        <v>6252360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6198975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>SUM(D16:N16)</f>
        <v>21254852</v>
      </c>
      <c r="P16" s="45">
        <f t="shared" si="1"/>
        <v>374.68669240396991</v>
      </c>
      <c r="Q16" s="10"/>
    </row>
    <row r="17" spans="1:17">
      <c r="A17" s="12"/>
      <c r="B17" s="25">
        <v>322</v>
      </c>
      <c r="C17" s="20" t="s">
        <v>179</v>
      </c>
      <c r="D17" s="46">
        <v>4835162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4835162</v>
      </c>
      <c r="P17" s="47">
        <f t="shared" si="1"/>
        <v>85.235637350820596</v>
      </c>
      <c r="Q17" s="9"/>
    </row>
    <row r="18" spans="1:17">
      <c r="A18" s="12"/>
      <c r="B18" s="25">
        <v>323.10000000000002</v>
      </c>
      <c r="C18" s="20" t="s">
        <v>18</v>
      </c>
      <c r="D18" s="46">
        <v>3787360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ref="O18:O28" si="4">SUM(D18:N18)</f>
        <v>3787360</v>
      </c>
      <c r="P18" s="47">
        <f t="shared" si="1"/>
        <v>66.764679958397238</v>
      </c>
      <c r="Q18" s="9"/>
    </row>
    <row r="19" spans="1:17">
      <c r="A19" s="12"/>
      <c r="B19" s="25">
        <v>323.39999999999998</v>
      </c>
      <c r="C19" s="20" t="s">
        <v>20</v>
      </c>
      <c r="D19" s="46">
        <v>92671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92671</v>
      </c>
      <c r="P19" s="47">
        <f t="shared" si="1"/>
        <v>1.6336312514322986</v>
      </c>
      <c r="Q19" s="9"/>
    </row>
    <row r="20" spans="1:17">
      <c r="A20" s="12"/>
      <c r="B20" s="25">
        <v>323.7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96010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96010</v>
      </c>
      <c r="P20" s="47">
        <f t="shared" si="1"/>
        <v>1.6924921113402789</v>
      </c>
      <c r="Q20" s="9"/>
    </row>
    <row r="21" spans="1:17">
      <c r="A21" s="12"/>
      <c r="B21" s="25">
        <v>324.11</v>
      </c>
      <c r="C21" s="20" t="s">
        <v>156</v>
      </c>
      <c r="D21" s="46">
        <v>0</v>
      </c>
      <c r="E21" s="46">
        <v>1510155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1510155</v>
      </c>
      <c r="P21" s="47">
        <f t="shared" si="1"/>
        <v>26.621450103125497</v>
      </c>
      <c r="Q21" s="9"/>
    </row>
    <row r="22" spans="1:17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4667490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4667490</v>
      </c>
      <c r="P22" s="47">
        <f t="shared" si="1"/>
        <v>82.279866730128504</v>
      </c>
      <c r="Q22" s="9"/>
    </row>
    <row r="23" spans="1:17">
      <c r="A23" s="12"/>
      <c r="B23" s="25">
        <v>324.22000000000003</v>
      </c>
      <c r="C23" s="20" t="s">
        <v>101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1435475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1435475</v>
      </c>
      <c r="P23" s="47">
        <f t="shared" si="1"/>
        <v>25.304969414917061</v>
      </c>
      <c r="Q23" s="9"/>
    </row>
    <row r="24" spans="1:17">
      <c r="A24" s="12"/>
      <c r="B24" s="25">
        <v>324.31</v>
      </c>
      <c r="C24" s="20" t="s">
        <v>24</v>
      </c>
      <c r="D24" s="46">
        <v>0</v>
      </c>
      <c r="E24" s="46">
        <v>1792518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1792518</v>
      </c>
      <c r="P24" s="47">
        <f t="shared" si="1"/>
        <v>31.599026918398646</v>
      </c>
      <c r="Q24" s="9"/>
    </row>
    <row r="25" spans="1:17">
      <c r="A25" s="12"/>
      <c r="B25" s="25">
        <v>324.32</v>
      </c>
      <c r="C25" s="20" t="s">
        <v>102</v>
      </c>
      <c r="D25" s="46">
        <v>0</v>
      </c>
      <c r="E25" s="46">
        <v>2221057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2221057</v>
      </c>
      <c r="P25" s="47">
        <f t="shared" si="1"/>
        <v>39.15343663511203</v>
      </c>
      <c r="Q25" s="9"/>
    </row>
    <row r="26" spans="1:17">
      <c r="A26" s="12"/>
      <c r="B26" s="25">
        <v>324.61</v>
      </c>
      <c r="C26" s="20" t="s">
        <v>25</v>
      </c>
      <c r="D26" s="46">
        <v>0</v>
      </c>
      <c r="E26" s="46">
        <v>664081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664081</v>
      </c>
      <c r="P26" s="47">
        <f t="shared" si="1"/>
        <v>11.706612371533838</v>
      </c>
      <c r="Q26" s="9"/>
    </row>
    <row r="27" spans="1:17">
      <c r="A27" s="12"/>
      <c r="B27" s="25">
        <v>325.10000000000002</v>
      </c>
      <c r="C27" s="20" t="s">
        <v>26</v>
      </c>
      <c r="D27" s="46">
        <v>0</v>
      </c>
      <c r="E27" s="46">
        <v>64549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64549</v>
      </c>
      <c r="P27" s="47">
        <f t="shared" si="1"/>
        <v>1.1378884834382217</v>
      </c>
      <c r="Q27" s="9"/>
    </row>
    <row r="28" spans="1:17">
      <c r="A28" s="12"/>
      <c r="B28" s="25">
        <v>329.1</v>
      </c>
      <c r="C28" s="20" t="s">
        <v>180</v>
      </c>
      <c r="D28" s="46">
        <v>88324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88324</v>
      </c>
      <c r="P28" s="47">
        <f t="shared" si="1"/>
        <v>1.5570010753256827</v>
      </c>
      <c r="Q28" s="9"/>
    </row>
    <row r="29" spans="1:17" ht="15.75">
      <c r="A29" s="29" t="s">
        <v>181</v>
      </c>
      <c r="B29" s="30"/>
      <c r="C29" s="31"/>
      <c r="D29" s="32">
        <f t="shared" ref="D29:N29" si="5">SUM(D30:D40)</f>
        <v>11628795</v>
      </c>
      <c r="E29" s="32">
        <f t="shared" si="5"/>
        <v>167933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11796728</v>
      </c>
      <c r="P29" s="45">
        <f t="shared" si="1"/>
        <v>207.95614081477956</v>
      </c>
      <c r="Q29" s="10"/>
    </row>
    <row r="30" spans="1:17">
      <c r="A30" s="12"/>
      <c r="B30" s="25">
        <v>331.2</v>
      </c>
      <c r="C30" s="20" t="s">
        <v>28</v>
      </c>
      <c r="D30" s="46">
        <v>116272</v>
      </c>
      <c r="E30" s="46">
        <v>117933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234205</v>
      </c>
      <c r="P30" s="47">
        <f t="shared" si="1"/>
        <v>4.1286336312514322</v>
      </c>
      <c r="Q30" s="9"/>
    </row>
    <row r="31" spans="1:17">
      <c r="A31" s="12"/>
      <c r="B31" s="25">
        <v>331.5</v>
      </c>
      <c r="C31" s="20" t="s">
        <v>161</v>
      </c>
      <c r="D31" s="46">
        <v>45333</v>
      </c>
      <c r="E31" s="46">
        <v>50000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95333</v>
      </c>
      <c r="P31" s="47">
        <f t="shared" si="1"/>
        <v>1.6805577590917906</v>
      </c>
      <c r="Q31" s="9"/>
    </row>
    <row r="32" spans="1:17">
      <c r="A32" s="12"/>
      <c r="B32" s="25">
        <v>331.9</v>
      </c>
      <c r="C32" s="20" t="s">
        <v>170</v>
      </c>
      <c r="D32" s="46">
        <v>39489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7" si="6">SUM(D32:N32)</f>
        <v>39489</v>
      </c>
      <c r="P32" s="47">
        <f t="shared" si="1"/>
        <v>0.69612353905547619</v>
      </c>
      <c r="Q32" s="9"/>
    </row>
    <row r="33" spans="1:17">
      <c r="A33" s="12"/>
      <c r="B33" s="25">
        <v>335.125</v>
      </c>
      <c r="C33" s="20" t="s">
        <v>182</v>
      </c>
      <c r="D33" s="46">
        <v>2942230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2942230</v>
      </c>
      <c r="P33" s="47">
        <f t="shared" si="1"/>
        <v>51.866483332451921</v>
      </c>
      <c r="Q33" s="9"/>
    </row>
    <row r="34" spans="1:17">
      <c r="A34" s="12"/>
      <c r="B34" s="25">
        <v>335.14</v>
      </c>
      <c r="C34" s="20" t="s">
        <v>127</v>
      </c>
      <c r="D34" s="46">
        <v>29273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29273</v>
      </c>
      <c r="P34" s="47">
        <f t="shared" si="1"/>
        <v>0.51603292964549508</v>
      </c>
      <c r="Q34" s="9"/>
    </row>
    <row r="35" spans="1:17">
      <c r="A35" s="12"/>
      <c r="B35" s="25">
        <v>335.15</v>
      </c>
      <c r="C35" s="20" t="s">
        <v>128</v>
      </c>
      <c r="D35" s="46">
        <v>19502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19502</v>
      </c>
      <c r="P35" s="47">
        <f t="shared" si="1"/>
        <v>0.34378690923193539</v>
      </c>
      <c r="Q35" s="9"/>
    </row>
    <row r="36" spans="1:17">
      <c r="A36" s="12"/>
      <c r="B36" s="25">
        <v>335.18</v>
      </c>
      <c r="C36" s="20" t="s">
        <v>183</v>
      </c>
      <c r="D36" s="46">
        <v>7486618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7486618</v>
      </c>
      <c r="P36" s="47">
        <f t="shared" si="1"/>
        <v>131.97627232182205</v>
      </c>
      <c r="Q36" s="9"/>
    </row>
    <row r="37" spans="1:17">
      <c r="A37" s="12"/>
      <c r="B37" s="25">
        <v>335.21</v>
      </c>
      <c r="C37" s="20" t="s">
        <v>35</v>
      </c>
      <c r="D37" s="46">
        <v>150656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150656</v>
      </c>
      <c r="P37" s="47">
        <f t="shared" ref="P37:P68" si="7">(O37/P$81)</f>
        <v>2.6558076401008339</v>
      </c>
      <c r="Q37" s="9"/>
    </row>
    <row r="38" spans="1:17">
      <c r="A38" s="12"/>
      <c r="B38" s="25">
        <v>335.48</v>
      </c>
      <c r="C38" s="20" t="s">
        <v>36</v>
      </c>
      <c r="D38" s="46">
        <v>42240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42240</v>
      </c>
      <c r="P38" s="47">
        <f t="shared" si="7"/>
        <v>0.74461896451425247</v>
      </c>
      <c r="Q38" s="9"/>
    </row>
    <row r="39" spans="1:17">
      <c r="A39" s="12"/>
      <c r="B39" s="25">
        <v>337.2</v>
      </c>
      <c r="C39" s="20" t="s">
        <v>37</v>
      </c>
      <c r="D39" s="46">
        <v>697073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697073</v>
      </c>
      <c r="P39" s="47">
        <f t="shared" si="7"/>
        <v>12.288204911241561</v>
      </c>
      <c r="Q39" s="9"/>
    </row>
    <row r="40" spans="1:17">
      <c r="A40" s="12"/>
      <c r="B40" s="25">
        <v>338</v>
      </c>
      <c r="C40" s="20" t="s">
        <v>38</v>
      </c>
      <c r="D40" s="46">
        <v>60109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60109</v>
      </c>
      <c r="P40" s="47">
        <f t="shared" si="7"/>
        <v>1.0596188763728032</v>
      </c>
      <c r="Q40" s="9"/>
    </row>
    <row r="41" spans="1:17" ht="15.75">
      <c r="A41" s="29" t="s">
        <v>43</v>
      </c>
      <c r="B41" s="30"/>
      <c r="C41" s="31"/>
      <c r="D41" s="32">
        <f t="shared" ref="D41:N41" si="8">SUM(D42:D60)</f>
        <v>3723981</v>
      </c>
      <c r="E41" s="32">
        <f t="shared" si="8"/>
        <v>1095337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25375540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8"/>
        <v>0</v>
      </c>
      <c r="O41" s="32">
        <f>SUM(D41:N41)</f>
        <v>30194858</v>
      </c>
      <c r="P41" s="45">
        <f t="shared" si="7"/>
        <v>532.28370969732225</v>
      </c>
      <c r="Q41" s="10"/>
    </row>
    <row r="42" spans="1:17">
      <c r="A42" s="12"/>
      <c r="B42" s="25">
        <v>341.2</v>
      </c>
      <c r="C42" s="20" t="s">
        <v>130</v>
      </c>
      <c r="D42" s="46">
        <v>156018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60" si="9">SUM(D42:N42)</f>
        <v>156018</v>
      </c>
      <c r="P42" s="47">
        <f t="shared" si="7"/>
        <v>2.7503305304352423</v>
      </c>
      <c r="Q42" s="9"/>
    </row>
    <row r="43" spans="1:17">
      <c r="A43" s="12"/>
      <c r="B43" s="25">
        <v>341.3</v>
      </c>
      <c r="C43" s="20" t="s">
        <v>131</v>
      </c>
      <c r="D43" s="46">
        <v>117244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117244</v>
      </c>
      <c r="P43" s="47">
        <f t="shared" si="7"/>
        <v>2.0668112186436796</v>
      </c>
      <c r="Q43" s="9"/>
    </row>
    <row r="44" spans="1:17">
      <c r="A44" s="12"/>
      <c r="B44" s="25">
        <v>341.8</v>
      </c>
      <c r="C44" s="20" t="s">
        <v>132</v>
      </c>
      <c r="D44" s="46">
        <v>166712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166712</v>
      </c>
      <c r="P44" s="47">
        <f t="shared" si="7"/>
        <v>2.9388474624076717</v>
      </c>
      <c r="Q44" s="9"/>
    </row>
    <row r="45" spans="1:17">
      <c r="A45" s="12"/>
      <c r="B45" s="25">
        <v>341.9</v>
      </c>
      <c r="C45" s="20" t="s">
        <v>133</v>
      </c>
      <c r="D45" s="46">
        <v>225167</v>
      </c>
      <c r="E45" s="46">
        <v>47250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272417</v>
      </c>
      <c r="P45" s="47">
        <f t="shared" si="7"/>
        <v>4.8022458441306606</v>
      </c>
      <c r="Q45" s="9"/>
    </row>
    <row r="46" spans="1:17">
      <c r="A46" s="12"/>
      <c r="B46" s="25">
        <v>342.1</v>
      </c>
      <c r="C46" s="20" t="s">
        <v>50</v>
      </c>
      <c r="D46" s="46">
        <v>521372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521372</v>
      </c>
      <c r="P46" s="47">
        <f t="shared" si="7"/>
        <v>9.190896751106175</v>
      </c>
      <c r="Q46" s="9"/>
    </row>
    <row r="47" spans="1:17">
      <c r="A47" s="12"/>
      <c r="B47" s="25">
        <v>342.2</v>
      </c>
      <c r="C47" s="20" t="s">
        <v>166</v>
      </c>
      <c r="D47" s="46">
        <v>531424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531424</v>
      </c>
      <c r="P47" s="47">
        <f t="shared" si="7"/>
        <v>9.3680963209759014</v>
      </c>
      <c r="Q47" s="9"/>
    </row>
    <row r="48" spans="1:17">
      <c r="A48" s="12"/>
      <c r="B48" s="25">
        <v>342.6</v>
      </c>
      <c r="C48" s="20" t="s">
        <v>51</v>
      </c>
      <c r="D48" s="46">
        <v>1242358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1242358</v>
      </c>
      <c r="P48" s="47">
        <f t="shared" si="7"/>
        <v>21.900646958238582</v>
      </c>
      <c r="Q48" s="9"/>
    </row>
    <row r="49" spans="1:17">
      <c r="A49" s="12"/>
      <c r="B49" s="25">
        <v>342.9</v>
      </c>
      <c r="C49" s="20" t="s">
        <v>52</v>
      </c>
      <c r="D49" s="46">
        <v>149447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149447</v>
      </c>
      <c r="P49" s="47">
        <f t="shared" si="7"/>
        <v>2.6344950376363987</v>
      </c>
      <c r="Q49" s="9"/>
    </row>
    <row r="50" spans="1:17">
      <c r="A50" s="12"/>
      <c r="B50" s="25">
        <v>343.3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12266470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12266470</v>
      </c>
      <c r="P50" s="47">
        <f t="shared" si="7"/>
        <v>216.23688895940205</v>
      </c>
      <c r="Q50" s="9"/>
    </row>
    <row r="51" spans="1:17">
      <c r="A51" s="12"/>
      <c r="B51" s="25">
        <v>343.4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4694694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4694694</v>
      </c>
      <c r="P51" s="47">
        <f t="shared" si="7"/>
        <v>82.759426728013111</v>
      </c>
      <c r="Q51" s="9"/>
    </row>
    <row r="52" spans="1:17">
      <c r="A52" s="12"/>
      <c r="B52" s="25">
        <v>343.5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8050741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8050741</v>
      </c>
      <c r="P52" s="47">
        <f t="shared" si="7"/>
        <v>141.92079609357097</v>
      </c>
      <c r="Q52" s="9"/>
    </row>
    <row r="53" spans="1:17">
      <c r="A53" s="12"/>
      <c r="B53" s="25">
        <v>343.7</v>
      </c>
      <c r="C53" s="20" t="s">
        <v>56</v>
      </c>
      <c r="D53" s="46">
        <v>0</v>
      </c>
      <c r="E53" s="46">
        <v>447688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447688</v>
      </c>
      <c r="P53" s="47">
        <f t="shared" si="7"/>
        <v>7.891973839617819</v>
      </c>
      <c r="Q53" s="9"/>
    </row>
    <row r="54" spans="1:17">
      <c r="A54" s="12"/>
      <c r="B54" s="25">
        <v>343.8</v>
      </c>
      <c r="C54" s="20" t="s">
        <v>57</v>
      </c>
      <c r="D54" s="46">
        <v>53369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53369</v>
      </c>
      <c r="P54" s="47">
        <f t="shared" si="7"/>
        <v>0.9408042025843073</v>
      </c>
      <c r="Q54" s="9"/>
    </row>
    <row r="55" spans="1:17">
      <c r="A55" s="12"/>
      <c r="B55" s="25">
        <v>343.9</v>
      </c>
      <c r="C55" s="20" t="s">
        <v>58</v>
      </c>
      <c r="D55" s="46">
        <v>114800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114800</v>
      </c>
      <c r="P55" s="47">
        <f t="shared" si="7"/>
        <v>2.0237276781779401</v>
      </c>
      <c r="Q55" s="9"/>
    </row>
    <row r="56" spans="1:17">
      <c r="A56" s="12"/>
      <c r="B56" s="25">
        <v>344.1</v>
      </c>
      <c r="C56" s="20" t="s">
        <v>134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363635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363635</v>
      </c>
      <c r="P56" s="47">
        <f t="shared" si="7"/>
        <v>6.4102631903679024</v>
      </c>
      <c r="Q56" s="9"/>
    </row>
    <row r="57" spans="1:17">
      <c r="A57" s="12"/>
      <c r="B57" s="25">
        <v>344.9</v>
      </c>
      <c r="C57" s="20" t="s">
        <v>135</v>
      </c>
      <c r="D57" s="46">
        <v>274</v>
      </c>
      <c r="E57" s="46">
        <v>221322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221596</v>
      </c>
      <c r="P57" s="47">
        <f t="shared" si="7"/>
        <v>3.9063585241595713</v>
      </c>
      <c r="Q57" s="9"/>
    </row>
    <row r="58" spans="1:17">
      <c r="A58" s="12"/>
      <c r="B58" s="25">
        <v>347.2</v>
      </c>
      <c r="C58" s="20" t="s">
        <v>60</v>
      </c>
      <c r="D58" s="46">
        <v>397813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397813</v>
      </c>
      <c r="P58" s="47">
        <f t="shared" si="7"/>
        <v>7.0127628818728294</v>
      </c>
      <c r="Q58" s="9"/>
    </row>
    <row r="59" spans="1:17">
      <c r="A59" s="12"/>
      <c r="B59" s="25">
        <v>347.4</v>
      </c>
      <c r="C59" s="20" t="s">
        <v>61</v>
      </c>
      <c r="D59" s="46">
        <v>47983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47983</v>
      </c>
      <c r="P59" s="47">
        <f t="shared" si="7"/>
        <v>0.84585823329278831</v>
      </c>
      <c r="Q59" s="9"/>
    </row>
    <row r="60" spans="1:17">
      <c r="A60" s="12"/>
      <c r="B60" s="25">
        <v>349</v>
      </c>
      <c r="C60" s="20" t="s">
        <v>184</v>
      </c>
      <c r="D60" s="46">
        <v>0</v>
      </c>
      <c r="E60" s="46">
        <v>379077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9"/>
        <v>379077</v>
      </c>
      <c r="P60" s="47">
        <f t="shared" si="7"/>
        <v>6.6824792426886663</v>
      </c>
      <c r="Q60" s="9"/>
    </row>
    <row r="61" spans="1:17" ht="15.75">
      <c r="A61" s="29" t="s">
        <v>44</v>
      </c>
      <c r="B61" s="30"/>
      <c r="C61" s="31"/>
      <c r="D61" s="32">
        <f t="shared" ref="D61:N61" si="10">SUM(D62:D66)</f>
        <v>240757</v>
      </c>
      <c r="E61" s="32">
        <f t="shared" si="10"/>
        <v>125754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si="10"/>
        <v>0</v>
      </c>
      <c r="O61" s="32">
        <f t="shared" ref="O61:O68" si="11">SUM(D61:N61)</f>
        <v>366511</v>
      </c>
      <c r="P61" s="45">
        <f t="shared" si="7"/>
        <v>6.4609621520616285</v>
      </c>
      <c r="Q61" s="10"/>
    </row>
    <row r="62" spans="1:17">
      <c r="A62" s="13"/>
      <c r="B62" s="39">
        <v>351.1</v>
      </c>
      <c r="C62" s="21" t="s">
        <v>64</v>
      </c>
      <c r="D62" s="46">
        <v>76448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76448</v>
      </c>
      <c r="P62" s="47">
        <f t="shared" si="7"/>
        <v>1.3476475047155676</v>
      </c>
      <c r="Q62" s="9"/>
    </row>
    <row r="63" spans="1:17">
      <c r="A63" s="13"/>
      <c r="B63" s="39">
        <v>351.2</v>
      </c>
      <c r="C63" s="21" t="s">
        <v>65</v>
      </c>
      <c r="D63" s="46">
        <v>47329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47329</v>
      </c>
      <c r="P63" s="47">
        <f t="shared" si="7"/>
        <v>0.83432933171153068</v>
      </c>
      <c r="Q63" s="9"/>
    </row>
    <row r="64" spans="1:17">
      <c r="A64" s="13"/>
      <c r="B64" s="39">
        <v>351.3</v>
      </c>
      <c r="C64" s="21" t="s">
        <v>66</v>
      </c>
      <c r="D64" s="46">
        <v>125</v>
      </c>
      <c r="E64" s="46">
        <v>5449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1"/>
        <v>5574</v>
      </c>
      <c r="P64" s="47">
        <f t="shared" si="7"/>
        <v>9.8260087788883607E-2</v>
      </c>
      <c r="Q64" s="9"/>
    </row>
    <row r="65" spans="1:120">
      <c r="A65" s="13"/>
      <c r="B65" s="39">
        <v>354</v>
      </c>
      <c r="C65" s="21" t="s">
        <v>67</v>
      </c>
      <c r="D65" s="46">
        <v>116855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1"/>
        <v>116855</v>
      </c>
      <c r="P65" s="47">
        <f t="shared" si="7"/>
        <v>2.0599538138805156</v>
      </c>
      <c r="Q65" s="9"/>
    </row>
    <row r="66" spans="1:120">
      <c r="A66" s="13"/>
      <c r="B66" s="39">
        <v>359</v>
      </c>
      <c r="C66" s="21" t="s">
        <v>68</v>
      </c>
      <c r="D66" s="46">
        <v>0</v>
      </c>
      <c r="E66" s="46">
        <v>120305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1"/>
        <v>120305</v>
      </c>
      <c r="P66" s="47">
        <f t="shared" si="7"/>
        <v>2.120771413965131</v>
      </c>
      <c r="Q66" s="9"/>
    </row>
    <row r="67" spans="1:120" ht="15.75">
      <c r="A67" s="29" t="s">
        <v>3</v>
      </c>
      <c r="B67" s="30"/>
      <c r="C67" s="31"/>
      <c r="D67" s="32">
        <f t="shared" ref="D67:N67" si="12">SUM(D68:D74)</f>
        <v>1188843</v>
      </c>
      <c r="E67" s="32">
        <f t="shared" si="12"/>
        <v>149508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1115740</v>
      </c>
      <c r="J67" s="32">
        <f t="shared" si="12"/>
        <v>0</v>
      </c>
      <c r="K67" s="32">
        <f t="shared" si="12"/>
        <v>43792298</v>
      </c>
      <c r="L67" s="32">
        <f t="shared" si="12"/>
        <v>0</v>
      </c>
      <c r="M67" s="32">
        <f t="shared" si="12"/>
        <v>0</v>
      </c>
      <c r="N67" s="32">
        <f t="shared" si="12"/>
        <v>0</v>
      </c>
      <c r="O67" s="32">
        <f t="shared" si="11"/>
        <v>46246389</v>
      </c>
      <c r="P67" s="45">
        <f t="shared" si="7"/>
        <v>815.2447511766884</v>
      </c>
      <c r="Q67" s="10"/>
    </row>
    <row r="68" spans="1:120">
      <c r="A68" s="12"/>
      <c r="B68" s="25">
        <v>361.1</v>
      </c>
      <c r="C68" s="20" t="s">
        <v>69</v>
      </c>
      <c r="D68" s="46">
        <v>0</v>
      </c>
      <c r="E68" s="46">
        <v>93191</v>
      </c>
      <c r="F68" s="46">
        <v>0</v>
      </c>
      <c r="G68" s="46">
        <v>0</v>
      </c>
      <c r="H68" s="46">
        <v>0</v>
      </c>
      <c r="I68" s="46">
        <v>173125</v>
      </c>
      <c r="J68" s="46">
        <v>0</v>
      </c>
      <c r="K68" s="46">
        <v>35393923</v>
      </c>
      <c r="L68" s="46">
        <v>0</v>
      </c>
      <c r="M68" s="46">
        <v>0</v>
      </c>
      <c r="N68" s="46">
        <v>0</v>
      </c>
      <c r="O68" s="46">
        <f t="shared" si="11"/>
        <v>35660239</v>
      </c>
      <c r="P68" s="47">
        <f t="shared" si="7"/>
        <v>628.62903026777371</v>
      </c>
      <c r="Q68" s="9"/>
    </row>
    <row r="69" spans="1:120">
      <c r="A69" s="12"/>
      <c r="B69" s="25">
        <v>362</v>
      </c>
      <c r="C69" s="20" t="s">
        <v>72</v>
      </c>
      <c r="D69" s="46">
        <v>205052</v>
      </c>
      <c r="E69" s="46">
        <v>0</v>
      </c>
      <c r="F69" s="46">
        <v>0</v>
      </c>
      <c r="G69" s="46">
        <v>0</v>
      </c>
      <c r="H69" s="46">
        <v>0</v>
      </c>
      <c r="I69" s="46">
        <v>9768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4" si="13">SUM(D69:N69)</f>
        <v>214820</v>
      </c>
      <c r="P69" s="47">
        <f t="shared" ref="P69:P79" si="14">(O69/P$81)</f>
        <v>3.7869092319354101</v>
      </c>
      <c r="Q69" s="9"/>
    </row>
    <row r="70" spans="1:120">
      <c r="A70" s="12"/>
      <c r="B70" s="25">
        <v>364</v>
      </c>
      <c r="C70" s="20" t="s">
        <v>136</v>
      </c>
      <c r="D70" s="46">
        <v>324829</v>
      </c>
      <c r="E70" s="46">
        <v>500</v>
      </c>
      <c r="F70" s="46">
        <v>0</v>
      </c>
      <c r="G70" s="46">
        <v>0</v>
      </c>
      <c r="H70" s="46">
        <v>0</v>
      </c>
      <c r="I70" s="46">
        <v>411177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736506</v>
      </c>
      <c r="P70" s="47">
        <f t="shared" si="14"/>
        <v>12.983341266063778</v>
      </c>
      <c r="Q70" s="9"/>
    </row>
    <row r="71" spans="1:120">
      <c r="A71" s="12"/>
      <c r="B71" s="25">
        <v>365</v>
      </c>
      <c r="C71" s="20" t="s">
        <v>137</v>
      </c>
      <c r="D71" s="46">
        <v>13000</v>
      </c>
      <c r="E71" s="46">
        <v>0</v>
      </c>
      <c r="F71" s="46">
        <v>0</v>
      </c>
      <c r="G71" s="46">
        <v>0</v>
      </c>
      <c r="H71" s="46">
        <v>0</v>
      </c>
      <c r="I71" s="46">
        <v>151386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3"/>
        <v>164386</v>
      </c>
      <c r="P71" s="47">
        <f t="shared" si="14"/>
        <v>2.8978440601477251</v>
      </c>
      <c r="Q71" s="9"/>
    </row>
    <row r="72" spans="1:120">
      <c r="A72" s="12"/>
      <c r="B72" s="25">
        <v>366</v>
      </c>
      <c r="C72" s="20" t="s">
        <v>75</v>
      </c>
      <c r="D72" s="46">
        <v>123137</v>
      </c>
      <c r="E72" s="46">
        <v>55817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178954</v>
      </c>
      <c r="P72" s="47">
        <f t="shared" si="14"/>
        <v>3.1546529871137201</v>
      </c>
      <c r="Q72" s="9"/>
    </row>
    <row r="73" spans="1:120">
      <c r="A73" s="12"/>
      <c r="B73" s="25">
        <v>368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8398375</v>
      </c>
      <c r="L73" s="46">
        <v>0</v>
      </c>
      <c r="M73" s="46">
        <v>0</v>
      </c>
      <c r="N73" s="46">
        <v>0</v>
      </c>
      <c r="O73" s="46">
        <f t="shared" si="13"/>
        <v>8398375</v>
      </c>
      <c r="P73" s="47">
        <f t="shared" si="14"/>
        <v>148.04898901757539</v>
      </c>
      <c r="Q73" s="9"/>
    </row>
    <row r="74" spans="1:120">
      <c r="A74" s="12"/>
      <c r="B74" s="25">
        <v>369.9</v>
      </c>
      <c r="C74" s="20" t="s">
        <v>78</v>
      </c>
      <c r="D74" s="46">
        <v>522825</v>
      </c>
      <c r="E74" s="46">
        <v>0</v>
      </c>
      <c r="F74" s="46">
        <v>0</v>
      </c>
      <c r="G74" s="46">
        <v>0</v>
      </c>
      <c r="H74" s="46">
        <v>0</v>
      </c>
      <c r="I74" s="46">
        <v>370284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3"/>
        <v>893109</v>
      </c>
      <c r="P74" s="47">
        <f t="shared" si="14"/>
        <v>15.743984346078587</v>
      </c>
      <c r="Q74" s="9"/>
    </row>
    <row r="75" spans="1:120" ht="15.75">
      <c r="A75" s="29" t="s">
        <v>45</v>
      </c>
      <c r="B75" s="30"/>
      <c r="C75" s="31"/>
      <c r="D75" s="32">
        <f t="shared" ref="D75:N75" si="15">SUM(D76:D78)</f>
        <v>8687649</v>
      </c>
      <c r="E75" s="32">
        <f t="shared" si="15"/>
        <v>1383427</v>
      </c>
      <c r="F75" s="32">
        <f t="shared" si="15"/>
        <v>0</v>
      </c>
      <c r="G75" s="32">
        <f t="shared" si="15"/>
        <v>0</v>
      </c>
      <c r="H75" s="32">
        <f t="shared" si="15"/>
        <v>0</v>
      </c>
      <c r="I75" s="32">
        <f t="shared" si="15"/>
        <v>9699384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si="15"/>
        <v>0</v>
      </c>
      <c r="O75" s="32">
        <f>SUM(D75:N75)</f>
        <v>19770460</v>
      </c>
      <c r="P75" s="45">
        <f t="shared" si="14"/>
        <v>348.51939993301249</v>
      </c>
      <c r="Q75" s="9"/>
    </row>
    <row r="76" spans="1:120">
      <c r="A76" s="12"/>
      <c r="B76" s="25">
        <v>381</v>
      </c>
      <c r="C76" s="20" t="s">
        <v>79</v>
      </c>
      <c r="D76" s="46">
        <v>8687649</v>
      </c>
      <c r="E76" s="46">
        <v>1383427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>SUM(D76:N76)</f>
        <v>10071076</v>
      </c>
      <c r="P76" s="47">
        <f t="shared" si="14"/>
        <v>177.53584712747016</v>
      </c>
      <c r="Q76" s="9"/>
    </row>
    <row r="77" spans="1:120">
      <c r="A77" s="12"/>
      <c r="B77" s="25">
        <v>389.3</v>
      </c>
      <c r="C77" s="20" t="s">
        <v>81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264885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>SUM(D77:N77)</f>
        <v>264885</v>
      </c>
      <c r="P77" s="47">
        <f t="shared" si="14"/>
        <v>4.6694695647575228</v>
      </c>
      <c r="Q77" s="9"/>
    </row>
    <row r="78" spans="1:120" ht="15.75" thickBot="1">
      <c r="A78" s="12"/>
      <c r="B78" s="25">
        <v>389.4</v>
      </c>
      <c r="C78" s="20" t="s">
        <v>82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9434499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>SUM(D78:N78)</f>
        <v>9434499</v>
      </c>
      <c r="P78" s="47">
        <f t="shared" si="14"/>
        <v>166.31408324078481</v>
      </c>
      <c r="Q78" s="9"/>
    </row>
    <row r="79" spans="1:120" ht="16.5" thickBot="1">
      <c r="A79" s="14" t="s">
        <v>62</v>
      </c>
      <c r="B79" s="23"/>
      <c r="C79" s="22"/>
      <c r="D79" s="15">
        <f t="shared" ref="D79:N79" si="16">SUM(D5,D16,D29,D41,D61,D67,D75)</f>
        <v>60111930</v>
      </c>
      <c r="E79" s="15">
        <f t="shared" si="16"/>
        <v>11412170</v>
      </c>
      <c r="F79" s="15">
        <f t="shared" si="16"/>
        <v>0</v>
      </c>
      <c r="G79" s="15">
        <f t="shared" si="16"/>
        <v>0</v>
      </c>
      <c r="H79" s="15">
        <f t="shared" si="16"/>
        <v>0</v>
      </c>
      <c r="I79" s="15">
        <f t="shared" si="16"/>
        <v>42389639</v>
      </c>
      <c r="J79" s="15">
        <f t="shared" si="16"/>
        <v>0</v>
      </c>
      <c r="K79" s="15">
        <f t="shared" si="16"/>
        <v>44684596</v>
      </c>
      <c r="L79" s="15">
        <f t="shared" si="16"/>
        <v>0</v>
      </c>
      <c r="M79" s="15">
        <f t="shared" si="16"/>
        <v>0</v>
      </c>
      <c r="N79" s="15">
        <f t="shared" si="16"/>
        <v>0</v>
      </c>
      <c r="O79" s="15">
        <f>SUM(D79:N79)</f>
        <v>158598335</v>
      </c>
      <c r="P79" s="38">
        <f t="shared" si="14"/>
        <v>2795.8174238017168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48" t="s">
        <v>185</v>
      </c>
      <c r="N81" s="48"/>
      <c r="O81" s="48"/>
      <c r="P81" s="43">
        <v>56727</v>
      </c>
    </row>
    <row r="82" spans="1:16">
      <c r="A82" s="49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1"/>
    </row>
    <row r="83" spans="1:16" ht="15.75" customHeight="1" thickBot="1">
      <c r="A83" s="52" t="s">
        <v>107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4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20160432</v>
      </c>
      <c r="E5" s="27">
        <f t="shared" si="0"/>
        <v>2088112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839451</v>
      </c>
      <c r="L5" s="27">
        <f t="shared" si="0"/>
        <v>0</v>
      </c>
      <c r="M5" s="27">
        <f t="shared" si="0"/>
        <v>0</v>
      </c>
      <c r="N5" s="28">
        <f>SUM(D5:M5)</f>
        <v>23087995</v>
      </c>
      <c r="O5" s="33">
        <f t="shared" ref="O5:O36" si="1">(N5/O$86)</f>
        <v>430.48916691527444</v>
      </c>
      <c r="P5" s="6"/>
    </row>
    <row r="6" spans="1:133">
      <c r="A6" s="12"/>
      <c r="B6" s="25">
        <v>311</v>
      </c>
      <c r="C6" s="20" t="s">
        <v>2</v>
      </c>
      <c r="D6" s="46">
        <v>13535438</v>
      </c>
      <c r="E6" s="46">
        <v>546396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14081834</v>
      </c>
      <c r="O6" s="47">
        <f t="shared" si="1"/>
        <v>262.56402893794751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1541716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1541716</v>
      </c>
      <c r="O7" s="47">
        <f t="shared" si="1"/>
        <v>28.74619630071599</v>
      </c>
      <c r="P7" s="9"/>
    </row>
    <row r="8" spans="1:133">
      <c r="A8" s="12"/>
      <c r="B8" s="25">
        <v>312.51</v>
      </c>
      <c r="C8" s="20" t="s">
        <v>90</v>
      </c>
      <c r="D8" s="46">
        <v>330432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330432</v>
      </c>
      <c r="L8" s="46">
        <v>0</v>
      </c>
      <c r="M8" s="46">
        <v>0</v>
      </c>
      <c r="N8" s="46">
        <f>SUM(D8:M8)</f>
        <v>660864</v>
      </c>
      <c r="O8" s="47">
        <f t="shared" si="1"/>
        <v>12.322195704057279</v>
      </c>
      <c r="P8" s="9"/>
    </row>
    <row r="9" spans="1:133">
      <c r="A9" s="12"/>
      <c r="B9" s="25">
        <v>312.52</v>
      </c>
      <c r="C9" s="20" t="s">
        <v>123</v>
      </c>
      <c r="D9" s="46">
        <v>509019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509019</v>
      </c>
      <c r="L9" s="46">
        <v>0</v>
      </c>
      <c r="M9" s="46">
        <v>0</v>
      </c>
      <c r="N9" s="46">
        <f>SUM(D9:M9)</f>
        <v>1018038</v>
      </c>
      <c r="O9" s="47">
        <f t="shared" si="1"/>
        <v>18.981913782816228</v>
      </c>
      <c r="P9" s="9"/>
    </row>
    <row r="10" spans="1:133">
      <c r="A10" s="12"/>
      <c r="B10" s="25">
        <v>314.10000000000002</v>
      </c>
      <c r="C10" s="20" t="s">
        <v>11</v>
      </c>
      <c r="D10" s="46">
        <v>3295298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3295298</v>
      </c>
      <c r="O10" s="47">
        <f t="shared" si="1"/>
        <v>61.4427580548926</v>
      </c>
      <c r="P10" s="9"/>
    </row>
    <row r="11" spans="1:133">
      <c r="A11" s="12"/>
      <c r="B11" s="25">
        <v>314.3</v>
      </c>
      <c r="C11" s="20" t="s">
        <v>12</v>
      </c>
      <c r="D11" s="46">
        <v>772347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772347</v>
      </c>
      <c r="O11" s="47">
        <f t="shared" si="1"/>
        <v>14.40086142601432</v>
      </c>
      <c r="P11" s="9"/>
    </row>
    <row r="12" spans="1:133">
      <c r="A12" s="12"/>
      <c r="B12" s="25">
        <v>314.39999999999998</v>
      </c>
      <c r="C12" s="20" t="s">
        <v>13</v>
      </c>
      <c r="D12" s="46">
        <v>51845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51845</v>
      </c>
      <c r="O12" s="47">
        <f t="shared" si="1"/>
        <v>0.96668034009546544</v>
      </c>
      <c r="P12" s="9"/>
    </row>
    <row r="13" spans="1:133">
      <c r="A13" s="12"/>
      <c r="B13" s="25">
        <v>314.8</v>
      </c>
      <c r="C13" s="20" t="s">
        <v>14</v>
      </c>
      <c r="D13" s="46">
        <v>45511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45511</v>
      </c>
      <c r="O13" s="47">
        <f t="shared" si="1"/>
        <v>0.84857920644391405</v>
      </c>
      <c r="P13" s="9"/>
    </row>
    <row r="14" spans="1:133">
      <c r="A14" s="12"/>
      <c r="B14" s="25">
        <v>315</v>
      </c>
      <c r="C14" s="20" t="s">
        <v>124</v>
      </c>
      <c r="D14" s="46">
        <v>1490091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1490091</v>
      </c>
      <c r="O14" s="47">
        <f t="shared" si="1"/>
        <v>27.783617989260144</v>
      </c>
      <c r="P14" s="9"/>
    </row>
    <row r="15" spans="1:133">
      <c r="A15" s="12"/>
      <c r="B15" s="25">
        <v>316</v>
      </c>
      <c r="C15" s="20" t="s">
        <v>125</v>
      </c>
      <c r="D15" s="46">
        <v>130451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130451</v>
      </c>
      <c r="O15" s="47">
        <f t="shared" si="1"/>
        <v>2.4323351730310261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7637427</v>
      </c>
      <c r="E16" s="32">
        <f t="shared" si="3"/>
        <v>5018667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7117505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19773599</v>
      </c>
      <c r="O16" s="45">
        <f t="shared" si="1"/>
        <v>368.69031548329355</v>
      </c>
      <c r="P16" s="10"/>
    </row>
    <row r="17" spans="1:16">
      <c r="A17" s="12"/>
      <c r="B17" s="25">
        <v>322</v>
      </c>
      <c r="C17" s="20" t="s">
        <v>0</v>
      </c>
      <c r="D17" s="46">
        <v>3805077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3805077</v>
      </c>
      <c r="O17" s="47">
        <f t="shared" si="1"/>
        <v>70.947885590692124</v>
      </c>
      <c r="P17" s="9"/>
    </row>
    <row r="18" spans="1:16">
      <c r="A18" s="12"/>
      <c r="B18" s="25">
        <v>323.10000000000002</v>
      </c>
      <c r="C18" s="20" t="s">
        <v>18</v>
      </c>
      <c r="D18" s="46">
        <v>3687813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3687813</v>
      </c>
      <c r="O18" s="47">
        <f t="shared" si="1"/>
        <v>68.76142974343675</v>
      </c>
      <c r="P18" s="9"/>
    </row>
    <row r="19" spans="1:16">
      <c r="A19" s="12"/>
      <c r="B19" s="25">
        <v>323.39999999999998</v>
      </c>
      <c r="C19" s="20" t="s">
        <v>20</v>
      </c>
      <c r="D19" s="46">
        <v>72830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72830</v>
      </c>
      <c r="O19" s="47">
        <f t="shared" si="1"/>
        <v>1.3579579355608591</v>
      </c>
      <c r="P19" s="9"/>
    </row>
    <row r="20" spans="1:16">
      <c r="A20" s="12"/>
      <c r="B20" s="25">
        <v>323.7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75070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75070</v>
      </c>
      <c r="O20" s="47">
        <f t="shared" si="1"/>
        <v>1.399724045346062</v>
      </c>
      <c r="P20" s="9"/>
    </row>
    <row r="21" spans="1:16">
      <c r="A21" s="12"/>
      <c r="B21" s="25">
        <v>324.11</v>
      </c>
      <c r="C21" s="20" t="s">
        <v>156</v>
      </c>
      <c r="D21" s="46">
        <v>0</v>
      </c>
      <c r="E21" s="46">
        <v>1465270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1465270</v>
      </c>
      <c r="O21" s="47">
        <f t="shared" si="1"/>
        <v>27.320815930787589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4226306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4226306</v>
      </c>
      <c r="O22" s="47">
        <f t="shared" si="1"/>
        <v>78.801946599045351</v>
      </c>
      <c r="P22" s="9"/>
    </row>
    <row r="23" spans="1:16">
      <c r="A23" s="12"/>
      <c r="B23" s="25">
        <v>324.22000000000003</v>
      </c>
      <c r="C23" s="20" t="s">
        <v>101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2816129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2816129</v>
      </c>
      <c r="O23" s="47">
        <f t="shared" si="1"/>
        <v>52.508371867541769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1300570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1300570</v>
      </c>
      <c r="O24" s="47">
        <f t="shared" si="1"/>
        <v>24.249888126491648</v>
      </c>
      <c r="P24" s="9"/>
    </row>
    <row r="25" spans="1:16">
      <c r="A25" s="12"/>
      <c r="B25" s="25">
        <v>324.32</v>
      </c>
      <c r="C25" s="20" t="s">
        <v>102</v>
      </c>
      <c r="D25" s="46">
        <v>0</v>
      </c>
      <c r="E25" s="46">
        <v>1399188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1399188</v>
      </c>
      <c r="O25" s="47">
        <f t="shared" si="1"/>
        <v>26.088678400954652</v>
      </c>
      <c r="P25" s="9"/>
    </row>
    <row r="26" spans="1:16">
      <c r="A26" s="12"/>
      <c r="B26" s="25">
        <v>324.61</v>
      </c>
      <c r="C26" s="20" t="s">
        <v>25</v>
      </c>
      <c r="D26" s="46">
        <v>0</v>
      </c>
      <c r="E26" s="46">
        <v>788640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788640</v>
      </c>
      <c r="O26" s="47">
        <f t="shared" si="1"/>
        <v>14.704653937947494</v>
      </c>
      <c r="P26" s="9"/>
    </row>
    <row r="27" spans="1:16">
      <c r="A27" s="12"/>
      <c r="B27" s="25">
        <v>325.10000000000002</v>
      </c>
      <c r="C27" s="20" t="s">
        <v>26</v>
      </c>
      <c r="D27" s="46">
        <v>0</v>
      </c>
      <c r="E27" s="46">
        <v>64999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64999</v>
      </c>
      <c r="O27" s="47">
        <f t="shared" si="1"/>
        <v>1.211944361575179</v>
      </c>
      <c r="P27" s="9"/>
    </row>
    <row r="28" spans="1:16">
      <c r="A28" s="12"/>
      <c r="B28" s="25">
        <v>329</v>
      </c>
      <c r="C28" s="20" t="s">
        <v>27</v>
      </c>
      <c r="D28" s="46">
        <v>71707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1" si="5">SUM(D28:M28)</f>
        <v>71707</v>
      </c>
      <c r="O28" s="47">
        <f t="shared" si="1"/>
        <v>1.3370189439140812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SUM(D30:D40)</f>
        <v>10551123</v>
      </c>
      <c r="E29" s="32">
        <f t="shared" si="6"/>
        <v>613985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37381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11202489</v>
      </c>
      <c r="O29" s="45">
        <f t="shared" si="1"/>
        <v>208.87695778639619</v>
      </c>
      <c r="P29" s="10"/>
    </row>
    <row r="30" spans="1:16">
      <c r="A30" s="12"/>
      <c r="B30" s="25">
        <v>331.2</v>
      </c>
      <c r="C30" s="20" t="s">
        <v>28</v>
      </c>
      <c r="D30" s="46">
        <v>30359</v>
      </c>
      <c r="E30" s="46">
        <v>19755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50114</v>
      </c>
      <c r="O30" s="47">
        <f t="shared" si="1"/>
        <v>0.93440483293556087</v>
      </c>
      <c r="P30" s="9"/>
    </row>
    <row r="31" spans="1:16">
      <c r="A31" s="12"/>
      <c r="B31" s="25">
        <v>331.5</v>
      </c>
      <c r="C31" s="20" t="s">
        <v>161</v>
      </c>
      <c r="D31" s="46">
        <v>45333</v>
      </c>
      <c r="E31" s="46">
        <v>0</v>
      </c>
      <c r="F31" s="46">
        <v>0</v>
      </c>
      <c r="G31" s="46">
        <v>0</v>
      </c>
      <c r="H31" s="46">
        <v>0</v>
      </c>
      <c r="I31" s="46">
        <v>18023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63356</v>
      </c>
      <c r="O31" s="47">
        <f t="shared" si="1"/>
        <v>1.1813096658711217</v>
      </c>
      <c r="P31" s="9"/>
    </row>
    <row r="32" spans="1:16">
      <c r="A32" s="12"/>
      <c r="B32" s="25">
        <v>331.9</v>
      </c>
      <c r="C32" s="20" t="s">
        <v>170</v>
      </c>
      <c r="D32" s="46">
        <v>251251</v>
      </c>
      <c r="E32" s="46">
        <v>0</v>
      </c>
      <c r="F32" s="46">
        <v>0</v>
      </c>
      <c r="G32" s="46">
        <v>0</v>
      </c>
      <c r="H32" s="46">
        <v>0</v>
      </c>
      <c r="I32" s="46">
        <v>19358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270609</v>
      </c>
      <c r="O32" s="47">
        <f t="shared" si="1"/>
        <v>5.0456630369928401</v>
      </c>
      <c r="P32" s="9"/>
    </row>
    <row r="33" spans="1:16">
      <c r="A33" s="12"/>
      <c r="B33" s="25">
        <v>334.2</v>
      </c>
      <c r="C33" s="20" t="s">
        <v>30</v>
      </c>
      <c r="D33" s="46">
        <v>0</v>
      </c>
      <c r="E33" s="46">
        <v>592740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592740</v>
      </c>
      <c r="O33" s="47">
        <f t="shared" si="1"/>
        <v>11.051983890214798</v>
      </c>
      <c r="P33" s="9"/>
    </row>
    <row r="34" spans="1:16">
      <c r="A34" s="12"/>
      <c r="B34" s="25">
        <v>335.12</v>
      </c>
      <c r="C34" s="20" t="s">
        <v>126</v>
      </c>
      <c r="D34" s="46">
        <v>2526691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2526691</v>
      </c>
      <c r="O34" s="47">
        <f t="shared" si="1"/>
        <v>47.111631115751791</v>
      </c>
      <c r="P34" s="9"/>
    </row>
    <row r="35" spans="1:16">
      <c r="A35" s="12"/>
      <c r="B35" s="25">
        <v>335.14</v>
      </c>
      <c r="C35" s="20" t="s">
        <v>127</v>
      </c>
      <c r="D35" s="46">
        <v>25988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25988</v>
      </c>
      <c r="O35" s="47">
        <f t="shared" si="1"/>
        <v>0.48456145584725535</v>
      </c>
      <c r="P35" s="9"/>
    </row>
    <row r="36" spans="1:16">
      <c r="A36" s="12"/>
      <c r="B36" s="25">
        <v>335.15</v>
      </c>
      <c r="C36" s="20" t="s">
        <v>128</v>
      </c>
      <c r="D36" s="46">
        <v>16080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16080</v>
      </c>
      <c r="O36" s="47">
        <f t="shared" si="1"/>
        <v>0.29982100238663484</v>
      </c>
      <c r="P36" s="9"/>
    </row>
    <row r="37" spans="1:16">
      <c r="A37" s="12"/>
      <c r="B37" s="25">
        <v>335.18</v>
      </c>
      <c r="C37" s="20" t="s">
        <v>129</v>
      </c>
      <c r="D37" s="46">
        <v>6911384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6911384</v>
      </c>
      <c r="O37" s="47">
        <f t="shared" ref="O37:O68" si="7">(N37/O$86)</f>
        <v>128.86679594272076</v>
      </c>
      <c r="P37" s="9"/>
    </row>
    <row r="38" spans="1:16">
      <c r="A38" s="12"/>
      <c r="B38" s="25">
        <v>335.49</v>
      </c>
      <c r="C38" s="20" t="s">
        <v>36</v>
      </c>
      <c r="D38" s="46">
        <v>24593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24593</v>
      </c>
      <c r="O38" s="47">
        <f t="shared" si="7"/>
        <v>0.45855086515513127</v>
      </c>
      <c r="P38" s="9"/>
    </row>
    <row r="39" spans="1:16">
      <c r="A39" s="12"/>
      <c r="B39" s="25">
        <v>337.2</v>
      </c>
      <c r="C39" s="20" t="s">
        <v>37</v>
      </c>
      <c r="D39" s="46">
        <v>558297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558297</v>
      </c>
      <c r="O39" s="47">
        <f t="shared" si="7"/>
        <v>10.409774015513127</v>
      </c>
      <c r="P39" s="9"/>
    </row>
    <row r="40" spans="1:16">
      <c r="A40" s="12"/>
      <c r="B40" s="25">
        <v>338</v>
      </c>
      <c r="C40" s="20" t="s">
        <v>38</v>
      </c>
      <c r="D40" s="46">
        <v>161147</v>
      </c>
      <c r="E40" s="46">
        <v>1490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5"/>
        <v>162637</v>
      </c>
      <c r="O40" s="47">
        <f t="shared" si="7"/>
        <v>3.0324619630071599</v>
      </c>
      <c r="P40" s="9"/>
    </row>
    <row r="41" spans="1:16" ht="15.75">
      <c r="A41" s="29" t="s">
        <v>43</v>
      </c>
      <c r="B41" s="30"/>
      <c r="C41" s="31"/>
      <c r="D41" s="32">
        <f t="shared" ref="D41:M41" si="8">SUM(D42:D61)</f>
        <v>3188912</v>
      </c>
      <c r="E41" s="32">
        <f t="shared" si="8"/>
        <v>1087666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25122574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 t="shared" si="5"/>
        <v>29399152</v>
      </c>
      <c r="O41" s="45">
        <f t="shared" si="7"/>
        <v>548.16437947494035</v>
      </c>
      <c r="P41" s="10"/>
    </row>
    <row r="42" spans="1:16">
      <c r="A42" s="12"/>
      <c r="B42" s="25">
        <v>341.2</v>
      </c>
      <c r="C42" s="20" t="s">
        <v>130</v>
      </c>
      <c r="D42" s="46">
        <v>101571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61" si="9">SUM(D42:M42)</f>
        <v>101571</v>
      </c>
      <c r="O42" s="47">
        <f t="shared" si="7"/>
        <v>1.8938506861575179</v>
      </c>
      <c r="P42" s="9"/>
    </row>
    <row r="43" spans="1:16">
      <c r="A43" s="12"/>
      <c r="B43" s="25">
        <v>341.3</v>
      </c>
      <c r="C43" s="20" t="s">
        <v>131</v>
      </c>
      <c r="D43" s="46">
        <v>118233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118233</v>
      </c>
      <c r="O43" s="47">
        <f t="shared" si="7"/>
        <v>2.2045234188544152</v>
      </c>
      <c r="P43" s="9"/>
    </row>
    <row r="44" spans="1:16">
      <c r="A44" s="12"/>
      <c r="B44" s="25">
        <v>341.8</v>
      </c>
      <c r="C44" s="20" t="s">
        <v>132</v>
      </c>
      <c r="D44" s="46">
        <v>207942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207942</v>
      </c>
      <c r="O44" s="47">
        <f t="shared" si="7"/>
        <v>3.8772001789976134</v>
      </c>
      <c r="P44" s="9"/>
    </row>
    <row r="45" spans="1:16">
      <c r="A45" s="12"/>
      <c r="B45" s="25">
        <v>341.9</v>
      </c>
      <c r="C45" s="20" t="s">
        <v>133</v>
      </c>
      <c r="D45" s="46">
        <v>61276</v>
      </c>
      <c r="E45" s="46">
        <v>28000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89276</v>
      </c>
      <c r="O45" s="47">
        <f t="shared" si="7"/>
        <v>1.6646032219570406</v>
      </c>
      <c r="P45" s="9"/>
    </row>
    <row r="46" spans="1:16">
      <c r="A46" s="12"/>
      <c r="B46" s="25">
        <v>342.1</v>
      </c>
      <c r="C46" s="20" t="s">
        <v>50</v>
      </c>
      <c r="D46" s="46">
        <v>424960</v>
      </c>
      <c r="E46" s="46">
        <v>300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425260</v>
      </c>
      <c r="O46" s="47">
        <f t="shared" si="7"/>
        <v>7.9292213603818613</v>
      </c>
      <c r="P46" s="9"/>
    </row>
    <row r="47" spans="1:16">
      <c r="A47" s="12"/>
      <c r="B47" s="25">
        <v>342.2</v>
      </c>
      <c r="C47" s="20" t="s">
        <v>166</v>
      </c>
      <c r="D47" s="46">
        <v>497330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497330</v>
      </c>
      <c r="O47" s="47">
        <f t="shared" si="7"/>
        <v>9.2730086515513133</v>
      </c>
      <c r="P47" s="9"/>
    </row>
    <row r="48" spans="1:16">
      <c r="A48" s="12"/>
      <c r="B48" s="25">
        <v>342.6</v>
      </c>
      <c r="C48" s="20" t="s">
        <v>51</v>
      </c>
      <c r="D48" s="46">
        <v>1345369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1345369</v>
      </c>
      <c r="O48" s="47">
        <f t="shared" si="7"/>
        <v>25.085191676610979</v>
      </c>
      <c r="P48" s="9"/>
    </row>
    <row r="49" spans="1:16">
      <c r="A49" s="12"/>
      <c r="B49" s="25">
        <v>342.9</v>
      </c>
      <c r="C49" s="20" t="s">
        <v>52</v>
      </c>
      <c r="D49" s="46">
        <v>48589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48589</v>
      </c>
      <c r="O49" s="47">
        <f t="shared" si="7"/>
        <v>0.90597031622911695</v>
      </c>
      <c r="P49" s="9"/>
    </row>
    <row r="50" spans="1:16">
      <c r="A50" s="12"/>
      <c r="B50" s="25">
        <v>343.3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12286182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12286182</v>
      </c>
      <c r="O50" s="47">
        <f t="shared" si="7"/>
        <v>229.08304743436753</v>
      </c>
      <c r="P50" s="9"/>
    </row>
    <row r="51" spans="1:16">
      <c r="A51" s="12"/>
      <c r="B51" s="25">
        <v>343.4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4672787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4672787</v>
      </c>
      <c r="O51" s="47">
        <f t="shared" si="7"/>
        <v>87.126845912887831</v>
      </c>
      <c r="P51" s="9"/>
    </row>
    <row r="52" spans="1:16">
      <c r="A52" s="12"/>
      <c r="B52" s="25">
        <v>343.5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7693866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7693866</v>
      </c>
      <c r="O52" s="47">
        <f t="shared" si="7"/>
        <v>143.4566303699284</v>
      </c>
      <c r="P52" s="9"/>
    </row>
    <row r="53" spans="1:16">
      <c r="A53" s="12"/>
      <c r="B53" s="25">
        <v>343.6</v>
      </c>
      <c r="C53" s="20" t="s">
        <v>167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32518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32518</v>
      </c>
      <c r="O53" s="47">
        <f t="shared" si="7"/>
        <v>0.60631712410501193</v>
      </c>
      <c r="P53" s="9"/>
    </row>
    <row r="54" spans="1:16">
      <c r="A54" s="12"/>
      <c r="B54" s="25">
        <v>343.7</v>
      </c>
      <c r="C54" s="20" t="s">
        <v>56</v>
      </c>
      <c r="D54" s="46">
        <v>0</v>
      </c>
      <c r="E54" s="46">
        <v>459940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459940</v>
      </c>
      <c r="O54" s="47">
        <f t="shared" si="7"/>
        <v>8.5758502386634845</v>
      </c>
      <c r="P54" s="9"/>
    </row>
    <row r="55" spans="1:16">
      <c r="A55" s="12"/>
      <c r="B55" s="25">
        <v>343.8</v>
      </c>
      <c r="C55" s="20" t="s">
        <v>57</v>
      </c>
      <c r="D55" s="46">
        <v>11485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11485</v>
      </c>
      <c r="O55" s="47">
        <f t="shared" si="7"/>
        <v>0.21414454057279236</v>
      </c>
      <c r="P55" s="9"/>
    </row>
    <row r="56" spans="1:16">
      <c r="A56" s="12"/>
      <c r="B56" s="25">
        <v>343.9</v>
      </c>
      <c r="C56" s="20" t="s">
        <v>58</v>
      </c>
      <c r="D56" s="46">
        <v>103453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103453</v>
      </c>
      <c r="O56" s="47">
        <f t="shared" si="7"/>
        <v>1.9289416766109786</v>
      </c>
      <c r="P56" s="9"/>
    </row>
    <row r="57" spans="1:16">
      <c r="A57" s="12"/>
      <c r="B57" s="25">
        <v>344.1</v>
      </c>
      <c r="C57" s="20" t="s">
        <v>134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437221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437221</v>
      </c>
      <c r="O57" s="47">
        <f t="shared" si="7"/>
        <v>8.1522411992840098</v>
      </c>
      <c r="P57" s="9"/>
    </row>
    <row r="58" spans="1:16">
      <c r="A58" s="12"/>
      <c r="B58" s="25">
        <v>344.9</v>
      </c>
      <c r="C58" s="20" t="s">
        <v>135</v>
      </c>
      <c r="D58" s="46">
        <v>0</v>
      </c>
      <c r="E58" s="46">
        <v>308809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308809</v>
      </c>
      <c r="O58" s="47">
        <f t="shared" si="7"/>
        <v>5.7579243735083532</v>
      </c>
      <c r="P58" s="9"/>
    </row>
    <row r="59" spans="1:16">
      <c r="A59" s="12"/>
      <c r="B59" s="25">
        <v>347.2</v>
      </c>
      <c r="C59" s="20" t="s">
        <v>60</v>
      </c>
      <c r="D59" s="46">
        <v>268070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268070</v>
      </c>
      <c r="O59" s="47">
        <f t="shared" si="7"/>
        <v>4.9983218973747015</v>
      </c>
      <c r="P59" s="9"/>
    </row>
    <row r="60" spans="1:16">
      <c r="A60" s="12"/>
      <c r="B60" s="25">
        <v>347.4</v>
      </c>
      <c r="C60" s="20" t="s">
        <v>61</v>
      </c>
      <c r="D60" s="46">
        <v>634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634</v>
      </c>
      <c r="O60" s="47">
        <f t="shared" si="7"/>
        <v>1.1821300715990454E-2</v>
      </c>
      <c r="P60" s="9"/>
    </row>
    <row r="61" spans="1:16">
      <c r="A61" s="12"/>
      <c r="B61" s="25">
        <v>349</v>
      </c>
      <c r="C61" s="20" t="s">
        <v>97</v>
      </c>
      <c r="D61" s="46">
        <v>0</v>
      </c>
      <c r="E61" s="46">
        <v>290617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290617</v>
      </c>
      <c r="O61" s="47">
        <f t="shared" si="7"/>
        <v>5.4187238961813842</v>
      </c>
      <c r="P61" s="9"/>
    </row>
    <row r="62" spans="1:16" ht="15.75">
      <c r="A62" s="29" t="s">
        <v>44</v>
      </c>
      <c r="B62" s="30"/>
      <c r="C62" s="31"/>
      <c r="D62" s="32">
        <f t="shared" ref="D62:M62" si="10">SUM(D63:D68)</f>
        <v>364765</v>
      </c>
      <c r="E62" s="32">
        <f t="shared" si="10"/>
        <v>34452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0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70" si="11">SUM(D62:M62)</f>
        <v>399217</v>
      </c>
      <c r="O62" s="45">
        <f t="shared" si="7"/>
        <v>7.4436343973747015</v>
      </c>
      <c r="P62" s="10"/>
    </row>
    <row r="63" spans="1:16">
      <c r="A63" s="13"/>
      <c r="B63" s="39">
        <v>351.1</v>
      </c>
      <c r="C63" s="21" t="s">
        <v>64</v>
      </c>
      <c r="D63" s="46">
        <v>96999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96999</v>
      </c>
      <c r="O63" s="47">
        <f t="shared" si="7"/>
        <v>1.8086030727923628</v>
      </c>
      <c r="P63" s="9"/>
    </row>
    <row r="64" spans="1:16">
      <c r="A64" s="13"/>
      <c r="B64" s="39">
        <v>351.2</v>
      </c>
      <c r="C64" s="21" t="s">
        <v>65</v>
      </c>
      <c r="D64" s="46">
        <v>31326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31326</v>
      </c>
      <c r="O64" s="47">
        <f t="shared" si="7"/>
        <v>0.5840915871121718</v>
      </c>
      <c r="P64" s="9"/>
    </row>
    <row r="65" spans="1:16">
      <c r="A65" s="13"/>
      <c r="B65" s="39">
        <v>351.3</v>
      </c>
      <c r="C65" s="21" t="s">
        <v>66</v>
      </c>
      <c r="D65" s="46">
        <v>0</v>
      </c>
      <c r="E65" s="46">
        <v>6434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6434</v>
      </c>
      <c r="O65" s="47">
        <f t="shared" si="7"/>
        <v>0.11996569212410502</v>
      </c>
      <c r="P65" s="9"/>
    </row>
    <row r="66" spans="1:16">
      <c r="A66" s="13"/>
      <c r="B66" s="39">
        <v>351.9</v>
      </c>
      <c r="C66" s="21" t="s">
        <v>153</v>
      </c>
      <c r="D66" s="46">
        <v>0</v>
      </c>
      <c r="E66" s="46">
        <v>8500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8500</v>
      </c>
      <c r="O66" s="47">
        <f t="shared" si="7"/>
        <v>0.15848747016706444</v>
      </c>
      <c r="P66" s="9"/>
    </row>
    <row r="67" spans="1:16">
      <c r="A67" s="13"/>
      <c r="B67" s="39">
        <v>354</v>
      </c>
      <c r="C67" s="21" t="s">
        <v>67</v>
      </c>
      <c r="D67" s="46">
        <v>236440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236440</v>
      </c>
      <c r="O67" s="47">
        <f t="shared" si="7"/>
        <v>4.4085620525059666</v>
      </c>
      <c r="P67" s="9"/>
    </row>
    <row r="68" spans="1:16">
      <c r="A68" s="13"/>
      <c r="B68" s="39">
        <v>359</v>
      </c>
      <c r="C68" s="21" t="s">
        <v>68</v>
      </c>
      <c r="D68" s="46">
        <v>0</v>
      </c>
      <c r="E68" s="46">
        <v>19518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19518</v>
      </c>
      <c r="O68" s="47">
        <f t="shared" si="7"/>
        <v>0.36392452267303105</v>
      </c>
      <c r="P68" s="9"/>
    </row>
    <row r="69" spans="1:16" ht="15.75">
      <c r="A69" s="29" t="s">
        <v>3</v>
      </c>
      <c r="B69" s="30"/>
      <c r="C69" s="31"/>
      <c r="D69" s="32">
        <f t="shared" ref="D69:M69" si="12">SUM(D70:D78)</f>
        <v>1147742</v>
      </c>
      <c r="E69" s="32">
        <f t="shared" si="12"/>
        <v>298094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1620379</v>
      </c>
      <c r="J69" s="32">
        <f t="shared" si="12"/>
        <v>0</v>
      </c>
      <c r="K69" s="32">
        <f t="shared" si="12"/>
        <v>22376705</v>
      </c>
      <c r="L69" s="32">
        <f t="shared" si="12"/>
        <v>0</v>
      </c>
      <c r="M69" s="32">
        <f t="shared" si="12"/>
        <v>0</v>
      </c>
      <c r="N69" s="32">
        <f t="shared" si="11"/>
        <v>25442920</v>
      </c>
      <c r="O69" s="45">
        <f t="shared" ref="O69:O84" si="13">(N69/O$86)</f>
        <v>474.39812052505965</v>
      </c>
      <c r="P69" s="10"/>
    </row>
    <row r="70" spans="1:16">
      <c r="A70" s="12"/>
      <c r="B70" s="25">
        <v>361.1</v>
      </c>
      <c r="C70" s="20" t="s">
        <v>69</v>
      </c>
      <c r="D70" s="46">
        <v>188575</v>
      </c>
      <c r="E70" s="46">
        <v>178915</v>
      </c>
      <c r="F70" s="46">
        <v>0</v>
      </c>
      <c r="G70" s="46">
        <v>0</v>
      </c>
      <c r="H70" s="46">
        <v>0</v>
      </c>
      <c r="I70" s="46">
        <v>423699</v>
      </c>
      <c r="J70" s="46">
        <v>0</v>
      </c>
      <c r="K70" s="46">
        <v>14884075</v>
      </c>
      <c r="L70" s="46">
        <v>0</v>
      </c>
      <c r="M70" s="46">
        <v>0</v>
      </c>
      <c r="N70" s="46">
        <f t="shared" si="11"/>
        <v>15675264</v>
      </c>
      <c r="O70" s="47">
        <f t="shared" si="13"/>
        <v>292.27446300715991</v>
      </c>
      <c r="P70" s="9"/>
    </row>
    <row r="71" spans="1:16">
      <c r="A71" s="12"/>
      <c r="B71" s="25">
        <v>361.2</v>
      </c>
      <c r="C71" s="20" t="s">
        <v>70</v>
      </c>
      <c r="D71" s="46">
        <v>36071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ref="N71:N78" si="14">SUM(D71:M71)</f>
        <v>36071</v>
      </c>
      <c r="O71" s="47">
        <f t="shared" si="13"/>
        <v>0.67256488663484482</v>
      </c>
      <c r="P71" s="9"/>
    </row>
    <row r="72" spans="1:16">
      <c r="A72" s="12"/>
      <c r="B72" s="25">
        <v>362</v>
      </c>
      <c r="C72" s="20" t="s">
        <v>72</v>
      </c>
      <c r="D72" s="46">
        <v>175267</v>
      </c>
      <c r="E72" s="46">
        <v>0</v>
      </c>
      <c r="F72" s="46">
        <v>0</v>
      </c>
      <c r="G72" s="46">
        <v>0</v>
      </c>
      <c r="H72" s="46">
        <v>0</v>
      </c>
      <c r="I72" s="46">
        <v>32561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207828</v>
      </c>
      <c r="O72" s="47">
        <f t="shared" si="13"/>
        <v>3.8750745823389021</v>
      </c>
      <c r="P72" s="9"/>
    </row>
    <row r="73" spans="1:16">
      <c r="A73" s="12"/>
      <c r="B73" s="25">
        <v>364</v>
      </c>
      <c r="C73" s="20" t="s">
        <v>136</v>
      </c>
      <c r="D73" s="46">
        <v>305371</v>
      </c>
      <c r="E73" s="46">
        <v>29422</v>
      </c>
      <c r="F73" s="46">
        <v>0</v>
      </c>
      <c r="G73" s="46">
        <v>0</v>
      </c>
      <c r="H73" s="46">
        <v>0</v>
      </c>
      <c r="I73" s="46">
        <v>61132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395925</v>
      </c>
      <c r="O73" s="47">
        <f t="shared" si="13"/>
        <v>7.3822531324582341</v>
      </c>
      <c r="P73" s="9"/>
    </row>
    <row r="74" spans="1:16">
      <c r="A74" s="12"/>
      <c r="B74" s="25">
        <v>365</v>
      </c>
      <c r="C74" s="20" t="s">
        <v>137</v>
      </c>
      <c r="D74" s="46">
        <v>500</v>
      </c>
      <c r="E74" s="46">
        <v>0</v>
      </c>
      <c r="F74" s="46">
        <v>0</v>
      </c>
      <c r="G74" s="46">
        <v>0</v>
      </c>
      <c r="H74" s="46">
        <v>0</v>
      </c>
      <c r="I74" s="46">
        <v>213968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214468</v>
      </c>
      <c r="O74" s="47">
        <f t="shared" si="13"/>
        <v>3.9988812649164678</v>
      </c>
      <c r="P74" s="9"/>
    </row>
    <row r="75" spans="1:16">
      <c r="A75" s="12"/>
      <c r="B75" s="25">
        <v>366</v>
      </c>
      <c r="C75" s="20" t="s">
        <v>75</v>
      </c>
      <c r="D75" s="46">
        <v>173006</v>
      </c>
      <c r="E75" s="46">
        <v>96210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269216</v>
      </c>
      <c r="O75" s="47">
        <f t="shared" si="13"/>
        <v>5.0196897374701672</v>
      </c>
      <c r="P75" s="9"/>
    </row>
    <row r="76" spans="1:16">
      <c r="A76" s="12"/>
      <c r="B76" s="25">
        <v>368</v>
      </c>
      <c r="C76" s="20" t="s">
        <v>76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7482692</v>
      </c>
      <c r="L76" s="46">
        <v>0</v>
      </c>
      <c r="M76" s="46">
        <v>0</v>
      </c>
      <c r="N76" s="46">
        <f t="shared" si="14"/>
        <v>7482692</v>
      </c>
      <c r="O76" s="47">
        <f t="shared" si="13"/>
        <v>139.51916766109784</v>
      </c>
      <c r="P76" s="9"/>
    </row>
    <row r="77" spans="1:16">
      <c r="A77" s="12"/>
      <c r="B77" s="25">
        <v>369.3</v>
      </c>
      <c r="C77" s="20" t="s">
        <v>77</v>
      </c>
      <c r="D77" s="46">
        <v>55604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55604</v>
      </c>
      <c r="O77" s="47">
        <f t="shared" si="13"/>
        <v>1.036769093078759</v>
      </c>
      <c r="P77" s="9"/>
    </row>
    <row r="78" spans="1:16">
      <c r="A78" s="12"/>
      <c r="B78" s="25">
        <v>369.9</v>
      </c>
      <c r="C78" s="20" t="s">
        <v>78</v>
      </c>
      <c r="D78" s="46">
        <v>213348</v>
      </c>
      <c r="E78" s="46">
        <v>-6453</v>
      </c>
      <c r="F78" s="46">
        <v>0</v>
      </c>
      <c r="G78" s="46">
        <v>0</v>
      </c>
      <c r="H78" s="46">
        <v>0</v>
      </c>
      <c r="I78" s="46">
        <v>889019</v>
      </c>
      <c r="J78" s="46">
        <v>0</v>
      </c>
      <c r="K78" s="46">
        <v>9938</v>
      </c>
      <c r="L78" s="46">
        <v>0</v>
      </c>
      <c r="M78" s="46">
        <v>0</v>
      </c>
      <c r="N78" s="46">
        <f t="shared" si="14"/>
        <v>1105852</v>
      </c>
      <c r="O78" s="47">
        <f t="shared" si="13"/>
        <v>20.619257159904535</v>
      </c>
      <c r="P78" s="9"/>
    </row>
    <row r="79" spans="1:16" ht="15.75">
      <c r="A79" s="29" t="s">
        <v>45</v>
      </c>
      <c r="B79" s="30"/>
      <c r="C79" s="31"/>
      <c r="D79" s="32">
        <f t="shared" ref="D79:M79" si="15">SUM(D80:D83)</f>
        <v>6417564</v>
      </c>
      <c r="E79" s="32">
        <f t="shared" si="15"/>
        <v>1121842</v>
      </c>
      <c r="F79" s="32">
        <f t="shared" si="15"/>
        <v>0</v>
      </c>
      <c r="G79" s="32">
        <f t="shared" si="15"/>
        <v>0</v>
      </c>
      <c r="H79" s="32">
        <f t="shared" si="15"/>
        <v>0</v>
      </c>
      <c r="I79" s="32">
        <f t="shared" si="15"/>
        <v>11986703</v>
      </c>
      <c r="J79" s="32">
        <f t="shared" si="15"/>
        <v>0</v>
      </c>
      <c r="K79" s="32">
        <f t="shared" si="15"/>
        <v>0</v>
      </c>
      <c r="L79" s="32">
        <f t="shared" si="15"/>
        <v>0</v>
      </c>
      <c r="M79" s="32">
        <f t="shared" si="15"/>
        <v>0</v>
      </c>
      <c r="N79" s="32">
        <f t="shared" ref="N79:N84" si="16">SUM(D79:M79)</f>
        <v>19526109</v>
      </c>
      <c r="O79" s="45">
        <f t="shared" si="13"/>
        <v>364.07571971957043</v>
      </c>
      <c r="P79" s="9"/>
    </row>
    <row r="80" spans="1:16">
      <c r="A80" s="12"/>
      <c r="B80" s="25">
        <v>381</v>
      </c>
      <c r="C80" s="20" t="s">
        <v>79</v>
      </c>
      <c r="D80" s="46">
        <v>6409058</v>
      </c>
      <c r="E80" s="46">
        <v>1121598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7530656</v>
      </c>
      <c r="O80" s="47">
        <f t="shared" si="13"/>
        <v>140.4134844868735</v>
      </c>
      <c r="P80" s="9"/>
    </row>
    <row r="81" spans="1:119">
      <c r="A81" s="12"/>
      <c r="B81" s="25">
        <v>383</v>
      </c>
      <c r="C81" s="20" t="s">
        <v>80</v>
      </c>
      <c r="D81" s="46">
        <v>8506</v>
      </c>
      <c r="E81" s="46">
        <v>244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8750</v>
      </c>
      <c r="O81" s="47">
        <f t="shared" si="13"/>
        <v>0.16314886634844869</v>
      </c>
      <c r="P81" s="9"/>
    </row>
    <row r="82" spans="1:119">
      <c r="A82" s="12"/>
      <c r="B82" s="25">
        <v>389.3</v>
      </c>
      <c r="C82" s="20" t="s">
        <v>140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249469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249469</v>
      </c>
      <c r="O82" s="47">
        <f t="shared" si="13"/>
        <v>4.6514953758949877</v>
      </c>
      <c r="P82" s="9"/>
    </row>
    <row r="83" spans="1:119" ht="15.75" thickBot="1">
      <c r="A83" s="12"/>
      <c r="B83" s="25">
        <v>389.4</v>
      </c>
      <c r="C83" s="20" t="s">
        <v>141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11737234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11737234</v>
      </c>
      <c r="O83" s="47">
        <f t="shared" si="13"/>
        <v>218.84759099045345</v>
      </c>
      <c r="P83" s="9"/>
    </row>
    <row r="84" spans="1:119" ht="16.5" thickBot="1">
      <c r="A84" s="14" t="s">
        <v>62</v>
      </c>
      <c r="B84" s="23"/>
      <c r="C84" s="22"/>
      <c r="D84" s="15">
        <f t="shared" ref="D84:M84" si="17">SUM(D5,D16,D29,D41,D62,D69,D79)</f>
        <v>49467965</v>
      </c>
      <c r="E84" s="15">
        <f t="shared" si="17"/>
        <v>10262818</v>
      </c>
      <c r="F84" s="15">
        <f t="shared" si="17"/>
        <v>0</v>
      </c>
      <c r="G84" s="15">
        <f t="shared" si="17"/>
        <v>0</v>
      </c>
      <c r="H84" s="15">
        <f t="shared" si="17"/>
        <v>0</v>
      </c>
      <c r="I84" s="15">
        <f t="shared" si="17"/>
        <v>45884542</v>
      </c>
      <c r="J84" s="15">
        <f t="shared" si="17"/>
        <v>0</v>
      </c>
      <c r="K84" s="15">
        <f t="shared" si="17"/>
        <v>23216156</v>
      </c>
      <c r="L84" s="15">
        <f t="shared" si="17"/>
        <v>0</v>
      </c>
      <c r="M84" s="15">
        <f t="shared" si="17"/>
        <v>0</v>
      </c>
      <c r="N84" s="15">
        <f t="shared" si="16"/>
        <v>128831481</v>
      </c>
      <c r="O84" s="38">
        <f t="shared" si="13"/>
        <v>2402.1382943019094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171</v>
      </c>
      <c r="M86" s="48"/>
      <c r="N86" s="48"/>
      <c r="O86" s="43">
        <v>53632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107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18796944</v>
      </c>
      <c r="E5" s="27">
        <f t="shared" si="0"/>
        <v>2205460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757700</v>
      </c>
      <c r="L5" s="27">
        <f t="shared" si="0"/>
        <v>0</v>
      </c>
      <c r="M5" s="27">
        <f t="shared" si="0"/>
        <v>0</v>
      </c>
      <c r="N5" s="28">
        <f>SUM(D5:M5)</f>
        <v>21760104</v>
      </c>
      <c r="O5" s="33">
        <f t="shared" ref="O5:O36" si="1">(N5/O$88)</f>
        <v>415.23746278910005</v>
      </c>
      <c r="P5" s="6"/>
    </row>
    <row r="6" spans="1:133">
      <c r="A6" s="12"/>
      <c r="B6" s="25">
        <v>311</v>
      </c>
      <c r="C6" s="20" t="s">
        <v>2</v>
      </c>
      <c r="D6" s="46">
        <v>12440816</v>
      </c>
      <c r="E6" s="46">
        <v>466827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12907643</v>
      </c>
      <c r="O6" s="47">
        <f t="shared" si="1"/>
        <v>246.31026257537593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1738633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1738633</v>
      </c>
      <c r="O7" s="47">
        <f t="shared" si="1"/>
        <v>33.177486451415923</v>
      </c>
      <c r="P7" s="9"/>
    </row>
    <row r="8" spans="1:133">
      <c r="A8" s="12"/>
      <c r="B8" s="25">
        <v>312.51</v>
      </c>
      <c r="C8" s="20" t="s">
        <v>90</v>
      </c>
      <c r="D8" s="46">
        <v>294800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294800</v>
      </c>
      <c r="L8" s="46">
        <v>0</v>
      </c>
      <c r="M8" s="46">
        <v>0</v>
      </c>
      <c r="N8" s="46">
        <f>SUM(D8:M8)</f>
        <v>589600</v>
      </c>
      <c r="O8" s="47">
        <f t="shared" si="1"/>
        <v>11.251049538203191</v>
      </c>
      <c r="P8" s="9"/>
    </row>
    <row r="9" spans="1:133">
      <c r="A9" s="12"/>
      <c r="B9" s="25">
        <v>312.52</v>
      </c>
      <c r="C9" s="20" t="s">
        <v>123</v>
      </c>
      <c r="D9" s="46">
        <v>462900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462900</v>
      </c>
      <c r="L9" s="46">
        <v>0</v>
      </c>
      <c r="M9" s="46">
        <v>0</v>
      </c>
      <c r="N9" s="46">
        <f>SUM(D9:M9)</f>
        <v>925800</v>
      </c>
      <c r="O9" s="47">
        <f t="shared" si="1"/>
        <v>17.666590336615524</v>
      </c>
      <c r="P9" s="9"/>
    </row>
    <row r="10" spans="1:133">
      <c r="A10" s="12"/>
      <c r="B10" s="25">
        <v>314.10000000000002</v>
      </c>
      <c r="C10" s="20" t="s">
        <v>11</v>
      </c>
      <c r="D10" s="46">
        <v>3128993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3128993</v>
      </c>
      <c r="O10" s="47">
        <f t="shared" si="1"/>
        <v>59.709048927562783</v>
      </c>
      <c r="P10" s="9"/>
    </row>
    <row r="11" spans="1:133">
      <c r="A11" s="12"/>
      <c r="B11" s="25">
        <v>314.3</v>
      </c>
      <c r="C11" s="20" t="s">
        <v>12</v>
      </c>
      <c r="D11" s="46">
        <v>708213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708213</v>
      </c>
      <c r="O11" s="47">
        <f t="shared" si="1"/>
        <v>13.514483627204029</v>
      </c>
      <c r="P11" s="9"/>
    </row>
    <row r="12" spans="1:133">
      <c r="A12" s="12"/>
      <c r="B12" s="25">
        <v>314.39999999999998</v>
      </c>
      <c r="C12" s="20" t="s">
        <v>13</v>
      </c>
      <c r="D12" s="46">
        <v>49445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49445</v>
      </c>
      <c r="O12" s="47">
        <f t="shared" si="1"/>
        <v>0.94353484466834592</v>
      </c>
      <c r="P12" s="9"/>
    </row>
    <row r="13" spans="1:133">
      <c r="A13" s="12"/>
      <c r="B13" s="25">
        <v>314.8</v>
      </c>
      <c r="C13" s="20" t="s">
        <v>14</v>
      </c>
      <c r="D13" s="46">
        <v>44547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44547</v>
      </c>
      <c r="O13" s="47">
        <f t="shared" si="1"/>
        <v>0.85006869704602706</v>
      </c>
      <c r="P13" s="9"/>
    </row>
    <row r="14" spans="1:133">
      <c r="A14" s="12"/>
      <c r="B14" s="25">
        <v>315</v>
      </c>
      <c r="C14" s="20" t="s">
        <v>124</v>
      </c>
      <c r="D14" s="46">
        <v>1419326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1419326</v>
      </c>
      <c r="O14" s="47">
        <f t="shared" si="1"/>
        <v>27.084306541485383</v>
      </c>
      <c r="P14" s="9"/>
    </row>
    <row r="15" spans="1:133">
      <c r="A15" s="12"/>
      <c r="B15" s="25">
        <v>316</v>
      </c>
      <c r="C15" s="20" t="s">
        <v>125</v>
      </c>
      <c r="D15" s="46">
        <v>247904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247904</v>
      </c>
      <c r="O15" s="47">
        <f t="shared" si="1"/>
        <v>4.7306312495229372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6974563</v>
      </c>
      <c r="E16" s="32">
        <f t="shared" si="3"/>
        <v>4699818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5492366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17166747</v>
      </c>
      <c r="O16" s="45">
        <f t="shared" si="1"/>
        <v>327.58466910922829</v>
      </c>
      <c r="P16" s="10"/>
    </row>
    <row r="17" spans="1:16">
      <c r="A17" s="12"/>
      <c r="B17" s="25">
        <v>322</v>
      </c>
      <c r="C17" s="20" t="s">
        <v>0</v>
      </c>
      <c r="D17" s="46">
        <v>3086299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3086299</v>
      </c>
      <c r="O17" s="47">
        <f t="shared" si="1"/>
        <v>58.894340126707888</v>
      </c>
      <c r="P17" s="9"/>
    </row>
    <row r="18" spans="1:16">
      <c r="A18" s="12"/>
      <c r="B18" s="25">
        <v>323.10000000000002</v>
      </c>
      <c r="C18" s="20" t="s">
        <v>18</v>
      </c>
      <c r="D18" s="46">
        <v>3742315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3742315</v>
      </c>
      <c r="O18" s="47">
        <f t="shared" si="1"/>
        <v>71.41277383405847</v>
      </c>
      <c r="P18" s="9"/>
    </row>
    <row r="19" spans="1:16">
      <c r="A19" s="12"/>
      <c r="B19" s="25">
        <v>323.39999999999998</v>
      </c>
      <c r="C19" s="20" t="s">
        <v>20</v>
      </c>
      <c r="D19" s="46">
        <v>85342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85342</v>
      </c>
      <c r="O19" s="47">
        <f t="shared" si="1"/>
        <v>1.62853980612167</v>
      </c>
      <c r="P19" s="9"/>
    </row>
    <row r="20" spans="1:16">
      <c r="A20" s="12"/>
      <c r="B20" s="25">
        <v>323.7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71550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71550</v>
      </c>
      <c r="O20" s="47">
        <f t="shared" si="1"/>
        <v>1.3653537897870391</v>
      </c>
      <c r="P20" s="9"/>
    </row>
    <row r="21" spans="1:16">
      <c r="A21" s="12"/>
      <c r="B21" s="25">
        <v>324.11</v>
      </c>
      <c r="C21" s="20" t="s">
        <v>156</v>
      </c>
      <c r="D21" s="46">
        <v>0</v>
      </c>
      <c r="E21" s="46">
        <v>882466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882466</v>
      </c>
      <c r="O21" s="47">
        <f t="shared" si="1"/>
        <v>16.839668727578047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3717711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3717711</v>
      </c>
      <c r="O22" s="47">
        <f t="shared" si="1"/>
        <v>70.943267689489346</v>
      </c>
      <c r="P22" s="9"/>
    </row>
    <row r="23" spans="1:16">
      <c r="A23" s="12"/>
      <c r="B23" s="25">
        <v>324.22000000000003</v>
      </c>
      <c r="C23" s="20" t="s">
        <v>101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1703105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1703105</v>
      </c>
      <c r="O23" s="47">
        <f t="shared" si="1"/>
        <v>32.499522937180366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729804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729804</v>
      </c>
      <c r="O24" s="47">
        <f t="shared" si="1"/>
        <v>13.926494160751087</v>
      </c>
      <c r="P24" s="9"/>
    </row>
    <row r="25" spans="1:16">
      <c r="A25" s="12"/>
      <c r="B25" s="25">
        <v>324.32</v>
      </c>
      <c r="C25" s="20" t="s">
        <v>102</v>
      </c>
      <c r="D25" s="46">
        <v>0</v>
      </c>
      <c r="E25" s="46">
        <v>2735022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2735022</v>
      </c>
      <c r="O25" s="47">
        <f t="shared" si="1"/>
        <v>52.191092283031828</v>
      </c>
      <c r="P25" s="9"/>
    </row>
    <row r="26" spans="1:16">
      <c r="A26" s="12"/>
      <c r="B26" s="25">
        <v>324.61</v>
      </c>
      <c r="C26" s="20" t="s">
        <v>25</v>
      </c>
      <c r="D26" s="46">
        <v>0</v>
      </c>
      <c r="E26" s="46">
        <v>287590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287590</v>
      </c>
      <c r="O26" s="47">
        <f t="shared" si="1"/>
        <v>5.4879398519197009</v>
      </c>
      <c r="P26" s="9"/>
    </row>
    <row r="27" spans="1:16">
      <c r="A27" s="12"/>
      <c r="B27" s="25">
        <v>325.10000000000002</v>
      </c>
      <c r="C27" s="20" t="s">
        <v>26</v>
      </c>
      <c r="D27" s="46">
        <v>0</v>
      </c>
      <c r="E27" s="46">
        <v>64936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64936</v>
      </c>
      <c r="O27" s="47">
        <f t="shared" si="1"/>
        <v>1.2391420502251735</v>
      </c>
      <c r="P27" s="9"/>
    </row>
    <row r="28" spans="1:16">
      <c r="A28" s="12"/>
      <c r="B28" s="25">
        <v>329</v>
      </c>
      <c r="C28" s="20" t="s">
        <v>27</v>
      </c>
      <c r="D28" s="46">
        <v>60607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60607</v>
      </c>
      <c r="O28" s="47">
        <f t="shared" si="1"/>
        <v>1.1565338523776811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SUM(D30:D42)</f>
        <v>11982096</v>
      </c>
      <c r="E29" s="32">
        <f t="shared" si="6"/>
        <v>2628173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388583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14998852</v>
      </c>
      <c r="O29" s="45">
        <f t="shared" si="1"/>
        <v>286.21578505457597</v>
      </c>
      <c r="P29" s="10"/>
    </row>
    <row r="30" spans="1:16">
      <c r="A30" s="12"/>
      <c r="B30" s="25">
        <v>331.2</v>
      </c>
      <c r="C30" s="20" t="s">
        <v>28</v>
      </c>
      <c r="D30" s="46">
        <v>0</v>
      </c>
      <c r="E30" s="46">
        <v>255986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255986</v>
      </c>
      <c r="O30" s="47">
        <f t="shared" si="1"/>
        <v>4.884856117853599</v>
      </c>
      <c r="P30" s="9"/>
    </row>
    <row r="31" spans="1:16">
      <c r="A31" s="12"/>
      <c r="B31" s="25">
        <v>331.5</v>
      </c>
      <c r="C31" s="20" t="s">
        <v>161</v>
      </c>
      <c r="D31" s="46">
        <v>51438</v>
      </c>
      <c r="E31" s="46">
        <v>1911471</v>
      </c>
      <c r="F31" s="46">
        <v>0</v>
      </c>
      <c r="G31" s="46">
        <v>0</v>
      </c>
      <c r="H31" s="46">
        <v>0</v>
      </c>
      <c r="I31" s="46">
        <v>287718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2250627</v>
      </c>
      <c r="O31" s="47">
        <f t="shared" si="1"/>
        <v>42.947618502404396</v>
      </c>
      <c r="P31" s="9"/>
    </row>
    <row r="32" spans="1:16">
      <c r="A32" s="12"/>
      <c r="B32" s="25">
        <v>334.2</v>
      </c>
      <c r="C32" s="20" t="s">
        <v>30</v>
      </c>
      <c r="D32" s="46">
        <v>0</v>
      </c>
      <c r="E32" s="46">
        <v>142155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142155</v>
      </c>
      <c r="O32" s="47">
        <f t="shared" si="1"/>
        <v>2.7126746049919852</v>
      </c>
      <c r="P32" s="9"/>
    </row>
    <row r="33" spans="1:16">
      <c r="A33" s="12"/>
      <c r="B33" s="25">
        <v>334.34</v>
      </c>
      <c r="C33" s="20" t="s">
        <v>164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84987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84987</v>
      </c>
      <c r="O33" s="47">
        <f t="shared" si="1"/>
        <v>1.6217655140828944</v>
      </c>
      <c r="P33" s="9"/>
    </row>
    <row r="34" spans="1:16">
      <c r="A34" s="12"/>
      <c r="B34" s="25">
        <v>334.5</v>
      </c>
      <c r="C34" s="20" t="s">
        <v>165</v>
      </c>
      <c r="D34" s="46">
        <v>5612</v>
      </c>
      <c r="E34" s="46">
        <v>107072</v>
      </c>
      <c r="F34" s="46">
        <v>0</v>
      </c>
      <c r="G34" s="46">
        <v>0</v>
      </c>
      <c r="H34" s="46">
        <v>0</v>
      </c>
      <c r="I34" s="46">
        <v>15878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128562</v>
      </c>
      <c r="O34" s="47">
        <f t="shared" si="1"/>
        <v>2.4532860087016259</v>
      </c>
      <c r="P34" s="9"/>
    </row>
    <row r="35" spans="1:16">
      <c r="A35" s="12"/>
      <c r="B35" s="25">
        <v>334.7</v>
      </c>
      <c r="C35" s="20" t="s">
        <v>104</v>
      </c>
      <c r="D35" s="46">
        <v>0</v>
      </c>
      <c r="E35" s="46">
        <v>211489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211489</v>
      </c>
      <c r="O35" s="47">
        <f t="shared" si="1"/>
        <v>4.035741546446836</v>
      </c>
      <c r="P35" s="9"/>
    </row>
    <row r="36" spans="1:16">
      <c r="A36" s="12"/>
      <c r="B36" s="25">
        <v>335.12</v>
      </c>
      <c r="C36" s="20" t="s">
        <v>126</v>
      </c>
      <c r="D36" s="46">
        <v>2701551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2701551</v>
      </c>
      <c r="O36" s="47">
        <f t="shared" si="1"/>
        <v>51.552381497595604</v>
      </c>
      <c r="P36" s="9"/>
    </row>
    <row r="37" spans="1:16">
      <c r="A37" s="12"/>
      <c r="B37" s="25">
        <v>335.14</v>
      </c>
      <c r="C37" s="20" t="s">
        <v>127</v>
      </c>
      <c r="D37" s="46">
        <v>27314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27314</v>
      </c>
      <c r="O37" s="47">
        <f t="shared" ref="O37:O68" si="8">(N37/O$88)</f>
        <v>0.52121975421723532</v>
      </c>
      <c r="P37" s="9"/>
    </row>
    <row r="38" spans="1:16">
      <c r="A38" s="12"/>
      <c r="B38" s="25">
        <v>335.15</v>
      </c>
      <c r="C38" s="20" t="s">
        <v>128</v>
      </c>
      <c r="D38" s="46">
        <v>15926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15926</v>
      </c>
      <c r="O38" s="47">
        <f t="shared" si="8"/>
        <v>0.30390809861842605</v>
      </c>
      <c r="P38" s="9"/>
    </row>
    <row r="39" spans="1:16">
      <c r="A39" s="12"/>
      <c r="B39" s="25">
        <v>335.18</v>
      </c>
      <c r="C39" s="20" t="s">
        <v>129</v>
      </c>
      <c r="D39" s="46">
        <v>8509531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8509531</v>
      </c>
      <c r="O39" s="47">
        <f t="shared" si="8"/>
        <v>162.38323410426685</v>
      </c>
      <c r="P39" s="9"/>
    </row>
    <row r="40" spans="1:16">
      <c r="A40" s="12"/>
      <c r="B40" s="25">
        <v>335.49</v>
      </c>
      <c r="C40" s="20" t="s">
        <v>36</v>
      </c>
      <c r="D40" s="46">
        <v>25089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25089</v>
      </c>
      <c r="O40" s="47">
        <f t="shared" si="8"/>
        <v>0.47876116326997942</v>
      </c>
      <c r="P40" s="9"/>
    </row>
    <row r="41" spans="1:16">
      <c r="A41" s="12"/>
      <c r="B41" s="25">
        <v>337.2</v>
      </c>
      <c r="C41" s="20" t="s">
        <v>37</v>
      </c>
      <c r="D41" s="46">
        <v>584905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584905</v>
      </c>
      <c r="O41" s="47">
        <f t="shared" si="8"/>
        <v>11.161457140676283</v>
      </c>
      <c r="P41" s="9"/>
    </row>
    <row r="42" spans="1:16">
      <c r="A42" s="12"/>
      <c r="B42" s="25">
        <v>338</v>
      </c>
      <c r="C42" s="20" t="s">
        <v>38</v>
      </c>
      <c r="D42" s="46">
        <v>60730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60730</v>
      </c>
      <c r="O42" s="47">
        <f t="shared" si="8"/>
        <v>1.1588810014502711</v>
      </c>
      <c r="P42" s="9"/>
    </row>
    <row r="43" spans="1:16" ht="15.75">
      <c r="A43" s="29" t="s">
        <v>43</v>
      </c>
      <c r="B43" s="30"/>
      <c r="C43" s="31"/>
      <c r="D43" s="32">
        <f t="shared" ref="D43:M43" si="9">SUM(D44:D63)</f>
        <v>3048169</v>
      </c>
      <c r="E43" s="32">
        <f t="shared" si="9"/>
        <v>1275278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23326495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27649942</v>
      </c>
      <c r="O43" s="45">
        <f t="shared" si="8"/>
        <v>527.63037172734903</v>
      </c>
      <c r="P43" s="10"/>
    </row>
    <row r="44" spans="1:16">
      <c r="A44" s="12"/>
      <c r="B44" s="25">
        <v>341.2</v>
      </c>
      <c r="C44" s="20" t="s">
        <v>130</v>
      </c>
      <c r="D44" s="46">
        <v>89938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3" si="10">SUM(D44:M44)</f>
        <v>89938</v>
      </c>
      <c r="O44" s="47">
        <f t="shared" si="8"/>
        <v>1.7162430348828335</v>
      </c>
      <c r="P44" s="9"/>
    </row>
    <row r="45" spans="1:16">
      <c r="A45" s="12"/>
      <c r="B45" s="25">
        <v>341.3</v>
      </c>
      <c r="C45" s="20" t="s">
        <v>131</v>
      </c>
      <c r="D45" s="46">
        <v>161647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161647</v>
      </c>
      <c r="O45" s="47">
        <f t="shared" si="8"/>
        <v>3.0846309442027326</v>
      </c>
      <c r="P45" s="9"/>
    </row>
    <row r="46" spans="1:16">
      <c r="A46" s="12"/>
      <c r="B46" s="25">
        <v>341.8</v>
      </c>
      <c r="C46" s="20" t="s">
        <v>132</v>
      </c>
      <c r="D46" s="46">
        <v>66403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66403</v>
      </c>
      <c r="O46" s="47">
        <f t="shared" si="8"/>
        <v>1.2671360964811846</v>
      </c>
      <c r="P46" s="9"/>
    </row>
    <row r="47" spans="1:16">
      <c r="A47" s="12"/>
      <c r="B47" s="25">
        <v>341.9</v>
      </c>
      <c r="C47" s="20" t="s">
        <v>133</v>
      </c>
      <c r="D47" s="46">
        <v>99473</v>
      </c>
      <c r="E47" s="46">
        <v>37250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136723</v>
      </c>
      <c r="O47" s="47">
        <f t="shared" si="8"/>
        <v>2.609018395542325</v>
      </c>
      <c r="P47" s="9"/>
    </row>
    <row r="48" spans="1:16">
      <c r="A48" s="12"/>
      <c r="B48" s="25">
        <v>342.1</v>
      </c>
      <c r="C48" s="20" t="s">
        <v>50</v>
      </c>
      <c r="D48" s="46">
        <v>438346</v>
      </c>
      <c r="E48" s="46">
        <v>825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439171</v>
      </c>
      <c r="O48" s="47">
        <f t="shared" si="8"/>
        <v>8.3804862224257697</v>
      </c>
      <c r="P48" s="9"/>
    </row>
    <row r="49" spans="1:16">
      <c r="A49" s="12"/>
      <c r="B49" s="25">
        <v>342.2</v>
      </c>
      <c r="C49" s="20" t="s">
        <v>166</v>
      </c>
      <c r="D49" s="46">
        <v>412931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412931</v>
      </c>
      <c r="O49" s="47">
        <f t="shared" si="8"/>
        <v>7.8797610869399284</v>
      </c>
      <c r="P49" s="9"/>
    </row>
    <row r="50" spans="1:16">
      <c r="A50" s="12"/>
      <c r="B50" s="25">
        <v>342.6</v>
      </c>
      <c r="C50" s="20" t="s">
        <v>51</v>
      </c>
      <c r="D50" s="46">
        <v>955474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955474</v>
      </c>
      <c r="O50" s="47">
        <f t="shared" si="8"/>
        <v>18.232844821006029</v>
      </c>
      <c r="P50" s="9"/>
    </row>
    <row r="51" spans="1:16">
      <c r="A51" s="12"/>
      <c r="B51" s="25">
        <v>342.9</v>
      </c>
      <c r="C51" s="20" t="s">
        <v>52</v>
      </c>
      <c r="D51" s="46">
        <v>129861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129861</v>
      </c>
      <c r="O51" s="47">
        <f t="shared" si="8"/>
        <v>2.478074192809709</v>
      </c>
      <c r="P51" s="9"/>
    </row>
    <row r="52" spans="1:16">
      <c r="A52" s="12"/>
      <c r="B52" s="25">
        <v>343.3</v>
      </c>
      <c r="C52" s="20" t="s">
        <v>53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11072706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11072706</v>
      </c>
      <c r="O52" s="47">
        <f t="shared" si="8"/>
        <v>211.29505381268606</v>
      </c>
      <c r="P52" s="9"/>
    </row>
    <row r="53" spans="1:16">
      <c r="A53" s="12"/>
      <c r="B53" s="25">
        <v>343.4</v>
      </c>
      <c r="C53" s="20" t="s">
        <v>54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4585363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4585363</v>
      </c>
      <c r="O53" s="47">
        <f t="shared" si="8"/>
        <v>87.50024807266621</v>
      </c>
      <c r="P53" s="9"/>
    </row>
    <row r="54" spans="1:16">
      <c r="A54" s="12"/>
      <c r="B54" s="25">
        <v>343.5</v>
      </c>
      <c r="C54" s="20" t="s">
        <v>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7234211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7234211</v>
      </c>
      <c r="O54" s="47">
        <f t="shared" si="8"/>
        <v>138.04692389893901</v>
      </c>
      <c r="P54" s="9"/>
    </row>
    <row r="55" spans="1:16">
      <c r="A55" s="12"/>
      <c r="B55" s="25">
        <v>343.6</v>
      </c>
      <c r="C55" s="20" t="s">
        <v>167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73000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73000</v>
      </c>
      <c r="O55" s="47">
        <f t="shared" si="8"/>
        <v>1.3930234333257003</v>
      </c>
      <c r="P55" s="9"/>
    </row>
    <row r="56" spans="1:16">
      <c r="A56" s="12"/>
      <c r="B56" s="25">
        <v>343.7</v>
      </c>
      <c r="C56" s="20" t="s">
        <v>56</v>
      </c>
      <c r="D56" s="46">
        <v>0</v>
      </c>
      <c r="E56" s="46">
        <v>441321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441321</v>
      </c>
      <c r="O56" s="47">
        <f t="shared" si="8"/>
        <v>8.4215136249141285</v>
      </c>
      <c r="P56" s="9"/>
    </row>
    <row r="57" spans="1:16">
      <c r="A57" s="12"/>
      <c r="B57" s="25">
        <v>343.8</v>
      </c>
      <c r="C57" s="20" t="s">
        <v>57</v>
      </c>
      <c r="D57" s="46">
        <v>8650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8650</v>
      </c>
      <c r="O57" s="47">
        <f t="shared" si="8"/>
        <v>0.16506373559270285</v>
      </c>
      <c r="P57" s="9"/>
    </row>
    <row r="58" spans="1:16">
      <c r="A58" s="12"/>
      <c r="B58" s="25">
        <v>343.9</v>
      </c>
      <c r="C58" s="20" t="s">
        <v>58</v>
      </c>
      <c r="D58" s="46">
        <v>66103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66103</v>
      </c>
      <c r="O58" s="47">
        <f t="shared" si="8"/>
        <v>1.2614113426455995</v>
      </c>
      <c r="P58" s="9"/>
    </row>
    <row r="59" spans="1:16">
      <c r="A59" s="12"/>
      <c r="B59" s="25">
        <v>344.1</v>
      </c>
      <c r="C59" s="20" t="s">
        <v>134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361215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361215</v>
      </c>
      <c r="O59" s="47">
        <f t="shared" si="8"/>
        <v>6.8928898557362031</v>
      </c>
      <c r="P59" s="9"/>
    </row>
    <row r="60" spans="1:16">
      <c r="A60" s="12"/>
      <c r="B60" s="25">
        <v>344.9</v>
      </c>
      <c r="C60" s="20" t="s">
        <v>135</v>
      </c>
      <c r="D60" s="46">
        <v>0</v>
      </c>
      <c r="E60" s="46">
        <v>470798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470798</v>
      </c>
      <c r="O60" s="47">
        <f t="shared" si="8"/>
        <v>8.984008854285932</v>
      </c>
      <c r="P60" s="9"/>
    </row>
    <row r="61" spans="1:16">
      <c r="A61" s="12"/>
      <c r="B61" s="25">
        <v>347.2</v>
      </c>
      <c r="C61" s="20" t="s">
        <v>60</v>
      </c>
      <c r="D61" s="46">
        <v>487142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487142</v>
      </c>
      <c r="O61" s="47">
        <f t="shared" si="8"/>
        <v>9.2958934432486071</v>
      </c>
      <c r="P61" s="9"/>
    </row>
    <row r="62" spans="1:16">
      <c r="A62" s="12"/>
      <c r="B62" s="25">
        <v>347.4</v>
      </c>
      <c r="C62" s="20" t="s">
        <v>61</v>
      </c>
      <c r="D62" s="46">
        <v>132201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132201</v>
      </c>
      <c r="O62" s="47">
        <f t="shared" si="8"/>
        <v>2.5227272727272729</v>
      </c>
      <c r="P62" s="9"/>
    </row>
    <row r="63" spans="1:16">
      <c r="A63" s="12"/>
      <c r="B63" s="25">
        <v>349</v>
      </c>
      <c r="C63" s="20" t="s">
        <v>97</v>
      </c>
      <c r="D63" s="46">
        <v>0</v>
      </c>
      <c r="E63" s="46">
        <v>325084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325084</v>
      </c>
      <c r="O63" s="47">
        <f t="shared" si="8"/>
        <v>6.2034195862911226</v>
      </c>
      <c r="P63" s="9"/>
    </row>
    <row r="64" spans="1:16" ht="15.75">
      <c r="A64" s="29" t="s">
        <v>44</v>
      </c>
      <c r="B64" s="30"/>
      <c r="C64" s="31"/>
      <c r="D64" s="32">
        <f t="shared" ref="D64:M64" si="11">SUM(D65:D69)</f>
        <v>1505175</v>
      </c>
      <c r="E64" s="32">
        <f t="shared" si="11"/>
        <v>93506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1" si="12">SUM(D64:M64)</f>
        <v>1598681</v>
      </c>
      <c r="O64" s="45">
        <f t="shared" si="8"/>
        <v>30.506850622089917</v>
      </c>
      <c r="P64" s="10"/>
    </row>
    <row r="65" spans="1:16">
      <c r="A65" s="13"/>
      <c r="B65" s="39">
        <v>351.1</v>
      </c>
      <c r="C65" s="21" t="s">
        <v>64</v>
      </c>
      <c r="D65" s="46">
        <v>321368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321368</v>
      </c>
      <c r="O65" s="47">
        <f t="shared" si="8"/>
        <v>6.1325089687810088</v>
      </c>
      <c r="P65" s="9"/>
    </row>
    <row r="66" spans="1:16">
      <c r="A66" s="13"/>
      <c r="B66" s="39">
        <v>351.2</v>
      </c>
      <c r="C66" s="21" t="s">
        <v>65</v>
      </c>
      <c r="D66" s="46">
        <v>41809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41809</v>
      </c>
      <c r="O66" s="47">
        <f t="shared" si="8"/>
        <v>0.7978207770399206</v>
      </c>
      <c r="P66" s="9"/>
    </row>
    <row r="67" spans="1:16">
      <c r="A67" s="13"/>
      <c r="B67" s="39">
        <v>351.3</v>
      </c>
      <c r="C67" s="21" t="s">
        <v>66</v>
      </c>
      <c r="D67" s="46">
        <v>0</v>
      </c>
      <c r="E67" s="46">
        <v>16216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16216</v>
      </c>
      <c r="O67" s="47">
        <f t="shared" si="8"/>
        <v>0.30944202732615833</v>
      </c>
      <c r="P67" s="9"/>
    </row>
    <row r="68" spans="1:16">
      <c r="A68" s="13"/>
      <c r="B68" s="39">
        <v>354</v>
      </c>
      <c r="C68" s="21" t="s">
        <v>67</v>
      </c>
      <c r="D68" s="46">
        <v>1141998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1141998</v>
      </c>
      <c r="O68" s="47">
        <f t="shared" si="8"/>
        <v>21.792191435768263</v>
      </c>
      <c r="P68" s="9"/>
    </row>
    <row r="69" spans="1:16">
      <c r="A69" s="13"/>
      <c r="B69" s="39">
        <v>359</v>
      </c>
      <c r="C69" s="21" t="s">
        <v>68</v>
      </c>
      <c r="D69" s="46">
        <v>0</v>
      </c>
      <c r="E69" s="46">
        <v>77290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77290</v>
      </c>
      <c r="O69" s="47">
        <f t="shared" ref="O69:O86" si="13">(N69/O$88)</f>
        <v>1.4748874131745668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SUM(D71:D79)</f>
        <v>1911252</v>
      </c>
      <c r="E70" s="32">
        <f t="shared" si="14"/>
        <v>488766</v>
      </c>
      <c r="F70" s="32">
        <f t="shared" si="14"/>
        <v>0</v>
      </c>
      <c r="G70" s="32">
        <f t="shared" si="14"/>
        <v>0</v>
      </c>
      <c r="H70" s="32">
        <f t="shared" si="14"/>
        <v>0</v>
      </c>
      <c r="I70" s="32">
        <f t="shared" si="14"/>
        <v>1292484</v>
      </c>
      <c r="J70" s="32">
        <f t="shared" si="14"/>
        <v>0</v>
      </c>
      <c r="K70" s="32">
        <f t="shared" si="14"/>
        <v>13287925</v>
      </c>
      <c r="L70" s="32">
        <f t="shared" si="14"/>
        <v>0</v>
      </c>
      <c r="M70" s="32">
        <f t="shared" si="14"/>
        <v>0</v>
      </c>
      <c r="N70" s="32">
        <f t="shared" si="12"/>
        <v>16980427</v>
      </c>
      <c r="O70" s="45">
        <f t="shared" si="13"/>
        <v>324.02921532707427</v>
      </c>
      <c r="P70" s="10"/>
    </row>
    <row r="71" spans="1:16">
      <c r="A71" s="12"/>
      <c r="B71" s="25">
        <v>361.1</v>
      </c>
      <c r="C71" s="20" t="s">
        <v>69</v>
      </c>
      <c r="D71" s="46">
        <v>251625</v>
      </c>
      <c r="E71" s="46">
        <v>219949</v>
      </c>
      <c r="F71" s="46">
        <v>0</v>
      </c>
      <c r="G71" s="46">
        <v>0</v>
      </c>
      <c r="H71" s="46">
        <v>0</v>
      </c>
      <c r="I71" s="46">
        <v>440658</v>
      </c>
      <c r="J71" s="46">
        <v>0</v>
      </c>
      <c r="K71" s="46">
        <v>5345037</v>
      </c>
      <c r="L71" s="46">
        <v>0</v>
      </c>
      <c r="M71" s="46">
        <v>0</v>
      </c>
      <c r="N71" s="46">
        <f t="shared" si="12"/>
        <v>6257269</v>
      </c>
      <c r="O71" s="47">
        <f t="shared" si="13"/>
        <v>119.40441569345852</v>
      </c>
      <c r="P71" s="9"/>
    </row>
    <row r="72" spans="1:16">
      <c r="A72" s="12"/>
      <c r="B72" s="25">
        <v>361.2</v>
      </c>
      <c r="C72" s="20" t="s">
        <v>70</v>
      </c>
      <c r="D72" s="46">
        <v>50559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ref="N72:N79" si="15">SUM(D72:M72)</f>
        <v>50559</v>
      </c>
      <c r="O72" s="47">
        <f t="shared" si="13"/>
        <v>0.96479276391115187</v>
      </c>
      <c r="P72" s="9"/>
    </row>
    <row r="73" spans="1:16">
      <c r="A73" s="12"/>
      <c r="B73" s="25">
        <v>362</v>
      </c>
      <c r="C73" s="20" t="s">
        <v>72</v>
      </c>
      <c r="D73" s="46">
        <v>190619</v>
      </c>
      <c r="E73" s="46">
        <v>0</v>
      </c>
      <c r="F73" s="46">
        <v>0</v>
      </c>
      <c r="G73" s="46">
        <v>0</v>
      </c>
      <c r="H73" s="46">
        <v>0</v>
      </c>
      <c r="I73" s="46">
        <v>39074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229693</v>
      </c>
      <c r="O73" s="47">
        <f t="shared" si="13"/>
        <v>4.3831196091901381</v>
      </c>
      <c r="P73" s="9"/>
    </row>
    <row r="74" spans="1:16">
      <c r="A74" s="12"/>
      <c r="B74" s="25">
        <v>364</v>
      </c>
      <c r="C74" s="20" t="s">
        <v>136</v>
      </c>
      <c r="D74" s="46">
        <v>856444</v>
      </c>
      <c r="E74" s="46">
        <v>155866</v>
      </c>
      <c r="F74" s="46">
        <v>0</v>
      </c>
      <c r="G74" s="46">
        <v>0</v>
      </c>
      <c r="H74" s="46">
        <v>0</v>
      </c>
      <c r="I74" s="46">
        <v>106910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1119220</v>
      </c>
      <c r="O74" s="47">
        <f t="shared" si="13"/>
        <v>21.357529959545072</v>
      </c>
      <c r="P74" s="9"/>
    </row>
    <row r="75" spans="1:16">
      <c r="A75" s="12"/>
      <c r="B75" s="25">
        <v>365</v>
      </c>
      <c r="C75" s="20" t="s">
        <v>137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152099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152099</v>
      </c>
      <c r="O75" s="47">
        <f t="shared" si="13"/>
        <v>2.9024311121288453</v>
      </c>
      <c r="P75" s="9"/>
    </row>
    <row r="76" spans="1:16">
      <c r="A76" s="12"/>
      <c r="B76" s="25">
        <v>366</v>
      </c>
      <c r="C76" s="20" t="s">
        <v>75</v>
      </c>
      <c r="D76" s="46">
        <v>243278</v>
      </c>
      <c r="E76" s="46">
        <v>70888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314166</v>
      </c>
      <c r="O76" s="47">
        <f t="shared" si="13"/>
        <v>5.9950767117013966</v>
      </c>
      <c r="P76" s="9"/>
    </row>
    <row r="77" spans="1:16">
      <c r="A77" s="12"/>
      <c r="B77" s="25">
        <v>368</v>
      </c>
      <c r="C77" s="20" t="s">
        <v>76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7763600</v>
      </c>
      <c r="L77" s="46">
        <v>0</v>
      </c>
      <c r="M77" s="46">
        <v>0</v>
      </c>
      <c r="N77" s="46">
        <f t="shared" si="15"/>
        <v>7763600</v>
      </c>
      <c r="O77" s="47">
        <f t="shared" si="13"/>
        <v>148.1489962598275</v>
      </c>
      <c r="P77" s="9"/>
    </row>
    <row r="78" spans="1:16">
      <c r="A78" s="12"/>
      <c r="B78" s="25">
        <v>369.3</v>
      </c>
      <c r="C78" s="20" t="s">
        <v>77</v>
      </c>
      <c r="D78" s="46">
        <v>108356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108356</v>
      </c>
      <c r="O78" s="47">
        <f t="shared" si="13"/>
        <v>2.0677047553621861</v>
      </c>
      <c r="P78" s="9"/>
    </row>
    <row r="79" spans="1:16">
      <c r="A79" s="12"/>
      <c r="B79" s="25">
        <v>369.9</v>
      </c>
      <c r="C79" s="20" t="s">
        <v>78</v>
      </c>
      <c r="D79" s="46">
        <v>210371</v>
      </c>
      <c r="E79" s="46">
        <v>42063</v>
      </c>
      <c r="F79" s="46">
        <v>0</v>
      </c>
      <c r="G79" s="46">
        <v>0</v>
      </c>
      <c r="H79" s="46">
        <v>0</v>
      </c>
      <c r="I79" s="46">
        <v>553743</v>
      </c>
      <c r="J79" s="46">
        <v>0</v>
      </c>
      <c r="K79" s="46">
        <v>179288</v>
      </c>
      <c r="L79" s="46">
        <v>0</v>
      </c>
      <c r="M79" s="46">
        <v>0</v>
      </c>
      <c r="N79" s="46">
        <f t="shared" si="15"/>
        <v>985465</v>
      </c>
      <c r="O79" s="47">
        <f t="shared" si="13"/>
        <v>18.805148461949468</v>
      </c>
      <c r="P79" s="9"/>
    </row>
    <row r="80" spans="1:16" ht="15.75">
      <c r="A80" s="29" t="s">
        <v>45</v>
      </c>
      <c r="B80" s="30"/>
      <c r="C80" s="31"/>
      <c r="D80" s="32">
        <f t="shared" ref="D80:M80" si="16">SUM(D81:D85)</f>
        <v>7090375</v>
      </c>
      <c r="E80" s="32">
        <f t="shared" si="16"/>
        <v>1456431</v>
      </c>
      <c r="F80" s="32">
        <f t="shared" si="16"/>
        <v>0</v>
      </c>
      <c r="G80" s="32">
        <f t="shared" si="16"/>
        <v>0</v>
      </c>
      <c r="H80" s="32">
        <f t="shared" si="16"/>
        <v>0</v>
      </c>
      <c r="I80" s="32">
        <f t="shared" si="16"/>
        <v>8989121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 t="shared" ref="N80:N86" si="17">SUM(D80:M80)</f>
        <v>17535927</v>
      </c>
      <c r="O80" s="45">
        <f t="shared" si="13"/>
        <v>334.62955117929931</v>
      </c>
      <c r="P80" s="9"/>
    </row>
    <row r="81" spans="1:119">
      <c r="A81" s="12"/>
      <c r="B81" s="25">
        <v>381</v>
      </c>
      <c r="C81" s="20" t="s">
        <v>79</v>
      </c>
      <c r="D81" s="46">
        <v>7089842</v>
      </c>
      <c r="E81" s="46">
        <v>1456431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8546273</v>
      </c>
      <c r="O81" s="47">
        <f t="shared" si="13"/>
        <v>163.08436378902374</v>
      </c>
      <c r="P81" s="9"/>
    </row>
    <row r="82" spans="1:119">
      <c r="A82" s="12"/>
      <c r="B82" s="25">
        <v>383</v>
      </c>
      <c r="C82" s="20" t="s">
        <v>80</v>
      </c>
      <c r="D82" s="46">
        <v>533</v>
      </c>
      <c r="E82" s="46">
        <v>0</v>
      </c>
      <c r="F82" s="46">
        <v>0</v>
      </c>
      <c r="G82" s="46">
        <v>0</v>
      </c>
      <c r="H82" s="46">
        <v>0</v>
      </c>
      <c r="I82" s="46">
        <v>114629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115162</v>
      </c>
      <c r="O82" s="47">
        <f t="shared" si="13"/>
        <v>2.1975803373788261</v>
      </c>
      <c r="P82" s="9"/>
    </row>
    <row r="83" spans="1:119">
      <c r="A83" s="12"/>
      <c r="B83" s="25">
        <v>389.3</v>
      </c>
      <c r="C83" s="20" t="s">
        <v>140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1767680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1767680</v>
      </c>
      <c r="O83" s="47">
        <f t="shared" si="13"/>
        <v>33.731776200290057</v>
      </c>
      <c r="P83" s="9"/>
    </row>
    <row r="84" spans="1:119">
      <c r="A84" s="12"/>
      <c r="B84" s="25">
        <v>389.4</v>
      </c>
      <c r="C84" s="20" t="s">
        <v>141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7030571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7"/>
        <v>7030571</v>
      </c>
      <c r="O84" s="47">
        <f t="shared" si="13"/>
        <v>134.16096099534386</v>
      </c>
      <c r="P84" s="9"/>
    </row>
    <row r="85" spans="1:119" ht="15.75" thickBot="1">
      <c r="A85" s="12"/>
      <c r="B85" s="25">
        <v>389.9</v>
      </c>
      <c r="C85" s="20" t="s">
        <v>142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76241</v>
      </c>
      <c r="J85" s="46">
        <v>0</v>
      </c>
      <c r="K85" s="46">
        <v>0</v>
      </c>
      <c r="L85" s="46">
        <v>0</v>
      </c>
      <c r="M85" s="46">
        <v>0</v>
      </c>
      <c r="N85" s="46">
        <f t="shared" si="17"/>
        <v>76241</v>
      </c>
      <c r="O85" s="47">
        <f t="shared" si="13"/>
        <v>1.4548698572628043</v>
      </c>
      <c r="P85" s="9"/>
    </row>
    <row r="86" spans="1:119" ht="16.5" thickBot="1">
      <c r="A86" s="14" t="s">
        <v>62</v>
      </c>
      <c r="B86" s="23"/>
      <c r="C86" s="22"/>
      <c r="D86" s="15">
        <f t="shared" ref="D86:M86" si="18">SUM(D5,D16,D29,D43,D64,D70,D80)</f>
        <v>51308574</v>
      </c>
      <c r="E86" s="15">
        <f t="shared" si="18"/>
        <v>12847432</v>
      </c>
      <c r="F86" s="15">
        <f t="shared" si="18"/>
        <v>0</v>
      </c>
      <c r="G86" s="15">
        <f t="shared" si="18"/>
        <v>0</v>
      </c>
      <c r="H86" s="15">
        <f t="shared" si="18"/>
        <v>0</v>
      </c>
      <c r="I86" s="15">
        <f t="shared" si="18"/>
        <v>39489049</v>
      </c>
      <c r="J86" s="15">
        <f t="shared" si="18"/>
        <v>0</v>
      </c>
      <c r="K86" s="15">
        <f t="shared" si="18"/>
        <v>14045625</v>
      </c>
      <c r="L86" s="15">
        <f t="shared" si="18"/>
        <v>0</v>
      </c>
      <c r="M86" s="15">
        <f t="shared" si="18"/>
        <v>0</v>
      </c>
      <c r="N86" s="15">
        <f t="shared" si="17"/>
        <v>117690680</v>
      </c>
      <c r="O86" s="38">
        <f t="shared" si="13"/>
        <v>2245.8339058087167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48" t="s">
        <v>168</v>
      </c>
      <c r="M88" s="48"/>
      <c r="N88" s="48"/>
      <c r="O88" s="43">
        <v>52404</v>
      </c>
    </row>
    <row r="89" spans="1:119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1"/>
    </row>
    <row r="90" spans="1:119" ht="15.75" customHeight="1" thickBot="1">
      <c r="A90" s="52" t="s">
        <v>107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4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16930122</v>
      </c>
      <c r="E5" s="27">
        <f t="shared" si="0"/>
        <v>2045749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711231</v>
      </c>
      <c r="L5" s="27">
        <f t="shared" si="0"/>
        <v>0</v>
      </c>
      <c r="M5" s="27">
        <f t="shared" si="0"/>
        <v>0</v>
      </c>
      <c r="N5" s="28">
        <f>SUM(D5:M5)</f>
        <v>19687102</v>
      </c>
      <c r="O5" s="33">
        <f t="shared" ref="O5:O36" si="1">(N5/O$84)</f>
        <v>380.97186314730243</v>
      </c>
      <c r="P5" s="6"/>
    </row>
    <row r="6" spans="1:133">
      <c r="A6" s="12"/>
      <c r="B6" s="25">
        <v>311</v>
      </c>
      <c r="C6" s="20" t="s">
        <v>2</v>
      </c>
      <c r="D6" s="46">
        <v>10650510</v>
      </c>
      <c r="E6" s="46">
        <v>362065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11012575</v>
      </c>
      <c r="O6" s="47">
        <f t="shared" si="1"/>
        <v>213.10811595324716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1683684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1683684</v>
      </c>
      <c r="O7" s="47">
        <f t="shared" si="1"/>
        <v>32.581546559331215</v>
      </c>
      <c r="P7" s="9"/>
    </row>
    <row r="8" spans="1:133">
      <c r="A8" s="12"/>
      <c r="B8" s="25">
        <v>312.51</v>
      </c>
      <c r="C8" s="20" t="s">
        <v>90</v>
      </c>
      <c r="D8" s="46">
        <v>284001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284001</v>
      </c>
      <c r="L8" s="46">
        <v>0</v>
      </c>
      <c r="M8" s="46">
        <v>0</v>
      </c>
      <c r="N8" s="46">
        <f>SUM(D8:M8)</f>
        <v>568002</v>
      </c>
      <c r="O8" s="47">
        <f t="shared" si="1"/>
        <v>10.991601517145289</v>
      </c>
      <c r="P8" s="9"/>
    </row>
    <row r="9" spans="1:133">
      <c r="A9" s="12"/>
      <c r="B9" s="25">
        <v>312.52</v>
      </c>
      <c r="C9" s="20" t="s">
        <v>123</v>
      </c>
      <c r="D9" s="46">
        <v>427230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427230</v>
      </c>
      <c r="L9" s="46">
        <v>0</v>
      </c>
      <c r="M9" s="46">
        <v>0</v>
      </c>
      <c r="N9" s="46">
        <f>SUM(D9:M9)</f>
        <v>854460</v>
      </c>
      <c r="O9" s="47">
        <f t="shared" si="1"/>
        <v>16.534948525427666</v>
      </c>
      <c r="P9" s="9"/>
    </row>
    <row r="10" spans="1:133">
      <c r="A10" s="12"/>
      <c r="B10" s="25">
        <v>314.10000000000002</v>
      </c>
      <c r="C10" s="20" t="s">
        <v>11</v>
      </c>
      <c r="D10" s="46">
        <v>3193402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3193402</v>
      </c>
      <c r="O10" s="47">
        <f t="shared" si="1"/>
        <v>61.796617385246535</v>
      </c>
      <c r="P10" s="9"/>
    </row>
    <row r="11" spans="1:133">
      <c r="A11" s="12"/>
      <c r="B11" s="25">
        <v>314.3</v>
      </c>
      <c r="C11" s="20" t="s">
        <v>12</v>
      </c>
      <c r="D11" s="46">
        <v>653894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653894</v>
      </c>
      <c r="O11" s="47">
        <f t="shared" si="1"/>
        <v>12.653727068658565</v>
      </c>
      <c r="P11" s="9"/>
    </row>
    <row r="12" spans="1:133">
      <c r="A12" s="12"/>
      <c r="B12" s="25">
        <v>314.39999999999998</v>
      </c>
      <c r="C12" s="20" t="s">
        <v>13</v>
      </c>
      <c r="D12" s="46">
        <v>51710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51710</v>
      </c>
      <c r="O12" s="47">
        <f t="shared" si="1"/>
        <v>1.0006579456614288</v>
      </c>
      <c r="P12" s="9"/>
    </row>
    <row r="13" spans="1:133">
      <c r="A13" s="12"/>
      <c r="B13" s="25">
        <v>314.8</v>
      </c>
      <c r="C13" s="20" t="s">
        <v>14</v>
      </c>
      <c r="D13" s="46">
        <v>38994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38994</v>
      </c>
      <c r="O13" s="47">
        <f t="shared" si="1"/>
        <v>0.75458626828701914</v>
      </c>
      <c r="P13" s="9"/>
    </row>
    <row r="14" spans="1:133">
      <c r="A14" s="12"/>
      <c r="B14" s="25">
        <v>315</v>
      </c>
      <c r="C14" s="20" t="s">
        <v>124</v>
      </c>
      <c r="D14" s="46">
        <v>1482053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1482053</v>
      </c>
      <c r="O14" s="47">
        <f t="shared" si="1"/>
        <v>28.679715922285006</v>
      </c>
      <c r="P14" s="9"/>
    </row>
    <row r="15" spans="1:133">
      <c r="A15" s="12"/>
      <c r="B15" s="25">
        <v>316</v>
      </c>
      <c r="C15" s="20" t="s">
        <v>125</v>
      </c>
      <c r="D15" s="46">
        <v>148328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148328</v>
      </c>
      <c r="O15" s="47">
        <f t="shared" si="1"/>
        <v>2.8703460020125395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5716167</v>
      </c>
      <c r="E16" s="32">
        <f t="shared" si="3"/>
        <v>1555128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3593477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10864772</v>
      </c>
      <c r="O16" s="45">
        <f t="shared" si="1"/>
        <v>210.24792940630078</v>
      </c>
      <c r="P16" s="10"/>
    </row>
    <row r="17" spans="1:16">
      <c r="A17" s="12"/>
      <c r="B17" s="25">
        <v>322</v>
      </c>
      <c r="C17" s="20" t="s">
        <v>0</v>
      </c>
      <c r="D17" s="46">
        <v>1722167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1722167</v>
      </c>
      <c r="O17" s="47">
        <f t="shared" si="1"/>
        <v>33.326244291353817</v>
      </c>
      <c r="P17" s="9"/>
    </row>
    <row r="18" spans="1:16">
      <c r="A18" s="12"/>
      <c r="B18" s="25">
        <v>323.10000000000002</v>
      </c>
      <c r="C18" s="20" t="s">
        <v>18</v>
      </c>
      <c r="D18" s="46">
        <v>3867072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3867072</v>
      </c>
      <c r="O18" s="47">
        <f t="shared" si="1"/>
        <v>74.833036612740926</v>
      </c>
      <c r="P18" s="9"/>
    </row>
    <row r="19" spans="1:16">
      <c r="A19" s="12"/>
      <c r="B19" s="25">
        <v>323.39999999999998</v>
      </c>
      <c r="C19" s="20" t="s">
        <v>20</v>
      </c>
      <c r="D19" s="46">
        <v>88559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88559</v>
      </c>
      <c r="O19" s="47">
        <f t="shared" si="1"/>
        <v>1.7137355832494776</v>
      </c>
      <c r="P19" s="9"/>
    </row>
    <row r="20" spans="1:16">
      <c r="A20" s="12"/>
      <c r="B20" s="25">
        <v>323.7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78548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78548</v>
      </c>
      <c r="O20" s="47">
        <f t="shared" si="1"/>
        <v>1.5200092886446319</v>
      </c>
      <c r="P20" s="9"/>
    </row>
    <row r="21" spans="1:16">
      <c r="A21" s="12"/>
      <c r="B21" s="25">
        <v>324.11</v>
      </c>
      <c r="C21" s="20" t="s">
        <v>156</v>
      </c>
      <c r="D21" s="46">
        <v>0</v>
      </c>
      <c r="E21" s="46">
        <v>529739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529739</v>
      </c>
      <c r="O21" s="47">
        <f t="shared" si="1"/>
        <v>10.251161080578992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2790702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2790702</v>
      </c>
      <c r="O22" s="47">
        <f t="shared" si="1"/>
        <v>54.003831565910673</v>
      </c>
      <c r="P22" s="9"/>
    </row>
    <row r="23" spans="1:16">
      <c r="A23" s="12"/>
      <c r="B23" s="25">
        <v>324.22000000000003</v>
      </c>
      <c r="C23" s="20" t="s">
        <v>101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724227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724227</v>
      </c>
      <c r="O23" s="47">
        <f t="shared" si="1"/>
        <v>14.014765074696184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440538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440538</v>
      </c>
      <c r="O24" s="47">
        <f t="shared" si="1"/>
        <v>8.5250019351342985</v>
      </c>
      <c r="P24" s="9"/>
    </row>
    <row r="25" spans="1:16">
      <c r="A25" s="12"/>
      <c r="B25" s="25">
        <v>324.32</v>
      </c>
      <c r="C25" s="20" t="s">
        <v>102</v>
      </c>
      <c r="D25" s="46">
        <v>0</v>
      </c>
      <c r="E25" s="46">
        <v>229241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229241</v>
      </c>
      <c r="O25" s="47">
        <f t="shared" si="1"/>
        <v>4.4361212168124471</v>
      </c>
      <c r="P25" s="9"/>
    </row>
    <row r="26" spans="1:16">
      <c r="A26" s="12"/>
      <c r="B26" s="25">
        <v>324.61</v>
      </c>
      <c r="C26" s="20" t="s">
        <v>25</v>
      </c>
      <c r="D26" s="46">
        <v>0</v>
      </c>
      <c r="E26" s="46">
        <v>290420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290420</v>
      </c>
      <c r="O26" s="47">
        <f t="shared" si="1"/>
        <v>5.6200170291818248</v>
      </c>
      <c r="P26" s="9"/>
    </row>
    <row r="27" spans="1:16">
      <c r="A27" s="12"/>
      <c r="B27" s="25">
        <v>325.10000000000002</v>
      </c>
      <c r="C27" s="20" t="s">
        <v>26</v>
      </c>
      <c r="D27" s="46">
        <v>0</v>
      </c>
      <c r="E27" s="46">
        <v>65190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65190</v>
      </c>
      <c r="O27" s="47">
        <f t="shared" si="1"/>
        <v>1.2615140490750059</v>
      </c>
      <c r="P27" s="9"/>
    </row>
    <row r="28" spans="1:16">
      <c r="A28" s="12"/>
      <c r="B28" s="25">
        <v>329</v>
      </c>
      <c r="C28" s="20" t="s">
        <v>27</v>
      </c>
      <c r="D28" s="46">
        <v>38369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40" si="5">SUM(D28:M28)</f>
        <v>38369</v>
      </c>
      <c r="O28" s="47">
        <f t="shared" si="1"/>
        <v>0.74249167892251722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SUM(D30:D39)</f>
        <v>10979297</v>
      </c>
      <c r="E29" s="32">
        <f t="shared" si="6"/>
        <v>251992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276924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11508213</v>
      </c>
      <c r="O29" s="45">
        <f t="shared" si="1"/>
        <v>222.69937688675594</v>
      </c>
      <c r="P29" s="10"/>
    </row>
    <row r="30" spans="1:16">
      <c r="A30" s="12"/>
      <c r="B30" s="25">
        <v>331.2</v>
      </c>
      <c r="C30" s="20" t="s">
        <v>28</v>
      </c>
      <c r="D30" s="46">
        <v>17485</v>
      </c>
      <c r="E30" s="46">
        <v>244521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262006</v>
      </c>
      <c r="O30" s="47">
        <f t="shared" si="1"/>
        <v>5.0701679696570938</v>
      </c>
      <c r="P30" s="9"/>
    </row>
    <row r="31" spans="1:16">
      <c r="A31" s="12"/>
      <c r="B31" s="25">
        <v>331.5</v>
      </c>
      <c r="C31" s="20" t="s">
        <v>161</v>
      </c>
      <c r="D31" s="46">
        <v>55500</v>
      </c>
      <c r="E31" s="46">
        <v>0</v>
      </c>
      <c r="F31" s="46">
        <v>0</v>
      </c>
      <c r="G31" s="46">
        <v>0</v>
      </c>
      <c r="H31" s="46">
        <v>0</v>
      </c>
      <c r="I31" s="46">
        <v>276924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332424</v>
      </c>
      <c r="O31" s="47">
        <f t="shared" si="1"/>
        <v>6.4328508398482853</v>
      </c>
      <c r="P31" s="9"/>
    </row>
    <row r="32" spans="1:16">
      <c r="A32" s="12"/>
      <c r="B32" s="25">
        <v>334.2</v>
      </c>
      <c r="C32" s="20" t="s">
        <v>30</v>
      </c>
      <c r="D32" s="46">
        <v>0</v>
      </c>
      <c r="E32" s="46">
        <v>7471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7471</v>
      </c>
      <c r="O32" s="47">
        <f t="shared" si="1"/>
        <v>0.14457388342750987</v>
      </c>
      <c r="P32" s="9"/>
    </row>
    <row r="33" spans="1:16">
      <c r="A33" s="12"/>
      <c r="B33" s="25">
        <v>335.12</v>
      </c>
      <c r="C33" s="20" t="s">
        <v>126</v>
      </c>
      <c r="D33" s="46">
        <v>2470793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2470793</v>
      </c>
      <c r="O33" s="47">
        <f t="shared" si="1"/>
        <v>47.813162783497177</v>
      </c>
      <c r="P33" s="9"/>
    </row>
    <row r="34" spans="1:16">
      <c r="A34" s="12"/>
      <c r="B34" s="25">
        <v>335.14</v>
      </c>
      <c r="C34" s="20" t="s">
        <v>127</v>
      </c>
      <c r="D34" s="46">
        <v>25776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25776</v>
      </c>
      <c r="O34" s="47">
        <f t="shared" si="1"/>
        <v>0.49880021673504144</v>
      </c>
      <c r="P34" s="9"/>
    </row>
    <row r="35" spans="1:16">
      <c r="A35" s="12"/>
      <c r="B35" s="25">
        <v>335.15</v>
      </c>
      <c r="C35" s="20" t="s">
        <v>128</v>
      </c>
      <c r="D35" s="46">
        <v>15192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15192</v>
      </c>
      <c r="O35" s="47">
        <f t="shared" si="1"/>
        <v>0.29398560260082052</v>
      </c>
      <c r="P35" s="9"/>
    </row>
    <row r="36" spans="1:16">
      <c r="A36" s="12"/>
      <c r="B36" s="25">
        <v>335.18</v>
      </c>
      <c r="C36" s="20" t="s">
        <v>129</v>
      </c>
      <c r="D36" s="46">
        <v>8045627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8045627</v>
      </c>
      <c r="O36" s="47">
        <f t="shared" si="1"/>
        <v>155.69368759191889</v>
      </c>
      <c r="P36" s="9"/>
    </row>
    <row r="37" spans="1:16">
      <c r="A37" s="12"/>
      <c r="B37" s="25">
        <v>335.49</v>
      </c>
      <c r="C37" s="20" t="s">
        <v>36</v>
      </c>
      <c r="D37" s="46">
        <v>37192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37192</v>
      </c>
      <c r="O37" s="47">
        <f t="shared" ref="O37:O68" si="7">(N37/O$84)</f>
        <v>0.71971514823128724</v>
      </c>
      <c r="P37" s="9"/>
    </row>
    <row r="38" spans="1:16">
      <c r="A38" s="12"/>
      <c r="B38" s="25">
        <v>337.2</v>
      </c>
      <c r="C38" s="20" t="s">
        <v>37</v>
      </c>
      <c r="D38" s="46">
        <v>251318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251318</v>
      </c>
      <c r="O38" s="47">
        <f t="shared" si="7"/>
        <v>4.8633408158526201</v>
      </c>
      <c r="P38" s="9"/>
    </row>
    <row r="39" spans="1:16">
      <c r="A39" s="12"/>
      <c r="B39" s="25">
        <v>338</v>
      </c>
      <c r="C39" s="20" t="s">
        <v>38</v>
      </c>
      <c r="D39" s="46">
        <v>60414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5"/>
        <v>60414</v>
      </c>
      <c r="O39" s="47">
        <f t="shared" si="7"/>
        <v>1.169092034987228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SUM(D41:D58)</f>
        <v>2388157</v>
      </c>
      <c r="E40" s="32">
        <f t="shared" si="8"/>
        <v>1391218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21784111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5"/>
        <v>25563486</v>
      </c>
      <c r="O40" s="45">
        <f t="shared" si="7"/>
        <v>494.687785432309</v>
      </c>
      <c r="P40" s="10"/>
    </row>
    <row r="41" spans="1:16">
      <c r="A41" s="12"/>
      <c r="B41" s="25">
        <v>341.2</v>
      </c>
      <c r="C41" s="20" t="s">
        <v>130</v>
      </c>
      <c r="D41" s="46">
        <v>95242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8" si="9">SUM(D41:M41)</f>
        <v>95242</v>
      </c>
      <c r="O41" s="47">
        <f t="shared" si="7"/>
        <v>1.8430606084062233</v>
      </c>
      <c r="P41" s="9"/>
    </row>
    <row r="42" spans="1:16">
      <c r="A42" s="12"/>
      <c r="B42" s="25">
        <v>341.3</v>
      </c>
      <c r="C42" s="20" t="s">
        <v>131</v>
      </c>
      <c r="D42" s="46">
        <v>146650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146650</v>
      </c>
      <c r="O42" s="47">
        <f t="shared" si="7"/>
        <v>2.8378744484867249</v>
      </c>
      <c r="P42" s="9"/>
    </row>
    <row r="43" spans="1:16">
      <c r="A43" s="12"/>
      <c r="B43" s="25">
        <v>341.8</v>
      </c>
      <c r="C43" s="20" t="s">
        <v>132</v>
      </c>
      <c r="D43" s="46">
        <v>128731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128731</v>
      </c>
      <c r="O43" s="47">
        <f t="shared" si="7"/>
        <v>2.49111773357071</v>
      </c>
      <c r="P43" s="9"/>
    </row>
    <row r="44" spans="1:16">
      <c r="A44" s="12"/>
      <c r="B44" s="25">
        <v>341.9</v>
      </c>
      <c r="C44" s="20" t="s">
        <v>133</v>
      </c>
      <c r="D44" s="46">
        <v>68764</v>
      </c>
      <c r="E44" s="46">
        <v>40000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108764</v>
      </c>
      <c r="O44" s="47">
        <f t="shared" si="7"/>
        <v>2.104729468225095</v>
      </c>
      <c r="P44" s="9"/>
    </row>
    <row r="45" spans="1:16">
      <c r="A45" s="12"/>
      <c r="B45" s="25">
        <v>342.1</v>
      </c>
      <c r="C45" s="20" t="s">
        <v>50</v>
      </c>
      <c r="D45" s="46">
        <v>415000</v>
      </c>
      <c r="E45" s="46">
        <v>450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415450</v>
      </c>
      <c r="O45" s="47">
        <f t="shared" si="7"/>
        <v>8.0395154423716999</v>
      </c>
      <c r="P45" s="9"/>
    </row>
    <row r="46" spans="1:16">
      <c r="A46" s="12"/>
      <c r="B46" s="25">
        <v>342.6</v>
      </c>
      <c r="C46" s="20" t="s">
        <v>51</v>
      </c>
      <c r="D46" s="46">
        <v>744908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744908</v>
      </c>
      <c r="O46" s="47">
        <f t="shared" si="7"/>
        <v>14.414970198931806</v>
      </c>
      <c r="P46" s="9"/>
    </row>
    <row r="47" spans="1:16">
      <c r="A47" s="12"/>
      <c r="B47" s="25">
        <v>342.9</v>
      </c>
      <c r="C47" s="20" t="s">
        <v>52</v>
      </c>
      <c r="D47" s="46">
        <v>115426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115426</v>
      </c>
      <c r="O47" s="47">
        <f t="shared" si="7"/>
        <v>2.2336481151791934</v>
      </c>
      <c r="P47" s="9"/>
    </row>
    <row r="48" spans="1:16">
      <c r="A48" s="12"/>
      <c r="B48" s="25">
        <v>343.3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10170342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10170342</v>
      </c>
      <c r="O48" s="47">
        <f t="shared" si="7"/>
        <v>196.8097762984751</v>
      </c>
      <c r="P48" s="9"/>
    </row>
    <row r="49" spans="1:16">
      <c r="A49" s="12"/>
      <c r="B49" s="25">
        <v>343.4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4438662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4438662</v>
      </c>
      <c r="O49" s="47">
        <f t="shared" si="7"/>
        <v>85.894070748509947</v>
      </c>
      <c r="P49" s="9"/>
    </row>
    <row r="50" spans="1:16">
      <c r="A50" s="12"/>
      <c r="B50" s="25">
        <v>343.5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6879073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6879073</v>
      </c>
      <c r="O50" s="47">
        <f t="shared" si="7"/>
        <v>133.11930102949145</v>
      </c>
      <c r="P50" s="9"/>
    </row>
    <row r="51" spans="1:16">
      <c r="A51" s="12"/>
      <c r="B51" s="25">
        <v>343.7</v>
      </c>
      <c r="C51" s="20" t="s">
        <v>56</v>
      </c>
      <c r="D51" s="46">
        <v>0</v>
      </c>
      <c r="E51" s="46">
        <v>434687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434687</v>
      </c>
      <c r="O51" s="47">
        <f t="shared" si="7"/>
        <v>8.4117772273395772</v>
      </c>
      <c r="P51" s="9"/>
    </row>
    <row r="52" spans="1:16">
      <c r="A52" s="12"/>
      <c r="B52" s="25">
        <v>343.8</v>
      </c>
      <c r="C52" s="20" t="s">
        <v>57</v>
      </c>
      <c r="D52" s="46">
        <v>8825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8825</v>
      </c>
      <c r="O52" s="47">
        <f t="shared" si="7"/>
        <v>0.17077560182676677</v>
      </c>
      <c r="P52" s="9"/>
    </row>
    <row r="53" spans="1:16">
      <c r="A53" s="12"/>
      <c r="B53" s="25">
        <v>343.9</v>
      </c>
      <c r="C53" s="20" t="s">
        <v>58</v>
      </c>
      <c r="D53" s="46">
        <v>63599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63599</v>
      </c>
      <c r="O53" s="47">
        <f t="shared" si="7"/>
        <v>1.2307260623887297</v>
      </c>
      <c r="P53" s="9"/>
    </row>
    <row r="54" spans="1:16">
      <c r="A54" s="12"/>
      <c r="B54" s="25">
        <v>344.1</v>
      </c>
      <c r="C54" s="20" t="s">
        <v>134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296034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296034</v>
      </c>
      <c r="O54" s="47">
        <f t="shared" si="7"/>
        <v>5.728655468689527</v>
      </c>
      <c r="P54" s="9"/>
    </row>
    <row r="55" spans="1:16">
      <c r="A55" s="12"/>
      <c r="B55" s="25">
        <v>344.9</v>
      </c>
      <c r="C55" s="20" t="s">
        <v>135</v>
      </c>
      <c r="D55" s="46">
        <v>0</v>
      </c>
      <c r="E55" s="46">
        <v>568974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568974</v>
      </c>
      <c r="O55" s="47">
        <f t="shared" si="7"/>
        <v>11.010411022524963</v>
      </c>
      <c r="P55" s="9"/>
    </row>
    <row r="56" spans="1:16">
      <c r="A56" s="12"/>
      <c r="B56" s="25">
        <v>347.2</v>
      </c>
      <c r="C56" s="20" t="s">
        <v>60</v>
      </c>
      <c r="D56" s="46">
        <v>570760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570760</v>
      </c>
      <c r="O56" s="47">
        <f t="shared" si="7"/>
        <v>11.044972521092964</v>
      </c>
      <c r="P56" s="9"/>
    </row>
    <row r="57" spans="1:16">
      <c r="A57" s="12"/>
      <c r="B57" s="25">
        <v>347.4</v>
      </c>
      <c r="C57" s="20" t="s">
        <v>61</v>
      </c>
      <c r="D57" s="46">
        <v>30252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30252</v>
      </c>
      <c r="O57" s="47">
        <f t="shared" si="7"/>
        <v>0.58541682792785821</v>
      </c>
      <c r="P57" s="9"/>
    </row>
    <row r="58" spans="1:16">
      <c r="A58" s="12"/>
      <c r="B58" s="25">
        <v>349</v>
      </c>
      <c r="C58" s="20" t="s">
        <v>97</v>
      </c>
      <c r="D58" s="46">
        <v>0</v>
      </c>
      <c r="E58" s="46">
        <v>347107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347107</v>
      </c>
      <c r="O58" s="47">
        <f t="shared" si="7"/>
        <v>6.7169866088706556</v>
      </c>
      <c r="P58" s="9"/>
    </row>
    <row r="59" spans="1:16" ht="15.75">
      <c r="A59" s="29" t="s">
        <v>44</v>
      </c>
      <c r="B59" s="30"/>
      <c r="C59" s="31"/>
      <c r="D59" s="32">
        <f t="shared" ref="D59:M59" si="10">SUM(D60:D64)</f>
        <v>1976151</v>
      </c>
      <c r="E59" s="32">
        <f t="shared" si="10"/>
        <v>180589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6" si="11">SUM(D59:M59)</f>
        <v>2156740</v>
      </c>
      <c r="O59" s="45">
        <f t="shared" si="7"/>
        <v>41.735815465593312</v>
      </c>
      <c r="P59" s="10"/>
    </row>
    <row r="60" spans="1:16">
      <c r="A60" s="13"/>
      <c r="B60" s="39">
        <v>351.1</v>
      </c>
      <c r="C60" s="21" t="s">
        <v>64</v>
      </c>
      <c r="D60" s="46">
        <v>383983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383983</v>
      </c>
      <c r="O60" s="47">
        <f t="shared" si="7"/>
        <v>7.4305867327192505</v>
      </c>
      <c r="P60" s="9"/>
    </row>
    <row r="61" spans="1:16">
      <c r="A61" s="13"/>
      <c r="B61" s="39">
        <v>351.2</v>
      </c>
      <c r="C61" s="21" t="s">
        <v>65</v>
      </c>
      <c r="D61" s="46">
        <v>40533</v>
      </c>
      <c r="E61" s="46">
        <v>85187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125720</v>
      </c>
      <c r="O61" s="47">
        <f t="shared" si="7"/>
        <v>2.4328508398482853</v>
      </c>
      <c r="P61" s="9"/>
    </row>
    <row r="62" spans="1:16">
      <c r="A62" s="13"/>
      <c r="B62" s="39">
        <v>351.3</v>
      </c>
      <c r="C62" s="21" t="s">
        <v>66</v>
      </c>
      <c r="D62" s="46">
        <v>0</v>
      </c>
      <c r="E62" s="46">
        <v>18554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18554</v>
      </c>
      <c r="O62" s="47">
        <f t="shared" si="7"/>
        <v>0.35904481771034907</v>
      </c>
      <c r="P62" s="9"/>
    </row>
    <row r="63" spans="1:16">
      <c r="A63" s="13"/>
      <c r="B63" s="39">
        <v>354</v>
      </c>
      <c r="C63" s="21" t="s">
        <v>67</v>
      </c>
      <c r="D63" s="46">
        <v>1551635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1551635</v>
      </c>
      <c r="O63" s="47">
        <f t="shared" si="7"/>
        <v>30.026221069742242</v>
      </c>
      <c r="P63" s="9"/>
    </row>
    <row r="64" spans="1:16">
      <c r="A64" s="13"/>
      <c r="B64" s="39">
        <v>359</v>
      </c>
      <c r="C64" s="21" t="s">
        <v>68</v>
      </c>
      <c r="D64" s="46">
        <v>0</v>
      </c>
      <c r="E64" s="46">
        <v>76848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76848</v>
      </c>
      <c r="O64" s="47">
        <f t="shared" si="7"/>
        <v>1.4871120055731868</v>
      </c>
      <c r="P64" s="9"/>
    </row>
    <row r="65" spans="1:16" ht="15.75">
      <c r="A65" s="29" t="s">
        <v>3</v>
      </c>
      <c r="B65" s="30"/>
      <c r="C65" s="31"/>
      <c r="D65" s="32">
        <f t="shared" ref="D65:M65" si="12">SUM(D66:D74)</f>
        <v>1922663</v>
      </c>
      <c r="E65" s="32">
        <f t="shared" si="12"/>
        <v>304661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637729</v>
      </c>
      <c r="J65" s="32">
        <f t="shared" si="12"/>
        <v>0</v>
      </c>
      <c r="K65" s="32">
        <f t="shared" si="12"/>
        <v>18772220</v>
      </c>
      <c r="L65" s="32">
        <f t="shared" si="12"/>
        <v>0</v>
      </c>
      <c r="M65" s="32">
        <f t="shared" si="12"/>
        <v>0</v>
      </c>
      <c r="N65" s="32">
        <f t="shared" si="11"/>
        <v>21637273</v>
      </c>
      <c r="O65" s="45">
        <f t="shared" si="7"/>
        <v>418.71029104419847</v>
      </c>
      <c r="P65" s="10"/>
    </row>
    <row r="66" spans="1:16">
      <c r="A66" s="12"/>
      <c r="B66" s="25">
        <v>361.1</v>
      </c>
      <c r="C66" s="20" t="s">
        <v>69</v>
      </c>
      <c r="D66" s="46">
        <v>187468</v>
      </c>
      <c r="E66" s="46">
        <v>162617</v>
      </c>
      <c r="F66" s="46">
        <v>0</v>
      </c>
      <c r="G66" s="46">
        <v>0</v>
      </c>
      <c r="H66" s="46">
        <v>0</v>
      </c>
      <c r="I66" s="46">
        <v>143500</v>
      </c>
      <c r="J66" s="46">
        <v>0</v>
      </c>
      <c r="K66" s="46">
        <v>11557294</v>
      </c>
      <c r="L66" s="46">
        <v>0</v>
      </c>
      <c r="M66" s="46">
        <v>0</v>
      </c>
      <c r="N66" s="46">
        <f t="shared" si="11"/>
        <v>12050879</v>
      </c>
      <c r="O66" s="47">
        <f t="shared" si="7"/>
        <v>233.2006927780788</v>
      </c>
      <c r="P66" s="9"/>
    </row>
    <row r="67" spans="1:16">
      <c r="A67" s="12"/>
      <c r="B67" s="25">
        <v>361.2</v>
      </c>
      <c r="C67" s="20" t="s">
        <v>70</v>
      </c>
      <c r="D67" s="46">
        <v>15424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4" si="13">SUM(D67:M67)</f>
        <v>15424</v>
      </c>
      <c r="O67" s="47">
        <f t="shared" si="7"/>
        <v>0.29847511417292361</v>
      </c>
      <c r="P67" s="9"/>
    </row>
    <row r="68" spans="1:16">
      <c r="A68" s="12"/>
      <c r="B68" s="25">
        <v>362</v>
      </c>
      <c r="C68" s="20" t="s">
        <v>72</v>
      </c>
      <c r="D68" s="46">
        <v>171049</v>
      </c>
      <c r="E68" s="46">
        <v>0</v>
      </c>
      <c r="F68" s="46">
        <v>0</v>
      </c>
      <c r="G68" s="46">
        <v>0</v>
      </c>
      <c r="H68" s="46">
        <v>0</v>
      </c>
      <c r="I68" s="46">
        <v>38919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209968</v>
      </c>
      <c r="O68" s="47">
        <f t="shared" si="7"/>
        <v>4.0631627834971749</v>
      </c>
      <c r="P68" s="9"/>
    </row>
    <row r="69" spans="1:16">
      <c r="A69" s="12"/>
      <c r="B69" s="25">
        <v>364</v>
      </c>
      <c r="C69" s="20" t="s">
        <v>136</v>
      </c>
      <c r="D69" s="46">
        <v>1221016</v>
      </c>
      <c r="E69" s="46">
        <v>7500</v>
      </c>
      <c r="F69" s="46">
        <v>0</v>
      </c>
      <c r="G69" s="46">
        <v>0</v>
      </c>
      <c r="H69" s="46">
        <v>0</v>
      </c>
      <c r="I69" s="46">
        <v>-1631898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-403382</v>
      </c>
      <c r="O69" s="47">
        <f t="shared" ref="O69:O82" si="14">(N69/O$84)</f>
        <v>-7.8059834352504067</v>
      </c>
      <c r="P69" s="9"/>
    </row>
    <row r="70" spans="1:16">
      <c r="A70" s="12"/>
      <c r="B70" s="25">
        <v>365</v>
      </c>
      <c r="C70" s="20" t="s">
        <v>137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1176024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1176024</v>
      </c>
      <c r="O70" s="47">
        <f t="shared" si="14"/>
        <v>22.757643780478364</v>
      </c>
      <c r="P70" s="9"/>
    </row>
    <row r="71" spans="1:16">
      <c r="A71" s="12"/>
      <c r="B71" s="25">
        <v>366</v>
      </c>
      <c r="C71" s="20" t="s">
        <v>75</v>
      </c>
      <c r="D71" s="46">
        <v>266512</v>
      </c>
      <c r="E71" s="46">
        <v>134544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401056</v>
      </c>
      <c r="O71" s="47">
        <f t="shared" si="14"/>
        <v>7.7609722114714765</v>
      </c>
      <c r="P71" s="9"/>
    </row>
    <row r="72" spans="1:16">
      <c r="A72" s="12"/>
      <c r="B72" s="25">
        <v>368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7102497</v>
      </c>
      <c r="L72" s="46">
        <v>0</v>
      </c>
      <c r="M72" s="46">
        <v>0</v>
      </c>
      <c r="N72" s="46">
        <f t="shared" si="13"/>
        <v>7102497</v>
      </c>
      <c r="O72" s="47">
        <f t="shared" si="14"/>
        <v>137.44285548417059</v>
      </c>
      <c r="P72" s="9"/>
    </row>
    <row r="73" spans="1:16">
      <c r="A73" s="12"/>
      <c r="B73" s="25">
        <v>369.3</v>
      </c>
      <c r="C73" s="20" t="s">
        <v>77</v>
      </c>
      <c r="D73" s="46">
        <v>61041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61041</v>
      </c>
      <c r="O73" s="47">
        <f t="shared" si="14"/>
        <v>1.1812253270376964</v>
      </c>
      <c r="P73" s="9"/>
    </row>
    <row r="74" spans="1:16">
      <c r="A74" s="12"/>
      <c r="B74" s="25">
        <v>369.9</v>
      </c>
      <c r="C74" s="20" t="s">
        <v>78</v>
      </c>
      <c r="D74" s="46">
        <v>153</v>
      </c>
      <c r="E74" s="46">
        <v>0</v>
      </c>
      <c r="F74" s="46">
        <v>0</v>
      </c>
      <c r="G74" s="46">
        <v>0</v>
      </c>
      <c r="H74" s="46">
        <v>0</v>
      </c>
      <c r="I74" s="46">
        <v>911184</v>
      </c>
      <c r="J74" s="46">
        <v>0</v>
      </c>
      <c r="K74" s="46">
        <v>112429</v>
      </c>
      <c r="L74" s="46">
        <v>0</v>
      </c>
      <c r="M74" s="46">
        <v>0</v>
      </c>
      <c r="N74" s="46">
        <f t="shared" si="13"/>
        <v>1023766</v>
      </c>
      <c r="O74" s="47">
        <f t="shared" si="14"/>
        <v>19.811247000541837</v>
      </c>
      <c r="P74" s="9"/>
    </row>
    <row r="75" spans="1:16" ht="15.75">
      <c r="A75" s="29" t="s">
        <v>45</v>
      </c>
      <c r="B75" s="30"/>
      <c r="C75" s="31"/>
      <c r="D75" s="32">
        <f t="shared" ref="D75:M75" si="15">SUM(D76:D81)</f>
        <v>10640732</v>
      </c>
      <c r="E75" s="32">
        <f t="shared" si="15"/>
        <v>1497152</v>
      </c>
      <c r="F75" s="32">
        <f t="shared" si="15"/>
        <v>0</v>
      </c>
      <c r="G75" s="32">
        <f t="shared" si="15"/>
        <v>0</v>
      </c>
      <c r="H75" s="32">
        <f t="shared" si="15"/>
        <v>0</v>
      </c>
      <c r="I75" s="32">
        <f t="shared" si="15"/>
        <v>4541916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ref="N75:N82" si="16">SUM(D75:M75)</f>
        <v>16679800</v>
      </c>
      <c r="O75" s="45">
        <f t="shared" si="14"/>
        <v>322.77653069122999</v>
      </c>
      <c r="P75" s="9"/>
    </row>
    <row r="76" spans="1:16">
      <c r="A76" s="12"/>
      <c r="B76" s="25">
        <v>381</v>
      </c>
      <c r="C76" s="20" t="s">
        <v>79</v>
      </c>
      <c r="D76" s="46">
        <v>7333831</v>
      </c>
      <c r="E76" s="46">
        <v>1488702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8822533</v>
      </c>
      <c r="O76" s="47">
        <f t="shared" si="14"/>
        <v>170.72786206362721</v>
      </c>
      <c r="P76" s="9"/>
    </row>
    <row r="77" spans="1:16">
      <c r="A77" s="12"/>
      <c r="B77" s="25">
        <v>383</v>
      </c>
      <c r="C77" s="20" t="s">
        <v>80</v>
      </c>
      <c r="D77" s="46">
        <v>501901</v>
      </c>
      <c r="E77" s="46">
        <v>8450</v>
      </c>
      <c r="F77" s="46">
        <v>0</v>
      </c>
      <c r="G77" s="46">
        <v>0</v>
      </c>
      <c r="H77" s="46">
        <v>0</v>
      </c>
      <c r="I77" s="46">
        <v>50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510401</v>
      </c>
      <c r="O77" s="47">
        <f t="shared" si="14"/>
        <v>9.8769448099698121</v>
      </c>
      <c r="P77" s="9"/>
    </row>
    <row r="78" spans="1:16">
      <c r="A78" s="12"/>
      <c r="B78" s="25">
        <v>384</v>
      </c>
      <c r="C78" s="20" t="s">
        <v>138</v>
      </c>
      <c r="D78" s="46">
        <v>2805000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2805000</v>
      </c>
      <c r="O78" s="47">
        <f t="shared" si="14"/>
        <v>54.28051706788451</v>
      </c>
      <c r="P78" s="9"/>
    </row>
    <row r="79" spans="1:16">
      <c r="A79" s="12"/>
      <c r="B79" s="25">
        <v>389.3</v>
      </c>
      <c r="C79" s="20" t="s">
        <v>140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1533765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1533765</v>
      </c>
      <c r="O79" s="47">
        <f t="shared" si="14"/>
        <v>29.680412570632402</v>
      </c>
      <c r="P79" s="9"/>
    </row>
    <row r="80" spans="1:16">
      <c r="A80" s="12"/>
      <c r="B80" s="25">
        <v>389.4</v>
      </c>
      <c r="C80" s="20" t="s">
        <v>141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3006207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3006207</v>
      </c>
      <c r="O80" s="47">
        <f t="shared" si="14"/>
        <v>58.174142735505846</v>
      </c>
      <c r="P80" s="9"/>
    </row>
    <row r="81" spans="1:119" ht="15.75" thickBot="1">
      <c r="A81" s="12"/>
      <c r="B81" s="25">
        <v>389.9</v>
      </c>
      <c r="C81" s="20" t="s">
        <v>142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1894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1894</v>
      </c>
      <c r="O81" s="47">
        <f t="shared" si="14"/>
        <v>3.6651443610186546E-2</v>
      </c>
      <c r="P81" s="9"/>
    </row>
    <row r="82" spans="1:119" ht="16.5" thickBot="1">
      <c r="A82" s="14" t="s">
        <v>62</v>
      </c>
      <c r="B82" s="23"/>
      <c r="C82" s="22"/>
      <c r="D82" s="15">
        <f t="shared" ref="D82:M82" si="17">SUM(D5,D16,D29,D40,D59,D65,D75)</f>
        <v>50553289</v>
      </c>
      <c r="E82" s="15">
        <f t="shared" si="17"/>
        <v>7226489</v>
      </c>
      <c r="F82" s="15">
        <f t="shared" si="17"/>
        <v>0</v>
      </c>
      <c r="G82" s="15">
        <f t="shared" si="17"/>
        <v>0</v>
      </c>
      <c r="H82" s="15">
        <f t="shared" si="17"/>
        <v>0</v>
      </c>
      <c r="I82" s="15">
        <f t="shared" si="17"/>
        <v>30834157</v>
      </c>
      <c r="J82" s="15">
        <f t="shared" si="17"/>
        <v>0</v>
      </c>
      <c r="K82" s="15">
        <f t="shared" si="17"/>
        <v>19483451</v>
      </c>
      <c r="L82" s="15">
        <f t="shared" si="17"/>
        <v>0</v>
      </c>
      <c r="M82" s="15">
        <f t="shared" si="17"/>
        <v>0</v>
      </c>
      <c r="N82" s="15">
        <f t="shared" si="16"/>
        <v>108097386</v>
      </c>
      <c r="O82" s="38">
        <f t="shared" si="14"/>
        <v>2091.82959207369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8" t="s">
        <v>162</v>
      </c>
      <c r="M84" s="48"/>
      <c r="N84" s="48"/>
      <c r="O84" s="43">
        <v>51676</v>
      </c>
    </row>
    <row r="85" spans="1:119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1"/>
    </row>
    <row r="86" spans="1:119" ht="15.75" customHeight="1" thickBot="1">
      <c r="A86" s="52" t="s">
        <v>107</v>
      </c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15567049</v>
      </c>
      <c r="E5" s="27">
        <f t="shared" si="0"/>
        <v>1932551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662485</v>
      </c>
      <c r="L5" s="27">
        <f t="shared" si="0"/>
        <v>0</v>
      </c>
      <c r="M5" s="27">
        <f t="shared" si="0"/>
        <v>0</v>
      </c>
      <c r="N5" s="28">
        <f>SUM(D5:M5)</f>
        <v>18162085</v>
      </c>
      <c r="O5" s="33">
        <f t="shared" ref="O5:O36" si="1">(N5/O$86)</f>
        <v>365.06703517587937</v>
      </c>
      <c r="P5" s="6"/>
    </row>
    <row r="6" spans="1:133">
      <c r="A6" s="12"/>
      <c r="B6" s="25">
        <v>311</v>
      </c>
      <c r="C6" s="20" t="s">
        <v>2</v>
      </c>
      <c r="D6" s="46">
        <v>9571194</v>
      </c>
      <c r="E6" s="46">
        <v>309301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9880495</v>
      </c>
      <c r="O6" s="47">
        <f t="shared" si="1"/>
        <v>198.60291457286434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1623250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1623250</v>
      </c>
      <c r="O7" s="47">
        <f t="shared" si="1"/>
        <v>32.628140703517587</v>
      </c>
      <c r="P7" s="9"/>
    </row>
    <row r="8" spans="1:133">
      <c r="A8" s="12"/>
      <c r="B8" s="25">
        <v>312.51</v>
      </c>
      <c r="C8" s="20" t="s">
        <v>90</v>
      </c>
      <c r="D8" s="46">
        <v>266644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266644</v>
      </c>
      <c r="L8" s="46">
        <v>0</v>
      </c>
      <c r="M8" s="46">
        <v>0</v>
      </c>
      <c r="N8" s="46">
        <f>SUM(D8:M8)</f>
        <v>533288</v>
      </c>
      <c r="O8" s="47">
        <f t="shared" si="1"/>
        <v>10.719356783919597</v>
      </c>
      <c r="P8" s="9"/>
    </row>
    <row r="9" spans="1:133">
      <c r="A9" s="12"/>
      <c r="B9" s="25">
        <v>312.52</v>
      </c>
      <c r="C9" s="20" t="s">
        <v>123</v>
      </c>
      <c r="D9" s="46">
        <v>395841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395841</v>
      </c>
      <c r="L9" s="46">
        <v>0</v>
      </c>
      <c r="M9" s="46">
        <v>0</v>
      </c>
      <c r="N9" s="46">
        <f>SUM(D9:M9)</f>
        <v>791682</v>
      </c>
      <c r="O9" s="47">
        <f t="shared" si="1"/>
        <v>15.913206030150754</v>
      </c>
      <c r="P9" s="9"/>
    </row>
    <row r="10" spans="1:133">
      <c r="A10" s="12"/>
      <c r="B10" s="25">
        <v>314.3</v>
      </c>
      <c r="C10" s="20" t="s">
        <v>12</v>
      </c>
      <c r="D10" s="46">
        <v>668773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668773</v>
      </c>
      <c r="O10" s="47">
        <f t="shared" si="1"/>
        <v>13.442673366834171</v>
      </c>
      <c r="P10" s="9"/>
    </row>
    <row r="11" spans="1:133">
      <c r="A11" s="12"/>
      <c r="B11" s="25">
        <v>314.39999999999998</v>
      </c>
      <c r="C11" s="20" t="s">
        <v>13</v>
      </c>
      <c r="D11" s="46">
        <v>2760952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2760952</v>
      </c>
      <c r="O11" s="47">
        <f t="shared" si="1"/>
        <v>55.496522613065324</v>
      </c>
      <c r="P11" s="9"/>
    </row>
    <row r="12" spans="1:133">
      <c r="A12" s="12"/>
      <c r="B12" s="25">
        <v>314.8</v>
      </c>
      <c r="C12" s="20" t="s">
        <v>14</v>
      </c>
      <c r="D12" s="46">
        <v>98220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98220</v>
      </c>
      <c r="O12" s="47">
        <f t="shared" si="1"/>
        <v>1.9742713567839196</v>
      </c>
      <c r="P12" s="9"/>
    </row>
    <row r="13" spans="1:133">
      <c r="A13" s="12"/>
      <c r="B13" s="25">
        <v>315</v>
      </c>
      <c r="C13" s="20" t="s">
        <v>124</v>
      </c>
      <c r="D13" s="46">
        <v>1488595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1488595</v>
      </c>
      <c r="O13" s="47">
        <f t="shared" si="1"/>
        <v>29.921507537688441</v>
      </c>
      <c r="P13" s="9"/>
    </row>
    <row r="14" spans="1:133">
      <c r="A14" s="12"/>
      <c r="B14" s="25">
        <v>316</v>
      </c>
      <c r="C14" s="20" t="s">
        <v>125</v>
      </c>
      <c r="D14" s="46">
        <v>316830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316830</v>
      </c>
      <c r="O14" s="47">
        <f t="shared" si="1"/>
        <v>6.3684422110552763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SUM(D16:D27)</f>
        <v>6855005</v>
      </c>
      <c r="E15" s="32">
        <f t="shared" si="3"/>
        <v>3396891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5741934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15993830</v>
      </c>
      <c r="O15" s="45">
        <f t="shared" si="1"/>
        <v>321.48402010050251</v>
      </c>
      <c r="P15" s="10"/>
    </row>
    <row r="16" spans="1:133">
      <c r="A16" s="12"/>
      <c r="B16" s="25">
        <v>322</v>
      </c>
      <c r="C16" s="20" t="s">
        <v>0</v>
      </c>
      <c r="D16" s="46">
        <v>3507427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3507427</v>
      </c>
      <c r="O16" s="47">
        <f t="shared" si="1"/>
        <v>70.501045226130657</v>
      </c>
      <c r="P16" s="9"/>
    </row>
    <row r="17" spans="1:16">
      <c r="A17" s="12"/>
      <c r="B17" s="25">
        <v>323.10000000000002</v>
      </c>
      <c r="C17" s="20" t="s">
        <v>18</v>
      </c>
      <c r="D17" s="46">
        <v>3192912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3192912</v>
      </c>
      <c r="O17" s="47">
        <f t="shared" si="1"/>
        <v>64.179135678391958</v>
      </c>
      <c r="P17" s="9"/>
    </row>
    <row r="18" spans="1:16">
      <c r="A18" s="12"/>
      <c r="B18" s="25">
        <v>323.39999999999998</v>
      </c>
      <c r="C18" s="20" t="s">
        <v>20</v>
      </c>
      <c r="D18" s="46">
        <v>74693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74693</v>
      </c>
      <c r="O18" s="47">
        <f t="shared" si="1"/>
        <v>1.5013668341708544</v>
      </c>
      <c r="P18" s="9"/>
    </row>
    <row r="19" spans="1:16">
      <c r="A19" s="12"/>
      <c r="B19" s="25">
        <v>323.7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63538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63538</v>
      </c>
      <c r="O19" s="47">
        <f t="shared" si="1"/>
        <v>1.2771457286432162</v>
      </c>
      <c r="P19" s="9"/>
    </row>
    <row r="20" spans="1:16">
      <c r="A20" s="12"/>
      <c r="B20" s="25">
        <v>324.11</v>
      </c>
      <c r="C20" s="20" t="s">
        <v>156</v>
      </c>
      <c r="D20" s="46">
        <v>0</v>
      </c>
      <c r="E20" s="46">
        <v>239290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239290</v>
      </c>
      <c r="O20" s="47">
        <f t="shared" si="1"/>
        <v>4.8098492462311562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5290327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5290327</v>
      </c>
      <c r="O21" s="47">
        <f t="shared" si="1"/>
        <v>106.3382311557789</v>
      </c>
      <c r="P21" s="9"/>
    </row>
    <row r="22" spans="1:16">
      <c r="A22" s="12"/>
      <c r="B22" s="25">
        <v>324.22000000000003</v>
      </c>
      <c r="C22" s="20" t="s">
        <v>101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388069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388069</v>
      </c>
      <c r="O22" s="47">
        <f t="shared" si="1"/>
        <v>7.8003819095477391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998481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998481</v>
      </c>
      <c r="O23" s="47">
        <f t="shared" si="1"/>
        <v>20.069969849246231</v>
      </c>
      <c r="P23" s="9"/>
    </row>
    <row r="24" spans="1:16">
      <c r="A24" s="12"/>
      <c r="B24" s="25">
        <v>324.32</v>
      </c>
      <c r="C24" s="20" t="s">
        <v>102</v>
      </c>
      <c r="D24" s="46">
        <v>0</v>
      </c>
      <c r="E24" s="46">
        <v>1876890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1876890</v>
      </c>
      <c r="O24" s="47">
        <f t="shared" si="1"/>
        <v>37.726432160804023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217136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217136</v>
      </c>
      <c r="O25" s="47">
        <f t="shared" si="1"/>
        <v>4.3645427135678396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65094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65094</v>
      </c>
      <c r="O26" s="47">
        <f t="shared" si="1"/>
        <v>1.3084221105527638</v>
      </c>
      <c r="P26" s="9"/>
    </row>
    <row r="27" spans="1:16">
      <c r="A27" s="12"/>
      <c r="B27" s="25">
        <v>329</v>
      </c>
      <c r="C27" s="20" t="s">
        <v>27</v>
      </c>
      <c r="D27" s="46">
        <v>79973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3" si="5">SUM(D27:M27)</f>
        <v>79973</v>
      </c>
      <c r="O27" s="47">
        <f t="shared" si="1"/>
        <v>1.6074974874371859</v>
      </c>
      <c r="P27" s="9"/>
    </row>
    <row r="28" spans="1:16" ht="15.75">
      <c r="A28" s="29" t="s">
        <v>29</v>
      </c>
      <c r="B28" s="30"/>
      <c r="C28" s="31"/>
      <c r="D28" s="32">
        <f t="shared" ref="D28:M28" si="6">SUM(D29:D41)</f>
        <v>10134503</v>
      </c>
      <c r="E28" s="32">
        <f t="shared" si="6"/>
        <v>273554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44">
        <f t="shared" si="5"/>
        <v>10408057</v>
      </c>
      <c r="O28" s="45">
        <f t="shared" si="1"/>
        <v>209.207175879397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133485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133485</v>
      </c>
      <c r="O29" s="47">
        <f t="shared" si="1"/>
        <v>2.6831155778894473</v>
      </c>
      <c r="P29" s="9"/>
    </row>
    <row r="30" spans="1:16">
      <c r="A30" s="12"/>
      <c r="B30" s="25">
        <v>331.31</v>
      </c>
      <c r="C30" s="20" t="s">
        <v>115</v>
      </c>
      <c r="D30" s="46">
        <v>0</v>
      </c>
      <c r="E30" s="46">
        <v>10000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10000</v>
      </c>
      <c r="O30" s="47">
        <f t="shared" si="1"/>
        <v>0.20100502512562815</v>
      </c>
      <c r="P30" s="9"/>
    </row>
    <row r="31" spans="1:16">
      <c r="A31" s="12"/>
      <c r="B31" s="25">
        <v>331.32</v>
      </c>
      <c r="C31" s="20" t="s">
        <v>157</v>
      </c>
      <c r="D31" s="46">
        <v>0</v>
      </c>
      <c r="E31" s="46">
        <v>104100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104100</v>
      </c>
      <c r="O31" s="47">
        <f t="shared" si="1"/>
        <v>2.0924623115577887</v>
      </c>
      <c r="P31" s="9"/>
    </row>
    <row r="32" spans="1:16">
      <c r="A32" s="12"/>
      <c r="B32" s="25">
        <v>334.2</v>
      </c>
      <c r="C32" s="20" t="s">
        <v>30</v>
      </c>
      <c r="D32" s="46">
        <v>0</v>
      </c>
      <c r="E32" s="46">
        <v>5089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5089</v>
      </c>
      <c r="O32" s="47">
        <f t="shared" si="1"/>
        <v>0.10229145728643216</v>
      </c>
      <c r="P32" s="9"/>
    </row>
    <row r="33" spans="1:16">
      <c r="A33" s="12"/>
      <c r="B33" s="25">
        <v>334.32</v>
      </c>
      <c r="C33" s="20" t="s">
        <v>158</v>
      </c>
      <c r="D33" s="46">
        <v>0</v>
      </c>
      <c r="E33" s="46">
        <v>12369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12369</v>
      </c>
      <c r="O33" s="47">
        <f t="shared" si="1"/>
        <v>0.24862311557788944</v>
      </c>
      <c r="P33" s="9"/>
    </row>
    <row r="34" spans="1:16">
      <c r="A34" s="12"/>
      <c r="B34" s="25">
        <v>334.7</v>
      </c>
      <c r="C34" s="20" t="s">
        <v>104</v>
      </c>
      <c r="D34" s="46">
        <v>0</v>
      </c>
      <c r="E34" s="46">
        <v>8511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8511</v>
      </c>
      <c r="O34" s="47">
        <f t="shared" si="1"/>
        <v>0.17107537688442212</v>
      </c>
      <c r="P34" s="9"/>
    </row>
    <row r="35" spans="1:16">
      <c r="A35" s="12"/>
      <c r="B35" s="25">
        <v>335.12</v>
      </c>
      <c r="C35" s="20" t="s">
        <v>126</v>
      </c>
      <c r="D35" s="46">
        <v>2321583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2321583</v>
      </c>
      <c r="O35" s="47">
        <f t="shared" si="1"/>
        <v>46.664984924623113</v>
      </c>
      <c r="P35" s="9"/>
    </row>
    <row r="36" spans="1:16">
      <c r="A36" s="12"/>
      <c r="B36" s="25">
        <v>335.14</v>
      </c>
      <c r="C36" s="20" t="s">
        <v>127</v>
      </c>
      <c r="D36" s="46">
        <v>27697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27697</v>
      </c>
      <c r="O36" s="47">
        <f t="shared" si="1"/>
        <v>0.55672361809045223</v>
      </c>
      <c r="P36" s="9"/>
    </row>
    <row r="37" spans="1:16">
      <c r="A37" s="12"/>
      <c r="B37" s="25">
        <v>335.15</v>
      </c>
      <c r="C37" s="20" t="s">
        <v>128</v>
      </c>
      <c r="D37" s="46">
        <v>15113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15113</v>
      </c>
      <c r="O37" s="47">
        <f t="shared" ref="O37:O68" si="8">(N37/O$86)</f>
        <v>0.30377889447236178</v>
      </c>
      <c r="P37" s="9"/>
    </row>
    <row r="38" spans="1:16">
      <c r="A38" s="12"/>
      <c r="B38" s="25">
        <v>335.18</v>
      </c>
      <c r="C38" s="20" t="s">
        <v>129</v>
      </c>
      <c r="D38" s="46">
        <v>7372446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7372446</v>
      </c>
      <c r="O38" s="47">
        <f t="shared" si="8"/>
        <v>148.18986934673367</v>
      </c>
      <c r="P38" s="9"/>
    </row>
    <row r="39" spans="1:16">
      <c r="A39" s="12"/>
      <c r="B39" s="25">
        <v>335.49</v>
      </c>
      <c r="C39" s="20" t="s">
        <v>36</v>
      </c>
      <c r="D39" s="46">
        <v>32059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32059</v>
      </c>
      <c r="O39" s="47">
        <f t="shared" si="8"/>
        <v>0.64440201005025122</v>
      </c>
      <c r="P39" s="9"/>
    </row>
    <row r="40" spans="1:16">
      <c r="A40" s="12"/>
      <c r="B40" s="25">
        <v>337.2</v>
      </c>
      <c r="C40" s="20" t="s">
        <v>37</v>
      </c>
      <c r="D40" s="46">
        <v>306973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306973</v>
      </c>
      <c r="O40" s="47">
        <f t="shared" si="8"/>
        <v>6.1703115577889447</v>
      </c>
      <c r="P40" s="9"/>
    </row>
    <row r="41" spans="1:16">
      <c r="A41" s="12"/>
      <c r="B41" s="25">
        <v>338</v>
      </c>
      <c r="C41" s="20" t="s">
        <v>38</v>
      </c>
      <c r="D41" s="46">
        <v>58632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58632</v>
      </c>
      <c r="O41" s="47">
        <f t="shared" si="8"/>
        <v>1.1785326633165829</v>
      </c>
      <c r="P41" s="9"/>
    </row>
    <row r="42" spans="1:16" ht="15.75">
      <c r="A42" s="29" t="s">
        <v>43</v>
      </c>
      <c r="B42" s="30"/>
      <c r="C42" s="31"/>
      <c r="D42" s="32">
        <f t="shared" ref="D42:M42" si="9">SUM(D43:D60)</f>
        <v>2326003</v>
      </c>
      <c r="E42" s="32">
        <f t="shared" si="9"/>
        <v>1108858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22160007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>SUM(D42:M42)</f>
        <v>25594868</v>
      </c>
      <c r="O42" s="45">
        <f t="shared" si="8"/>
        <v>514.46970854271353</v>
      </c>
      <c r="P42" s="10"/>
    </row>
    <row r="43" spans="1:16">
      <c r="A43" s="12"/>
      <c r="B43" s="25">
        <v>341.2</v>
      </c>
      <c r="C43" s="20" t="s">
        <v>130</v>
      </c>
      <c r="D43" s="46">
        <v>88262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60" si="10">SUM(D43:M43)</f>
        <v>88262</v>
      </c>
      <c r="O43" s="47">
        <f t="shared" si="8"/>
        <v>1.774110552763819</v>
      </c>
      <c r="P43" s="9"/>
    </row>
    <row r="44" spans="1:16">
      <c r="A44" s="12"/>
      <c r="B44" s="25">
        <v>341.3</v>
      </c>
      <c r="C44" s="20" t="s">
        <v>131</v>
      </c>
      <c r="D44" s="46">
        <v>122343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122343</v>
      </c>
      <c r="O44" s="47">
        <f t="shared" si="8"/>
        <v>2.4591557788944725</v>
      </c>
      <c r="P44" s="9"/>
    </row>
    <row r="45" spans="1:16">
      <c r="A45" s="12"/>
      <c r="B45" s="25">
        <v>341.8</v>
      </c>
      <c r="C45" s="20" t="s">
        <v>132</v>
      </c>
      <c r="D45" s="46">
        <v>57558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57558</v>
      </c>
      <c r="O45" s="47">
        <f t="shared" si="8"/>
        <v>1.1569447236180905</v>
      </c>
      <c r="P45" s="9"/>
    </row>
    <row r="46" spans="1:16">
      <c r="A46" s="12"/>
      <c r="B46" s="25">
        <v>341.9</v>
      </c>
      <c r="C46" s="20" t="s">
        <v>133</v>
      </c>
      <c r="D46" s="46">
        <v>82077</v>
      </c>
      <c r="E46" s="46">
        <v>40370</v>
      </c>
      <c r="F46" s="46">
        <v>0</v>
      </c>
      <c r="G46" s="46">
        <v>0</v>
      </c>
      <c r="H46" s="46">
        <v>0</v>
      </c>
      <c r="I46" s="46">
        <v>200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122647</v>
      </c>
      <c r="O46" s="47">
        <f t="shared" si="8"/>
        <v>2.4652663316582917</v>
      </c>
      <c r="P46" s="9"/>
    </row>
    <row r="47" spans="1:16">
      <c r="A47" s="12"/>
      <c r="B47" s="25">
        <v>342.1</v>
      </c>
      <c r="C47" s="20" t="s">
        <v>50</v>
      </c>
      <c r="D47" s="46">
        <v>431250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431250</v>
      </c>
      <c r="O47" s="47">
        <f t="shared" si="8"/>
        <v>8.6683417085427141</v>
      </c>
      <c r="P47" s="9"/>
    </row>
    <row r="48" spans="1:16">
      <c r="A48" s="12"/>
      <c r="B48" s="25">
        <v>342.6</v>
      </c>
      <c r="C48" s="20" t="s">
        <v>51</v>
      </c>
      <c r="D48" s="46">
        <v>708842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708842</v>
      </c>
      <c r="O48" s="47">
        <f t="shared" si="8"/>
        <v>14.24808040201005</v>
      </c>
      <c r="P48" s="9"/>
    </row>
    <row r="49" spans="1:16">
      <c r="A49" s="12"/>
      <c r="B49" s="25">
        <v>342.9</v>
      </c>
      <c r="C49" s="20" t="s">
        <v>52</v>
      </c>
      <c r="D49" s="46">
        <v>84874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84874</v>
      </c>
      <c r="O49" s="47">
        <f t="shared" si="8"/>
        <v>1.7060100502512563</v>
      </c>
      <c r="P49" s="9"/>
    </row>
    <row r="50" spans="1:16">
      <c r="A50" s="12"/>
      <c r="B50" s="25">
        <v>343.3</v>
      </c>
      <c r="C50" s="20" t="s">
        <v>53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10663046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10663046</v>
      </c>
      <c r="O50" s="47">
        <f t="shared" si="8"/>
        <v>214.33258291457287</v>
      </c>
      <c r="P50" s="9"/>
    </row>
    <row r="51" spans="1:16">
      <c r="A51" s="12"/>
      <c r="B51" s="25">
        <v>343.4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4422879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4422879</v>
      </c>
      <c r="O51" s="47">
        <f t="shared" si="8"/>
        <v>88.902090452261305</v>
      </c>
      <c r="P51" s="9"/>
    </row>
    <row r="52" spans="1:16">
      <c r="A52" s="12"/>
      <c r="B52" s="25">
        <v>343.5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6737372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6737372</v>
      </c>
      <c r="O52" s="47">
        <f t="shared" si="8"/>
        <v>135.42456281407036</v>
      </c>
      <c r="P52" s="9"/>
    </row>
    <row r="53" spans="1:16">
      <c r="A53" s="12"/>
      <c r="B53" s="25">
        <v>343.7</v>
      </c>
      <c r="C53" s="20" t="s">
        <v>56</v>
      </c>
      <c r="D53" s="46">
        <v>0</v>
      </c>
      <c r="E53" s="46">
        <v>416222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416222</v>
      </c>
      <c r="O53" s="47">
        <f t="shared" si="8"/>
        <v>8.3662713567839191</v>
      </c>
      <c r="P53" s="9"/>
    </row>
    <row r="54" spans="1:16">
      <c r="A54" s="12"/>
      <c r="B54" s="25">
        <v>343.8</v>
      </c>
      <c r="C54" s="20" t="s">
        <v>57</v>
      </c>
      <c r="D54" s="46">
        <v>9560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9560</v>
      </c>
      <c r="O54" s="47">
        <f t="shared" si="8"/>
        <v>0.1921608040201005</v>
      </c>
      <c r="P54" s="9"/>
    </row>
    <row r="55" spans="1:16">
      <c r="A55" s="12"/>
      <c r="B55" s="25">
        <v>343.9</v>
      </c>
      <c r="C55" s="20" t="s">
        <v>58</v>
      </c>
      <c r="D55" s="46">
        <v>64073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64073</v>
      </c>
      <c r="O55" s="47">
        <f t="shared" si="8"/>
        <v>1.2878994974874372</v>
      </c>
      <c r="P55" s="9"/>
    </row>
    <row r="56" spans="1:16">
      <c r="A56" s="12"/>
      <c r="B56" s="25">
        <v>344.1</v>
      </c>
      <c r="C56" s="20" t="s">
        <v>134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336510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336510</v>
      </c>
      <c r="O56" s="47">
        <f t="shared" si="8"/>
        <v>6.7640201005025125</v>
      </c>
      <c r="P56" s="9"/>
    </row>
    <row r="57" spans="1:16">
      <c r="A57" s="12"/>
      <c r="B57" s="25">
        <v>344.9</v>
      </c>
      <c r="C57" s="20" t="s">
        <v>135</v>
      </c>
      <c r="D57" s="46">
        <v>0</v>
      </c>
      <c r="E57" s="46">
        <v>334868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334868</v>
      </c>
      <c r="O57" s="47">
        <f t="shared" si="8"/>
        <v>6.7310150753768845</v>
      </c>
      <c r="P57" s="9"/>
    </row>
    <row r="58" spans="1:16">
      <c r="A58" s="12"/>
      <c r="B58" s="25">
        <v>347.2</v>
      </c>
      <c r="C58" s="20" t="s">
        <v>60</v>
      </c>
      <c r="D58" s="46">
        <v>550480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550480</v>
      </c>
      <c r="O58" s="47">
        <f t="shared" si="8"/>
        <v>11.064924623115578</v>
      </c>
      <c r="P58" s="9"/>
    </row>
    <row r="59" spans="1:16">
      <c r="A59" s="12"/>
      <c r="B59" s="25">
        <v>347.4</v>
      </c>
      <c r="C59" s="20" t="s">
        <v>61</v>
      </c>
      <c r="D59" s="46">
        <v>126684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126684</v>
      </c>
      <c r="O59" s="47">
        <f t="shared" si="8"/>
        <v>2.5464120603015075</v>
      </c>
      <c r="P59" s="9"/>
    </row>
    <row r="60" spans="1:16">
      <c r="A60" s="12"/>
      <c r="B60" s="25">
        <v>349</v>
      </c>
      <c r="C60" s="20" t="s">
        <v>97</v>
      </c>
      <c r="D60" s="46">
        <v>0</v>
      </c>
      <c r="E60" s="46">
        <v>317398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317398</v>
      </c>
      <c r="O60" s="47">
        <f t="shared" si="8"/>
        <v>6.3798592964824117</v>
      </c>
      <c r="P60" s="9"/>
    </row>
    <row r="61" spans="1:16" ht="15.75">
      <c r="A61" s="29" t="s">
        <v>44</v>
      </c>
      <c r="B61" s="30"/>
      <c r="C61" s="31"/>
      <c r="D61" s="32">
        <f t="shared" ref="D61:M61" si="11">SUM(D62:D66)</f>
        <v>2261680</v>
      </c>
      <c r="E61" s="32">
        <f t="shared" si="11"/>
        <v>25708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0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8" si="12">SUM(D61:M61)</f>
        <v>2287388</v>
      </c>
      <c r="O61" s="45">
        <f t="shared" si="8"/>
        <v>45.977648241206033</v>
      </c>
      <c r="P61" s="10"/>
    </row>
    <row r="62" spans="1:16">
      <c r="A62" s="13"/>
      <c r="B62" s="39">
        <v>351.1</v>
      </c>
      <c r="C62" s="21" t="s">
        <v>64</v>
      </c>
      <c r="D62" s="46">
        <v>297334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297334</v>
      </c>
      <c r="O62" s="47">
        <f t="shared" si="8"/>
        <v>5.9765628140703519</v>
      </c>
      <c r="P62" s="9"/>
    </row>
    <row r="63" spans="1:16">
      <c r="A63" s="13"/>
      <c r="B63" s="39">
        <v>351.2</v>
      </c>
      <c r="C63" s="21" t="s">
        <v>65</v>
      </c>
      <c r="D63" s="46">
        <v>29266</v>
      </c>
      <c r="E63" s="46">
        <v>6106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35372</v>
      </c>
      <c r="O63" s="47">
        <f t="shared" si="8"/>
        <v>0.71099497487437191</v>
      </c>
      <c r="P63" s="9"/>
    </row>
    <row r="64" spans="1:16">
      <c r="A64" s="13"/>
      <c r="B64" s="39">
        <v>351.3</v>
      </c>
      <c r="C64" s="21" t="s">
        <v>66</v>
      </c>
      <c r="D64" s="46">
        <v>0</v>
      </c>
      <c r="E64" s="46">
        <v>9154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9154</v>
      </c>
      <c r="O64" s="47">
        <f t="shared" si="8"/>
        <v>0.184</v>
      </c>
      <c r="P64" s="9"/>
    </row>
    <row r="65" spans="1:16">
      <c r="A65" s="13"/>
      <c r="B65" s="39">
        <v>354</v>
      </c>
      <c r="C65" s="21" t="s">
        <v>67</v>
      </c>
      <c r="D65" s="46">
        <v>1935080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1935080</v>
      </c>
      <c r="O65" s="47">
        <f t="shared" si="8"/>
        <v>38.89608040201005</v>
      </c>
      <c r="P65" s="9"/>
    </row>
    <row r="66" spans="1:16">
      <c r="A66" s="13"/>
      <c r="B66" s="39">
        <v>359</v>
      </c>
      <c r="C66" s="21" t="s">
        <v>68</v>
      </c>
      <c r="D66" s="46">
        <v>0</v>
      </c>
      <c r="E66" s="46">
        <v>10448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10448</v>
      </c>
      <c r="O66" s="47">
        <f t="shared" si="8"/>
        <v>0.21001005025125627</v>
      </c>
      <c r="P66" s="9"/>
    </row>
    <row r="67" spans="1:16" ht="15.75">
      <c r="A67" s="29" t="s">
        <v>3</v>
      </c>
      <c r="B67" s="30"/>
      <c r="C67" s="31"/>
      <c r="D67" s="32">
        <f t="shared" ref="D67:M67" si="13">SUM(D68:D77)</f>
        <v>1822916</v>
      </c>
      <c r="E67" s="32">
        <f t="shared" si="13"/>
        <v>178861</v>
      </c>
      <c r="F67" s="32">
        <f t="shared" si="13"/>
        <v>0</v>
      </c>
      <c r="G67" s="32">
        <f t="shared" si="13"/>
        <v>0</v>
      </c>
      <c r="H67" s="32">
        <f t="shared" si="13"/>
        <v>0</v>
      </c>
      <c r="I67" s="32">
        <f t="shared" si="13"/>
        <v>936860</v>
      </c>
      <c r="J67" s="32">
        <f t="shared" si="13"/>
        <v>0</v>
      </c>
      <c r="K67" s="32">
        <f t="shared" si="13"/>
        <v>22179214</v>
      </c>
      <c r="L67" s="32">
        <f t="shared" si="13"/>
        <v>0</v>
      </c>
      <c r="M67" s="32">
        <f t="shared" si="13"/>
        <v>0</v>
      </c>
      <c r="N67" s="32">
        <f t="shared" si="12"/>
        <v>25117851</v>
      </c>
      <c r="O67" s="45">
        <f t="shared" si="8"/>
        <v>504.88142713567839</v>
      </c>
      <c r="P67" s="10"/>
    </row>
    <row r="68" spans="1:16">
      <c r="A68" s="12"/>
      <c r="B68" s="25">
        <v>361.1</v>
      </c>
      <c r="C68" s="20" t="s">
        <v>69</v>
      </c>
      <c r="D68" s="46">
        <v>77539</v>
      </c>
      <c r="E68" s="46">
        <v>65983</v>
      </c>
      <c r="F68" s="46">
        <v>0</v>
      </c>
      <c r="G68" s="46">
        <v>0</v>
      </c>
      <c r="H68" s="46">
        <v>0</v>
      </c>
      <c r="I68" s="46">
        <v>113537</v>
      </c>
      <c r="J68" s="46">
        <v>0</v>
      </c>
      <c r="K68" s="46">
        <v>15340696</v>
      </c>
      <c r="L68" s="46">
        <v>0</v>
      </c>
      <c r="M68" s="46">
        <v>0</v>
      </c>
      <c r="N68" s="46">
        <f t="shared" si="12"/>
        <v>15597755</v>
      </c>
      <c r="O68" s="47">
        <f t="shared" si="8"/>
        <v>313.52271356783922</v>
      </c>
      <c r="P68" s="9"/>
    </row>
    <row r="69" spans="1:16">
      <c r="A69" s="12"/>
      <c r="B69" s="25">
        <v>361.2</v>
      </c>
      <c r="C69" s="20" t="s">
        <v>70</v>
      </c>
      <c r="D69" s="46">
        <v>11521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7" si="14">SUM(D69:M69)</f>
        <v>11521</v>
      </c>
      <c r="O69" s="47">
        <f t="shared" ref="O69:O84" si="15">(N69/O$86)</f>
        <v>0.23157788944723617</v>
      </c>
      <c r="P69" s="9"/>
    </row>
    <row r="70" spans="1:16">
      <c r="A70" s="12"/>
      <c r="B70" s="25">
        <v>361.3</v>
      </c>
      <c r="C70" s="20" t="s">
        <v>71</v>
      </c>
      <c r="D70" s="46">
        <v>0</v>
      </c>
      <c r="E70" s="46">
        <v>279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279</v>
      </c>
      <c r="O70" s="47">
        <f t="shared" si="15"/>
        <v>5.608040201005025E-3</v>
      </c>
      <c r="P70" s="9"/>
    </row>
    <row r="71" spans="1:16">
      <c r="A71" s="12"/>
      <c r="B71" s="25">
        <v>362</v>
      </c>
      <c r="C71" s="20" t="s">
        <v>72</v>
      </c>
      <c r="D71" s="46">
        <v>235342</v>
      </c>
      <c r="E71" s="46">
        <v>0</v>
      </c>
      <c r="F71" s="46">
        <v>0</v>
      </c>
      <c r="G71" s="46">
        <v>0</v>
      </c>
      <c r="H71" s="46">
        <v>0</v>
      </c>
      <c r="I71" s="46">
        <v>38038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273380</v>
      </c>
      <c r="O71" s="47">
        <f t="shared" si="15"/>
        <v>5.4950753768844223</v>
      </c>
      <c r="P71" s="9"/>
    </row>
    <row r="72" spans="1:16">
      <c r="A72" s="12"/>
      <c r="B72" s="25">
        <v>364</v>
      </c>
      <c r="C72" s="20" t="s">
        <v>136</v>
      </c>
      <c r="D72" s="46">
        <v>1290642</v>
      </c>
      <c r="E72" s="46">
        <v>0</v>
      </c>
      <c r="F72" s="46">
        <v>0</v>
      </c>
      <c r="G72" s="46">
        <v>0</v>
      </c>
      <c r="H72" s="46">
        <v>0</v>
      </c>
      <c r="I72" s="46">
        <v>37315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1327957</v>
      </c>
      <c r="O72" s="47">
        <f t="shared" si="15"/>
        <v>26.692603015075377</v>
      </c>
      <c r="P72" s="9"/>
    </row>
    <row r="73" spans="1:16">
      <c r="A73" s="12"/>
      <c r="B73" s="25">
        <v>365</v>
      </c>
      <c r="C73" s="20" t="s">
        <v>137</v>
      </c>
      <c r="D73" s="46">
        <v>2290</v>
      </c>
      <c r="E73" s="46">
        <v>0</v>
      </c>
      <c r="F73" s="46">
        <v>0</v>
      </c>
      <c r="G73" s="46">
        <v>0</v>
      </c>
      <c r="H73" s="46">
        <v>0</v>
      </c>
      <c r="I73" s="46">
        <v>1580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3870</v>
      </c>
      <c r="O73" s="47">
        <f t="shared" si="15"/>
        <v>7.7788944723618095E-2</v>
      </c>
      <c r="P73" s="9"/>
    </row>
    <row r="74" spans="1:16">
      <c r="A74" s="12"/>
      <c r="B74" s="25">
        <v>366</v>
      </c>
      <c r="C74" s="20" t="s">
        <v>75</v>
      </c>
      <c r="D74" s="46">
        <v>6644</v>
      </c>
      <c r="E74" s="46">
        <v>112599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119243</v>
      </c>
      <c r="O74" s="47">
        <f t="shared" si="15"/>
        <v>2.3968442211055274</v>
      </c>
      <c r="P74" s="9"/>
    </row>
    <row r="75" spans="1:16">
      <c r="A75" s="12"/>
      <c r="B75" s="25">
        <v>368</v>
      </c>
      <c r="C75" s="20" t="s">
        <v>76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6723345</v>
      </c>
      <c r="L75" s="46">
        <v>0</v>
      </c>
      <c r="M75" s="46">
        <v>0</v>
      </c>
      <c r="N75" s="46">
        <f t="shared" si="14"/>
        <v>6723345</v>
      </c>
      <c r="O75" s="47">
        <f t="shared" si="15"/>
        <v>135.14261306532663</v>
      </c>
      <c r="P75" s="9"/>
    </row>
    <row r="76" spans="1:16">
      <c r="A76" s="12"/>
      <c r="B76" s="25">
        <v>369.3</v>
      </c>
      <c r="C76" s="20" t="s">
        <v>77</v>
      </c>
      <c r="D76" s="46">
        <v>64510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64510</v>
      </c>
      <c r="O76" s="47">
        <f t="shared" si="15"/>
        <v>1.2966834170854271</v>
      </c>
      <c r="P76" s="9"/>
    </row>
    <row r="77" spans="1:16">
      <c r="A77" s="12"/>
      <c r="B77" s="25">
        <v>369.9</v>
      </c>
      <c r="C77" s="20" t="s">
        <v>78</v>
      </c>
      <c r="D77" s="46">
        <v>134428</v>
      </c>
      <c r="E77" s="46">
        <v>0</v>
      </c>
      <c r="F77" s="46">
        <v>0</v>
      </c>
      <c r="G77" s="46">
        <v>0</v>
      </c>
      <c r="H77" s="46">
        <v>0</v>
      </c>
      <c r="I77" s="46">
        <v>746390</v>
      </c>
      <c r="J77" s="46">
        <v>0</v>
      </c>
      <c r="K77" s="46">
        <v>115173</v>
      </c>
      <c r="L77" s="46">
        <v>0</v>
      </c>
      <c r="M77" s="46">
        <v>0</v>
      </c>
      <c r="N77" s="46">
        <f t="shared" si="14"/>
        <v>995991</v>
      </c>
      <c r="O77" s="47">
        <f t="shared" si="15"/>
        <v>20.019919597989951</v>
      </c>
      <c r="P77" s="9"/>
    </row>
    <row r="78" spans="1:16" ht="15.75">
      <c r="A78" s="29" t="s">
        <v>45</v>
      </c>
      <c r="B78" s="30"/>
      <c r="C78" s="31"/>
      <c r="D78" s="32">
        <f t="shared" ref="D78:M78" si="16">SUM(D79:D83)</f>
        <v>11474295</v>
      </c>
      <c r="E78" s="32">
        <f t="shared" si="16"/>
        <v>821590</v>
      </c>
      <c r="F78" s="32">
        <f t="shared" si="16"/>
        <v>0</v>
      </c>
      <c r="G78" s="32">
        <f t="shared" si="16"/>
        <v>0</v>
      </c>
      <c r="H78" s="32">
        <f t="shared" si="16"/>
        <v>0</v>
      </c>
      <c r="I78" s="32">
        <f t="shared" si="16"/>
        <v>835791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4" si="17">SUM(D78:M78)</f>
        <v>13131676</v>
      </c>
      <c r="O78" s="45">
        <f t="shared" si="15"/>
        <v>263.95328643216078</v>
      </c>
      <c r="P78" s="9"/>
    </row>
    <row r="79" spans="1:16">
      <c r="A79" s="12"/>
      <c r="B79" s="25">
        <v>381</v>
      </c>
      <c r="C79" s="20" t="s">
        <v>79</v>
      </c>
      <c r="D79" s="46">
        <v>6102742</v>
      </c>
      <c r="E79" s="46">
        <v>821590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6924332</v>
      </c>
      <c r="O79" s="47">
        <f t="shared" si="15"/>
        <v>139.1825527638191</v>
      </c>
      <c r="P79" s="9"/>
    </row>
    <row r="80" spans="1:16">
      <c r="A80" s="12"/>
      <c r="B80" s="25">
        <v>383</v>
      </c>
      <c r="C80" s="20" t="s">
        <v>80</v>
      </c>
      <c r="D80" s="46">
        <v>2971553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2971553</v>
      </c>
      <c r="O80" s="47">
        <f t="shared" si="15"/>
        <v>59.729708542713567</v>
      </c>
      <c r="P80" s="9"/>
    </row>
    <row r="81" spans="1:119">
      <c r="A81" s="12"/>
      <c r="B81" s="25">
        <v>384</v>
      </c>
      <c r="C81" s="20" t="s">
        <v>138</v>
      </c>
      <c r="D81" s="46">
        <v>2400000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2400000</v>
      </c>
      <c r="O81" s="47">
        <f t="shared" si="15"/>
        <v>48.241206030150757</v>
      </c>
      <c r="P81" s="9"/>
    </row>
    <row r="82" spans="1:119">
      <c r="A82" s="12"/>
      <c r="B82" s="25">
        <v>389.3</v>
      </c>
      <c r="C82" s="20" t="s">
        <v>140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764302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764302</v>
      </c>
      <c r="O82" s="47">
        <f t="shared" si="15"/>
        <v>15.362854271356785</v>
      </c>
      <c r="P82" s="9"/>
    </row>
    <row r="83" spans="1:119" ht="15.75" thickBot="1">
      <c r="A83" s="12"/>
      <c r="B83" s="25">
        <v>389.9</v>
      </c>
      <c r="C83" s="20" t="s">
        <v>142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71489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7"/>
        <v>71489</v>
      </c>
      <c r="O83" s="47">
        <f t="shared" si="15"/>
        <v>1.436964824120603</v>
      </c>
      <c r="P83" s="9"/>
    </row>
    <row r="84" spans="1:119" ht="16.5" thickBot="1">
      <c r="A84" s="14" t="s">
        <v>62</v>
      </c>
      <c r="B84" s="23"/>
      <c r="C84" s="22"/>
      <c r="D84" s="15">
        <f t="shared" ref="D84:M84" si="18">SUM(D5,D15,D28,D42,D61,D67,D78)</f>
        <v>50441451</v>
      </c>
      <c r="E84" s="15">
        <f t="shared" si="18"/>
        <v>7738013</v>
      </c>
      <c r="F84" s="15">
        <f t="shared" si="18"/>
        <v>0</v>
      </c>
      <c r="G84" s="15">
        <f t="shared" si="18"/>
        <v>0</v>
      </c>
      <c r="H84" s="15">
        <f t="shared" si="18"/>
        <v>0</v>
      </c>
      <c r="I84" s="15">
        <f t="shared" si="18"/>
        <v>29674592</v>
      </c>
      <c r="J84" s="15">
        <f t="shared" si="18"/>
        <v>0</v>
      </c>
      <c r="K84" s="15">
        <f t="shared" si="18"/>
        <v>22841699</v>
      </c>
      <c r="L84" s="15">
        <f t="shared" si="18"/>
        <v>0</v>
      </c>
      <c r="M84" s="15">
        <f t="shared" si="18"/>
        <v>0</v>
      </c>
      <c r="N84" s="15">
        <f t="shared" si="17"/>
        <v>110695755</v>
      </c>
      <c r="O84" s="38">
        <f t="shared" si="15"/>
        <v>2225.0403015075376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159</v>
      </c>
      <c r="M86" s="48"/>
      <c r="N86" s="48"/>
      <c r="O86" s="43">
        <v>49750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107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13031578</v>
      </c>
      <c r="E5" s="27">
        <f t="shared" si="0"/>
        <v>1688667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642015</v>
      </c>
      <c r="L5" s="27">
        <f t="shared" si="0"/>
        <v>0</v>
      </c>
      <c r="M5" s="27">
        <f t="shared" si="0"/>
        <v>0</v>
      </c>
      <c r="N5" s="28">
        <f>SUM(D5:M5)</f>
        <v>15362260</v>
      </c>
      <c r="O5" s="33">
        <f t="shared" ref="O5:O36" si="1">(N5/O$82)</f>
        <v>321.21147492995442</v>
      </c>
      <c r="P5" s="6"/>
    </row>
    <row r="6" spans="1:133">
      <c r="A6" s="12"/>
      <c r="B6" s="25">
        <v>311</v>
      </c>
      <c r="C6" s="20" t="s">
        <v>2</v>
      </c>
      <c r="D6" s="46">
        <v>7634270</v>
      </c>
      <c r="E6" s="46">
        <v>239761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7874031</v>
      </c>
      <c r="O6" s="47">
        <f t="shared" si="1"/>
        <v>164.63912934387153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1448906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1448906</v>
      </c>
      <c r="O7" s="47">
        <f t="shared" si="1"/>
        <v>30.295362355204283</v>
      </c>
      <c r="P7" s="9"/>
    </row>
    <row r="8" spans="1:133">
      <c r="A8" s="12"/>
      <c r="B8" s="25">
        <v>312.51</v>
      </c>
      <c r="C8" s="20" t="s">
        <v>90</v>
      </c>
      <c r="D8" s="46">
        <v>281505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281505</v>
      </c>
      <c r="L8" s="46">
        <v>0</v>
      </c>
      <c r="M8" s="46">
        <v>0</v>
      </c>
      <c r="N8" s="46">
        <f>SUM(D8:M8)</f>
        <v>563010</v>
      </c>
      <c r="O8" s="47">
        <f t="shared" si="1"/>
        <v>11.772048676452139</v>
      </c>
      <c r="P8" s="9"/>
    </row>
    <row r="9" spans="1:133">
      <c r="A9" s="12"/>
      <c r="B9" s="25">
        <v>312.52</v>
      </c>
      <c r="C9" s="20" t="s">
        <v>123</v>
      </c>
      <c r="D9" s="46">
        <v>360510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360510</v>
      </c>
      <c r="L9" s="46">
        <v>0</v>
      </c>
      <c r="M9" s="46">
        <v>0</v>
      </c>
      <c r="N9" s="46">
        <f>SUM(D9:M9)</f>
        <v>721020</v>
      </c>
      <c r="O9" s="47">
        <f t="shared" si="1"/>
        <v>15.07590013800025</v>
      </c>
      <c r="P9" s="9"/>
    </row>
    <row r="10" spans="1:133">
      <c r="A10" s="12"/>
      <c r="B10" s="25">
        <v>314.10000000000002</v>
      </c>
      <c r="C10" s="20" t="s">
        <v>11</v>
      </c>
      <c r="D10" s="46">
        <v>2464599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2464599</v>
      </c>
      <c r="O10" s="47">
        <f t="shared" si="1"/>
        <v>51.532618241124077</v>
      </c>
      <c r="P10" s="9"/>
    </row>
    <row r="11" spans="1:133">
      <c r="A11" s="12"/>
      <c r="B11" s="25">
        <v>314.3</v>
      </c>
      <c r="C11" s="20" t="s">
        <v>12</v>
      </c>
      <c r="D11" s="46">
        <v>596289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596289</v>
      </c>
      <c r="O11" s="47">
        <f t="shared" si="1"/>
        <v>12.467883577970142</v>
      </c>
      <c r="P11" s="9"/>
    </row>
    <row r="12" spans="1:133">
      <c r="A12" s="12"/>
      <c r="B12" s="25">
        <v>314.39999999999998</v>
      </c>
      <c r="C12" s="20" t="s">
        <v>13</v>
      </c>
      <c r="D12" s="46">
        <v>52891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52891</v>
      </c>
      <c r="O12" s="47">
        <f t="shared" si="1"/>
        <v>1.1059047380086147</v>
      </c>
      <c r="P12" s="9"/>
    </row>
    <row r="13" spans="1:133">
      <c r="A13" s="12"/>
      <c r="B13" s="25">
        <v>314.8</v>
      </c>
      <c r="C13" s="20" t="s">
        <v>14</v>
      </c>
      <c r="D13" s="46">
        <v>41077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41077</v>
      </c>
      <c r="O13" s="47">
        <f t="shared" si="1"/>
        <v>0.85888428888052526</v>
      </c>
      <c r="P13" s="9"/>
    </row>
    <row r="14" spans="1:133">
      <c r="A14" s="12"/>
      <c r="B14" s="25">
        <v>315</v>
      </c>
      <c r="C14" s="20" t="s">
        <v>124</v>
      </c>
      <c r="D14" s="46">
        <v>1419756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1419756</v>
      </c>
      <c r="O14" s="47">
        <f t="shared" si="1"/>
        <v>29.685861247020448</v>
      </c>
      <c r="P14" s="9"/>
    </row>
    <row r="15" spans="1:133">
      <c r="A15" s="12"/>
      <c r="B15" s="25">
        <v>316</v>
      </c>
      <c r="C15" s="20" t="s">
        <v>125</v>
      </c>
      <c r="D15" s="46">
        <v>180681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180681</v>
      </c>
      <c r="O15" s="47">
        <f t="shared" si="1"/>
        <v>3.7778823234224062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SUM(D17:D27)</f>
        <v>5505924</v>
      </c>
      <c r="E16" s="32">
        <f t="shared" si="3"/>
        <v>1615939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5442381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12564244</v>
      </c>
      <c r="O16" s="45">
        <f t="shared" si="1"/>
        <v>262.70739764981391</v>
      </c>
      <c r="P16" s="10"/>
    </row>
    <row r="17" spans="1:16">
      <c r="A17" s="12"/>
      <c r="B17" s="25">
        <v>322</v>
      </c>
      <c r="C17" s="20" t="s">
        <v>0</v>
      </c>
      <c r="D17" s="46">
        <v>2523246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2523246</v>
      </c>
      <c r="O17" s="47">
        <f t="shared" si="1"/>
        <v>52.758875925228956</v>
      </c>
      <c r="P17" s="9"/>
    </row>
    <row r="18" spans="1:16">
      <c r="A18" s="12"/>
      <c r="B18" s="25">
        <v>323.10000000000002</v>
      </c>
      <c r="C18" s="20" t="s">
        <v>18</v>
      </c>
      <c r="D18" s="46">
        <v>2872537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2872537</v>
      </c>
      <c r="O18" s="47">
        <f t="shared" si="1"/>
        <v>60.062246476811779</v>
      </c>
      <c r="P18" s="9"/>
    </row>
    <row r="19" spans="1:16">
      <c r="A19" s="12"/>
      <c r="B19" s="25">
        <v>323.39999999999998</v>
      </c>
      <c r="C19" s="20" t="s">
        <v>20</v>
      </c>
      <c r="D19" s="46">
        <v>73364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73364</v>
      </c>
      <c r="O19" s="47">
        <f t="shared" si="1"/>
        <v>1.5339773345042444</v>
      </c>
      <c r="P19" s="9"/>
    </row>
    <row r="20" spans="1:16">
      <c r="A20" s="12"/>
      <c r="B20" s="25">
        <v>323.7</v>
      </c>
      <c r="C20" s="20" t="s">
        <v>22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47338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47338</v>
      </c>
      <c r="O20" s="47">
        <f t="shared" si="1"/>
        <v>0.98979634508426384</v>
      </c>
      <c r="P20" s="9"/>
    </row>
    <row r="21" spans="1:16">
      <c r="A21" s="12"/>
      <c r="B21" s="25">
        <v>324.20999999999998</v>
      </c>
      <c r="C21" s="20" t="s">
        <v>23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4237847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4237847</v>
      </c>
      <c r="O21" s="47">
        <f t="shared" si="1"/>
        <v>88.609689290344164</v>
      </c>
      <c r="P21" s="9"/>
    </row>
    <row r="22" spans="1:16">
      <c r="A22" s="12"/>
      <c r="B22" s="25">
        <v>324.22000000000003</v>
      </c>
      <c r="C22" s="20" t="s">
        <v>101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1157196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1157196</v>
      </c>
      <c r="O22" s="47">
        <f t="shared" si="1"/>
        <v>24.195960356291558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1038099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1038099</v>
      </c>
      <c r="O23" s="47">
        <f t="shared" si="1"/>
        <v>21.705745828628778</v>
      </c>
      <c r="P23" s="9"/>
    </row>
    <row r="24" spans="1:16">
      <c r="A24" s="12"/>
      <c r="B24" s="25">
        <v>324.32</v>
      </c>
      <c r="C24" s="20" t="s">
        <v>102</v>
      </c>
      <c r="D24" s="46">
        <v>0</v>
      </c>
      <c r="E24" s="46">
        <v>362596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362596</v>
      </c>
      <c r="O24" s="47">
        <f t="shared" si="1"/>
        <v>7.5815665119391129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150174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150174</v>
      </c>
      <c r="O25" s="47">
        <f t="shared" si="1"/>
        <v>3.1400075272864134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65070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65070</v>
      </c>
      <c r="O26" s="47">
        <f t="shared" si="1"/>
        <v>1.3605570191945804</v>
      </c>
      <c r="P26" s="9"/>
    </row>
    <row r="27" spans="1:16">
      <c r="A27" s="12"/>
      <c r="B27" s="25">
        <v>325.2</v>
      </c>
      <c r="C27" s="20" t="s">
        <v>152</v>
      </c>
      <c r="D27" s="46">
        <v>36777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36777</v>
      </c>
      <c r="O27" s="47">
        <f t="shared" si="1"/>
        <v>0.76897503450006277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SUM(D29:D38)</f>
        <v>9004956</v>
      </c>
      <c r="E28" s="32">
        <f t="shared" si="5"/>
        <v>407815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9412771</v>
      </c>
      <c r="O28" s="45">
        <f t="shared" si="1"/>
        <v>196.81284238698615</v>
      </c>
      <c r="P28" s="10"/>
    </row>
    <row r="29" spans="1:16">
      <c r="A29" s="12"/>
      <c r="B29" s="25">
        <v>331.2</v>
      </c>
      <c r="C29" s="20" t="s">
        <v>28</v>
      </c>
      <c r="D29" s="46">
        <v>0</v>
      </c>
      <c r="E29" s="46">
        <v>71519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71519</v>
      </c>
      <c r="O29" s="47">
        <f t="shared" si="1"/>
        <v>1.4953999916363485</v>
      </c>
      <c r="P29" s="9"/>
    </row>
    <row r="30" spans="1:16">
      <c r="A30" s="12"/>
      <c r="B30" s="25">
        <v>331.31</v>
      </c>
      <c r="C30" s="20" t="s">
        <v>115</v>
      </c>
      <c r="D30" s="46">
        <v>0</v>
      </c>
      <c r="E30" s="46">
        <v>254546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254546</v>
      </c>
      <c r="O30" s="47">
        <f t="shared" si="1"/>
        <v>5.3223351315184209</v>
      </c>
      <c r="P30" s="9"/>
    </row>
    <row r="31" spans="1:16">
      <c r="A31" s="12"/>
      <c r="B31" s="25">
        <v>334.7</v>
      </c>
      <c r="C31" s="20" t="s">
        <v>104</v>
      </c>
      <c r="D31" s="46">
        <v>0</v>
      </c>
      <c r="E31" s="46">
        <v>40000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6">SUM(D31:M31)</f>
        <v>40000</v>
      </c>
      <c r="O31" s="47">
        <f t="shared" si="1"/>
        <v>0.8363651570275582</v>
      </c>
      <c r="P31" s="9"/>
    </row>
    <row r="32" spans="1:16">
      <c r="A32" s="12"/>
      <c r="B32" s="25">
        <v>334.9</v>
      </c>
      <c r="C32" s="20" t="s">
        <v>116</v>
      </c>
      <c r="D32" s="46">
        <v>0</v>
      </c>
      <c r="E32" s="46">
        <v>41750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41750</v>
      </c>
      <c r="O32" s="47">
        <f t="shared" si="1"/>
        <v>0.87295613264751393</v>
      </c>
      <c r="P32" s="9"/>
    </row>
    <row r="33" spans="1:16">
      <c r="A33" s="12"/>
      <c r="B33" s="25">
        <v>335.12</v>
      </c>
      <c r="C33" s="20" t="s">
        <v>126</v>
      </c>
      <c r="D33" s="46">
        <v>2154294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2154294</v>
      </c>
      <c r="O33" s="47">
        <f t="shared" si="1"/>
        <v>45.044410989838163</v>
      </c>
      <c r="P33" s="9"/>
    </row>
    <row r="34" spans="1:16">
      <c r="A34" s="12"/>
      <c r="B34" s="25">
        <v>335.14</v>
      </c>
      <c r="C34" s="20" t="s">
        <v>127</v>
      </c>
      <c r="D34" s="46">
        <v>23706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23706</v>
      </c>
      <c r="O34" s="47">
        <f t="shared" si="1"/>
        <v>0.49567181031238239</v>
      </c>
      <c r="P34" s="9"/>
    </row>
    <row r="35" spans="1:16">
      <c r="A35" s="12"/>
      <c r="B35" s="25">
        <v>335.15</v>
      </c>
      <c r="C35" s="20" t="s">
        <v>128</v>
      </c>
      <c r="D35" s="46">
        <v>1440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1440</v>
      </c>
      <c r="O35" s="47">
        <f t="shared" si="1"/>
        <v>3.0109145652992095E-2</v>
      </c>
      <c r="P35" s="9"/>
    </row>
    <row r="36" spans="1:16">
      <c r="A36" s="12"/>
      <c r="B36" s="25">
        <v>335.18</v>
      </c>
      <c r="C36" s="20" t="s">
        <v>129</v>
      </c>
      <c r="D36" s="46">
        <v>6472492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6472492</v>
      </c>
      <c r="O36" s="47">
        <f t="shared" si="1"/>
        <v>135.33416969849037</v>
      </c>
      <c r="P36" s="9"/>
    </row>
    <row r="37" spans="1:16">
      <c r="A37" s="12"/>
      <c r="B37" s="25">
        <v>335.49</v>
      </c>
      <c r="C37" s="20" t="s">
        <v>36</v>
      </c>
      <c r="D37" s="46">
        <v>28392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28392</v>
      </c>
      <c r="O37" s="47">
        <f t="shared" ref="O37:O68" si="7">(N37/O$82)</f>
        <v>0.59365198845816081</v>
      </c>
      <c r="P37" s="9"/>
    </row>
    <row r="38" spans="1:16">
      <c r="A38" s="12"/>
      <c r="B38" s="25">
        <v>338</v>
      </c>
      <c r="C38" s="20" t="s">
        <v>38</v>
      </c>
      <c r="D38" s="46">
        <v>324632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324632</v>
      </c>
      <c r="O38" s="47">
        <f t="shared" si="7"/>
        <v>6.7877723414042572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SUM(D40:D56)</f>
        <v>2372944</v>
      </c>
      <c r="E39" s="32">
        <f t="shared" si="8"/>
        <v>1197809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20247371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23818124</v>
      </c>
      <c r="O39" s="45">
        <f t="shared" si="7"/>
        <v>498.01622548404634</v>
      </c>
      <c r="P39" s="10"/>
    </row>
    <row r="40" spans="1:16">
      <c r="A40" s="12"/>
      <c r="B40" s="25">
        <v>341.3</v>
      </c>
      <c r="C40" s="20" t="s">
        <v>131</v>
      </c>
      <c r="D40" s="46">
        <v>174580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6" si="9">SUM(D40:M40)</f>
        <v>174580</v>
      </c>
      <c r="O40" s="47">
        <f t="shared" si="7"/>
        <v>3.6503157278467779</v>
      </c>
      <c r="P40" s="9"/>
    </row>
    <row r="41" spans="1:16">
      <c r="A41" s="12"/>
      <c r="B41" s="25">
        <v>341.8</v>
      </c>
      <c r="C41" s="20" t="s">
        <v>132</v>
      </c>
      <c r="D41" s="46">
        <v>73332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73332</v>
      </c>
      <c r="O41" s="47">
        <f t="shared" si="7"/>
        <v>1.5333082423786224</v>
      </c>
      <c r="P41" s="9"/>
    </row>
    <row r="42" spans="1:16">
      <c r="A42" s="12"/>
      <c r="B42" s="25">
        <v>341.9</v>
      </c>
      <c r="C42" s="20" t="s">
        <v>133</v>
      </c>
      <c r="D42" s="46">
        <v>132145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132145</v>
      </c>
      <c r="O42" s="47">
        <f t="shared" si="7"/>
        <v>2.763036841885167</v>
      </c>
      <c r="P42" s="9"/>
    </row>
    <row r="43" spans="1:16">
      <c r="A43" s="12"/>
      <c r="B43" s="25">
        <v>342.1</v>
      </c>
      <c r="C43" s="20" t="s">
        <v>50</v>
      </c>
      <c r="D43" s="46">
        <v>363462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363462</v>
      </c>
      <c r="O43" s="47">
        <f t="shared" si="7"/>
        <v>7.5996738175887595</v>
      </c>
      <c r="P43" s="9"/>
    </row>
    <row r="44" spans="1:16">
      <c r="A44" s="12"/>
      <c r="B44" s="25">
        <v>342.6</v>
      </c>
      <c r="C44" s="20" t="s">
        <v>51</v>
      </c>
      <c r="D44" s="46">
        <v>701850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701850</v>
      </c>
      <c r="O44" s="47">
        <f t="shared" si="7"/>
        <v>14.675072136494794</v>
      </c>
      <c r="P44" s="9"/>
    </row>
    <row r="45" spans="1:16">
      <c r="A45" s="12"/>
      <c r="B45" s="25">
        <v>342.9</v>
      </c>
      <c r="C45" s="20" t="s">
        <v>52</v>
      </c>
      <c r="D45" s="46">
        <v>48612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48612</v>
      </c>
      <c r="O45" s="47">
        <f t="shared" si="7"/>
        <v>1.0164345753355915</v>
      </c>
      <c r="P45" s="9"/>
    </row>
    <row r="46" spans="1:16">
      <c r="A46" s="12"/>
      <c r="B46" s="25">
        <v>343.3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9552869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9552869</v>
      </c>
      <c r="O46" s="47">
        <f t="shared" si="7"/>
        <v>199.74216953121734</v>
      </c>
      <c r="P46" s="9"/>
    </row>
    <row r="47" spans="1:16">
      <c r="A47" s="12"/>
      <c r="B47" s="25">
        <v>343.4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4153099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4153099</v>
      </c>
      <c r="O47" s="47">
        <f t="shared" si="7"/>
        <v>86.837682432149876</v>
      </c>
      <c r="P47" s="9"/>
    </row>
    <row r="48" spans="1:16">
      <c r="A48" s="12"/>
      <c r="B48" s="25">
        <v>343.5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6203706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6203706</v>
      </c>
      <c r="O48" s="47">
        <f t="shared" si="7"/>
        <v>129.71408857107014</v>
      </c>
      <c r="P48" s="9"/>
    </row>
    <row r="49" spans="1:16">
      <c r="A49" s="12"/>
      <c r="B49" s="25">
        <v>343.7</v>
      </c>
      <c r="C49" s="20" t="s">
        <v>56</v>
      </c>
      <c r="D49" s="46">
        <v>0</v>
      </c>
      <c r="E49" s="46">
        <v>417838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417838</v>
      </c>
      <c r="O49" s="47">
        <f t="shared" si="7"/>
        <v>8.7366286120520211</v>
      </c>
      <c r="P49" s="9"/>
    </row>
    <row r="50" spans="1:16">
      <c r="A50" s="12"/>
      <c r="B50" s="25">
        <v>343.8</v>
      </c>
      <c r="C50" s="20" t="s">
        <v>57</v>
      </c>
      <c r="D50" s="46">
        <v>8480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8480</v>
      </c>
      <c r="O50" s="47">
        <f t="shared" si="7"/>
        <v>0.17730941328984234</v>
      </c>
      <c r="P50" s="9"/>
    </row>
    <row r="51" spans="1:16">
      <c r="A51" s="12"/>
      <c r="B51" s="25">
        <v>343.9</v>
      </c>
      <c r="C51" s="20" t="s">
        <v>58</v>
      </c>
      <c r="D51" s="46">
        <v>56107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56107</v>
      </c>
      <c r="O51" s="47">
        <f t="shared" si="7"/>
        <v>1.1731484966336303</v>
      </c>
      <c r="P51" s="9"/>
    </row>
    <row r="52" spans="1:16">
      <c r="A52" s="12"/>
      <c r="B52" s="25">
        <v>344.1</v>
      </c>
      <c r="C52" s="20" t="s">
        <v>134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337697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337697</v>
      </c>
      <c r="O52" s="47">
        <f t="shared" si="7"/>
        <v>7.060950110818383</v>
      </c>
      <c r="P52" s="9"/>
    </row>
    <row r="53" spans="1:16">
      <c r="A53" s="12"/>
      <c r="B53" s="25">
        <v>344.9</v>
      </c>
      <c r="C53" s="20" t="s">
        <v>135</v>
      </c>
      <c r="D53" s="46">
        <v>0</v>
      </c>
      <c r="E53" s="46">
        <v>502483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502483</v>
      </c>
      <c r="O53" s="47">
        <f t="shared" si="7"/>
        <v>10.506481829966964</v>
      </c>
      <c r="P53" s="9"/>
    </row>
    <row r="54" spans="1:16">
      <c r="A54" s="12"/>
      <c r="B54" s="25">
        <v>347.2</v>
      </c>
      <c r="C54" s="20" t="s">
        <v>60</v>
      </c>
      <c r="D54" s="46">
        <v>467966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467966</v>
      </c>
      <c r="O54" s="47">
        <f t="shared" si="7"/>
        <v>9.7847614268389584</v>
      </c>
      <c r="P54" s="9"/>
    </row>
    <row r="55" spans="1:16">
      <c r="A55" s="12"/>
      <c r="B55" s="25">
        <v>347.4</v>
      </c>
      <c r="C55" s="20" t="s">
        <v>61</v>
      </c>
      <c r="D55" s="46">
        <v>346410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346410</v>
      </c>
      <c r="O55" s="47">
        <f t="shared" si="7"/>
        <v>7.2431313511479107</v>
      </c>
      <c r="P55" s="9"/>
    </row>
    <row r="56" spans="1:16">
      <c r="A56" s="12"/>
      <c r="B56" s="25">
        <v>349</v>
      </c>
      <c r="C56" s="20" t="s">
        <v>97</v>
      </c>
      <c r="D56" s="46">
        <v>0</v>
      </c>
      <c r="E56" s="46">
        <v>277488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277488</v>
      </c>
      <c r="O56" s="47">
        <f t="shared" si="7"/>
        <v>5.8020323673315772</v>
      </c>
      <c r="P56" s="9"/>
    </row>
    <row r="57" spans="1:16" ht="15.75">
      <c r="A57" s="29" t="s">
        <v>44</v>
      </c>
      <c r="B57" s="30"/>
      <c r="C57" s="31"/>
      <c r="D57" s="32">
        <f t="shared" ref="D57:M57" si="10">SUM(D58:D63)</f>
        <v>2264503</v>
      </c>
      <c r="E57" s="32">
        <f t="shared" si="10"/>
        <v>121996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0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5" si="11">SUM(D57:M57)</f>
        <v>2386499</v>
      </c>
      <c r="O57" s="45">
        <f t="shared" si="7"/>
        <v>49.899615272027766</v>
      </c>
      <c r="P57" s="10"/>
    </row>
    <row r="58" spans="1:16">
      <c r="A58" s="13"/>
      <c r="B58" s="39">
        <v>351.1</v>
      </c>
      <c r="C58" s="21" t="s">
        <v>64</v>
      </c>
      <c r="D58" s="46">
        <v>475245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475245</v>
      </c>
      <c r="O58" s="47">
        <f t="shared" si="7"/>
        <v>9.9369589762890485</v>
      </c>
      <c r="P58" s="9"/>
    </row>
    <row r="59" spans="1:16">
      <c r="A59" s="13"/>
      <c r="B59" s="39">
        <v>351.2</v>
      </c>
      <c r="C59" s="21" t="s">
        <v>65</v>
      </c>
      <c r="D59" s="46">
        <v>36662</v>
      </c>
      <c r="E59" s="46">
        <v>39121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75783</v>
      </c>
      <c r="O59" s="47">
        <f t="shared" si="7"/>
        <v>1.5845565173754861</v>
      </c>
      <c r="P59" s="9"/>
    </row>
    <row r="60" spans="1:16">
      <c r="A60" s="13"/>
      <c r="B60" s="39">
        <v>351.3</v>
      </c>
      <c r="C60" s="21" t="s">
        <v>66</v>
      </c>
      <c r="D60" s="46">
        <v>0</v>
      </c>
      <c r="E60" s="46">
        <v>15800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15800</v>
      </c>
      <c r="O60" s="47">
        <f t="shared" si="7"/>
        <v>0.33036423702588552</v>
      </c>
      <c r="P60" s="9"/>
    </row>
    <row r="61" spans="1:16">
      <c r="A61" s="13"/>
      <c r="B61" s="39">
        <v>351.9</v>
      </c>
      <c r="C61" s="21" t="s">
        <v>153</v>
      </c>
      <c r="D61" s="46">
        <v>0</v>
      </c>
      <c r="E61" s="46">
        <v>2648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2648</v>
      </c>
      <c r="O61" s="47">
        <f t="shared" si="7"/>
        <v>5.5367373395224358E-2</v>
      </c>
      <c r="P61" s="9"/>
    </row>
    <row r="62" spans="1:16">
      <c r="A62" s="13"/>
      <c r="B62" s="39">
        <v>354</v>
      </c>
      <c r="C62" s="21" t="s">
        <v>67</v>
      </c>
      <c r="D62" s="46">
        <v>1752596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1752596</v>
      </c>
      <c r="O62" s="47">
        <f t="shared" si="7"/>
        <v>36.645255718646759</v>
      </c>
      <c r="P62" s="9"/>
    </row>
    <row r="63" spans="1:16">
      <c r="A63" s="13"/>
      <c r="B63" s="39">
        <v>359</v>
      </c>
      <c r="C63" s="21" t="s">
        <v>68</v>
      </c>
      <c r="D63" s="46">
        <v>0</v>
      </c>
      <c r="E63" s="46">
        <v>64427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64427</v>
      </c>
      <c r="O63" s="47">
        <f t="shared" si="7"/>
        <v>1.3471124492953623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SUM(D65:D74)</f>
        <v>1485991</v>
      </c>
      <c r="E64" s="32">
        <f t="shared" si="12"/>
        <v>73473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902904</v>
      </c>
      <c r="J64" s="32">
        <f t="shared" si="12"/>
        <v>0</v>
      </c>
      <c r="K64" s="32">
        <f t="shared" si="12"/>
        <v>14665127</v>
      </c>
      <c r="L64" s="32">
        <f t="shared" si="12"/>
        <v>0</v>
      </c>
      <c r="M64" s="32">
        <f t="shared" si="12"/>
        <v>0</v>
      </c>
      <c r="N64" s="32">
        <f t="shared" si="11"/>
        <v>17127495</v>
      </c>
      <c r="O64" s="45">
        <f t="shared" si="7"/>
        <v>358.12100112909297</v>
      </c>
      <c r="P64" s="10"/>
    </row>
    <row r="65" spans="1:119">
      <c r="A65" s="12"/>
      <c r="B65" s="25">
        <v>361.1</v>
      </c>
      <c r="C65" s="20" t="s">
        <v>69</v>
      </c>
      <c r="D65" s="46">
        <v>54793</v>
      </c>
      <c r="E65" s="46">
        <v>54575</v>
      </c>
      <c r="F65" s="46">
        <v>0</v>
      </c>
      <c r="G65" s="46">
        <v>0</v>
      </c>
      <c r="H65" s="46">
        <v>0</v>
      </c>
      <c r="I65" s="46">
        <v>111425</v>
      </c>
      <c r="J65" s="46">
        <v>0</v>
      </c>
      <c r="K65" s="46">
        <v>8942571</v>
      </c>
      <c r="L65" s="46">
        <v>0</v>
      </c>
      <c r="M65" s="46">
        <v>0</v>
      </c>
      <c r="N65" s="46">
        <f t="shared" si="11"/>
        <v>9163364</v>
      </c>
      <c r="O65" s="47">
        <f t="shared" si="7"/>
        <v>191.59795926901685</v>
      </c>
      <c r="P65" s="9"/>
    </row>
    <row r="66" spans="1:119">
      <c r="A66" s="12"/>
      <c r="B66" s="25">
        <v>361.2</v>
      </c>
      <c r="C66" s="20" t="s">
        <v>70</v>
      </c>
      <c r="D66" s="46">
        <v>1337</v>
      </c>
      <c r="E66" s="46">
        <v>0</v>
      </c>
      <c r="F66" s="46">
        <v>0</v>
      </c>
      <c r="G66" s="46">
        <v>0</v>
      </c>
      <c r="H66" s="46">
        <v>0</v>
      </c>
      <c r="I66" s="46">
        <v>1336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4" si="13">SUM(D66:M66)</f>
        <v>2673</v>
      </c>
      <c r="O66" s="47">
        <f t="shared" si="7"/>
        <v>5.5890101618366578E-2</v>
      </c>
      <c r="P66" s="9"/>
    </row>
    <row r="67" spans="1:119">
      <c r="A67" s="12"/>
      <c r="B67" s="25">
        <v>361.3</v>
      </c>
      <c r="C67" s="20" t="s">
        <v>71</v>
      </c>
      <c r="D67" s="46">
        <v>17663</v>
      </c>
      <c r="E67" s="46">
        <v>1207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18870</v>
      </c>
      <c r="O67" s="47">
        <f t="shared" si="7"/>
        <v>0.39455526282775061</v>
      </c>
      <c r="P67" s="9"/>
    </row>
    <row r="68" spans="1:119">
      <c r="A68" s="12"/>
      <c r="B68" s="25">
        <v>362</v>
      </c>
      <c r="C68" s="20" t="s">
        <v>72</v>
      </c>
      <c r="D68" s="46">
        <v>308313</v>
      </c>
      <c r="E68" s="46">
        <v>0</v>
      </c>
      <c r="F68" s="46">
        <v>0</v>
      </c>
      <c r="G68" s="46">
        <v>0</v>
      </c>
      <c r="H68" s="46">
        <v>0</v>
      </c>
      <c r="I68" s="46">
        <v>32397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340710</v>
      </c>
      <c r="O68" s="47">
        <f t="shared" si="7"/>
        <v>7.1239493162714842</v>
      </c>
      <c r="P68" s="9"/>
    </row>
    <row r="69" spans="1:119">
      <c r="A69" s="12"/>
      <c r="B69" s="25">
        <v>364</v>
      </c>
      <c r="C69" s="20" t="s">
        <v>136</v>
      </c>
      <c r="D69" s="46">
        <v>311615</v>
      </c>
      <c r="E69" s="46">
        <v>0</v>
      </c>
      <c r="F69" s="46">
        <v>0</v>
      </c>
      <c r="G69" s="46">
        <v>0</v>
      </c>
      <c r="H69" s="46">
        <v>0</v>
      </c>
      <c r="I69" s="46">
        <v>12987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324602</v>
      </c>
      <c r="O69" s="47">
        <f t="shared" ref="O69:O80" si="14">(N69/O$82)</f>
        <v>6.7871450675364864</v>
      </c>
      <c r="P69" s="9"/>
    </row>
    <row r="70" spans="1:119">
      <c r="A70" s="12"/>
      <c r="B70" s="25">
        <v>365</v>
      </c>
      <c r="C70" s="20" t="s">
        <v>137</v>
      </c>
      <c r="D70" s="46">
        <v>13</v>
      </c>
      <c r="E70" s="46">
        <v>0</v>
      </c>
      <c r="F70" s="46">
        <v>0</v>
      </c>
      <c r="G70" s="46">
        <v>0</v>
      </c>
      <c r="H70" s="46">
        <v>0</v>
      </c>
      <c r="I70" s="46">
        <v>1032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1045</v>
      </c>
      <c r="O70" s="47">
        <f t="shared" si="14"/>
        <v>2.185003972734496E-2</v>
      </c>
      <c r="P70" s="9"/>
    </row>
    <row r="71" spans="1:119">
      <c r="A71" s="12"/>
      <c r="B71" s="25">
        <v>366</v>
      </c>
      <c r="C71" s="20" t="s">
        <v>75</v>
      </c>
      <c r="D71" s="46">
        <v>105703</v>
      </c>
      <c r="E71" s="46">
        <v>15208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120911</v>
      </c>
      <c r="O71" s="47">
        <f t="shared" si="14"/>
        <v>2.5281436875339773</v>
      </c>
      <c r="P71" s="9"/>
    </row>
    <row r="72" spans="1:119">
      <c r="A72" s="12"/>
      <c r="B72" s="25">
        <v>368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5612617</v>
      </c>
      <c r="L72" s="46">
        <v>0</v>
      </c>
      <c r="M72" s="46">
        <v>0</v>
      </c>
      <c r="N72" s="46">
        <f t="shared" si="13"/>
        <v>5612617</v>
      </c>
      <c r="O72" s="47">
        <f t="shared" si="14"/>
        <v>117.35493246351356</v>
      </c>
      <c r="P72" s="9"/>
    </row>
    <row r="73" spans="1:119">
      <c r="A73" s="12"/>
      <c r="B73" s="25">
        <v>369.3</v>
      </c>
      <c r="C73" s="20" t="s">
        <v>77</v>
      </c>
      <c r="D73" s="46">
        <v>55040</v>
      </c>
      <c r="E73" s="46">
        <v>2483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57523</v>
      </c>
      <c r="O73" s="47">
        <f t="shared" si="14"/>
        <v>1.2027558231924058</v>
      </c>
      <c r="P73" s="9"/>
    </row>
    <row r="74" spans="1:119">
      <c r="A74" s="12"/>
      <c r="B74" s="25">
        <v>369.9</v>
      </c>
      <c r="C74" s="20" t="s">
        <v>78</v>
      </c>
      <c r="D74" s="46">
        <v>631514</v>
      </c>
      <c r="E74" s="46">
        <v>0</v>
      </c>
      <c r="F74" s="46">
        <v>0</v>
      </c>
      <c r="G74" s="46">
        <v>0</v>
      </c>
      <c r="H74" s="46">
        <v>0</v>
      </c>
      <c r="I74" s="46">
        <v>743727</v>
      </c>
      <c r="J74" s="46">
        <v>0</v>
      </c>
      <c r="K74" s="46">
        <v>109939</v>
      </c>
      <c r="L74" s="46">
        <v>0</v>
      </c>
      <c r="M74" s="46">
        <v>0</v>
      </c>
      <c r="N74" s="46">
        <f t="shared" si="13"/>
        <v>1485180</v>
      </c>
      <c r="O74" s="47">
        <f t="shared" si="14"/>
        <v>31.053820097854722</v>
      </c>
      <c r="P74" s="9"/>
    </row>
    <row r="75" spans="1:119" ht="15.75">
      <c r="A75" s="29" t="s">
        <v>45</v>
      </c>
      <c r="B75" s="30"/>
      <c r="C75" s="31"/>
      <c r="D75" s="32">
        <f t="shared" ref="D75:M75" si="15">SUM(D76:D79)</f>
        <v>7917358</v>
      </c>
      <c r="E75" s="32">
        <f t="shared" si="15"/>
        <v>1309380</v>
      </c>
      <c r="F75" s="32">
        <f t="shared" si="15"/>
        <v>0</v>
      </c>
      <c r="G75" s="32">
        <f t="shared" si="15"/>
        <v>0</v>
      </c>
      <c r="H75" s="32">
        <f t="shared" si="15"/>
        <v>0</v>
      </c>
      <c r="I75" s="32">
        <f t="shared" si="15"/>
        <v>1092465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ref="N75:N80" si="16">SUM(D75:M75)</f>
        <v>10319203</v>
      </c>
      <c r="O75" s="45">
        <f t="shared" si="14"/>
        <v>215.76554593735625</v>
      </c>
      <c r="P75" s="9"/>
    </row>
    <row r="76" spans="1:119">
      <c r="A76" s="12"/>
      <c r="B76" s="25">
        <v>381</v>
      </c>
      <c r="C76" s="20" t="s">
        <v>79</v>
      </c>
      <c r="D76" s="46">
        <v>6099463</v>
      </c>
      <c r="E76" s="46">
        <v>1279380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7378843</v>
      </c>
      <c r="O76" s="47">
        <f t="shared" si="14"/>
        <v>154.28517960941747</v>
      </c>
      <c r="P76" s="9"/>
    </row>
    <row r="77" spans="1:119">
      <c r="A77" s="12"/>
      <c r="B77" s="25">
        <v>384</v>
      </c>
      <c r="C77" s="20" t="s">
        <v>138</v>
      </c>
      <c r="D77" s="46">
        <v>1817895</v>
      </c>
      <c r="E77" s="46">
        <v>30000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1847895</v>
      </c>
      <c r="O77" s="47">
        <f t="shared" si="14"/>
        <v>38.637874796135996</v>
      </c>
      <c r="P77" s="9"/>
    </row>
    <row r="78" spans="1:119">
      <c r="A78" s="12"/>
      <c r="B78" s="25">
        <v>389.3</v>
      </c>
      <c r="C78" s="20" t="s">
        <v>140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1020976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1020976</v>
      </c>
      <c r="O78" s="47">
        <f t="shared" si="14"/>
        <v>21.347718814034206</v>
      </c>
      <c r="P78" s="9"/>
    </row>
    <row r="79" spans="1:119" ht="15.75" thickBot="1">
      <c r="A79" s="12"/>
      <c r="B79" s="25">
        <v>389.9</v>
      </c>
      <c r="C79" s="20" t="s">
        <v>142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71489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71489</v>
      </c>
      <c r="O79" s="47">
        <f t="shared" si="14"/>
        <v>1.4947727177685777</v>
      </c>
      <c r="P79" s="9"/>
    </row>
    <row r="80" spans="1:119" ht="16.5" thickBot="1">
      <c r="A80" s="14" t="s">
        <v>62</v>
      </c>
      <c r="B80" s="23"/>
      <c r="C80" s="22"/>
      <c r="D80" s="15">
        <f t="shared" ref="D80:M80" si="17">SUM(D5,D16,D28,D39,D57,D64,D75)</f>
        <v>41583254</v>
      </c>
      <c r="E80" s="15">
        <f t="shared" si="17"/>
        <v>6415079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27685121</v>
      </c>
      <c r="J80" s="15">
        <f t="shared" si="17"/>
        <v>0</v>
      </c>
      <c r="K80" s="15">
        <f t="shared" si="17"/>
        <v>15307142</v>
      </c>
      <c r="L80" s="15">
        <f t="shared" si="17"/>
        <v>0</v>
      </c>
      <c r="M80" s="15">
        <f t="shared" si="17"/>
        <v>0</v>
      </c>
      <c r="N80" s="15">
        <f t="shared" si="16"/>
        <v>90990596</v>
      </c>
      <c r="O80" s="38">
        <f t="shared" si="14"/>
        <v>1902.5341027892778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48" t="s">
        <v>154</v>
      </c>
      <c r="M82" s="48"/>
      <c r="N82" s="48"/>
      <c r="O82" s="43">
        <v>47826</v>
      </c>
    </row>
    <row r="83" spans="1:15">
      <c r="A83" s="49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84" spans="1:15" ht="15.75" customHeight="1" thickBot="1">
      <c r="A84" s="52" t="s">
        <v>107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4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12573937</v>
      </c>
      <c r="E5" s="27">
        <f t="shared" si="0"/>
        <v>1692041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600767</v>
      </c>
      <c r="L5" s="27">
        <f t="shared" si="0"/>
        <v>0</v>
      </c>
      <c r="M5" s="27">
        <f t="shared" si="0"/>
        <v>0</v>
      </c>
      <c r="N5" s="28">
        <f>SUM(D5:M5)</f>
        <v>14866745</v>
      </c>
      <c r="O5" s="33">
        <f t="shared" ref="O5:O36" si="1">(N5/O$83)</f>
        <v>319.2275235661678</v>
      </c>
      <c r="P5" s="6"/>
    </row>
    <row r="6" spans="1:133">
      <c r="A6" s="12"/>
      <c r="B6" s="25">
        <v>311</v>
      </c>
      <c r="C6" s="20" t="s">
        <v>2</v>
      </c>
      <c r="D6" s="46">
        <v>6800311</v>
      </c>
      <c r="E6" s="46">
        <v>194677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6994988</v>
      </c>
      <c r="O6" s="47">
        <f t="shared" si="1"/>
        <v>150.20051104764767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1497364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1497364</v>
      </c>
      <c r="O7" s="47">
        <f t="shared" si="1"/>
        <v>32.152283609971867</v>
      </c>
      <c r="P7" s="9"/>
    </row>
    <row r="8" spans="1:133">
      <c r="A8" s="12"/>
      <c r="B8" s="25">
        <v>312.51</v>
      </c>
      <c r="C8" s="20" t="s">
        <v>90</v>
      </c>
      <c r="D8" s="46">
        <v>267261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267261</v>
      </c>
      <c r="L8" s="46">
        <v>0</v>
      </c>
      <c r="M8" s="46">
        <v>0</v>
      </c>
      <c r="N8" s="46">
        <f>SUM(D8:M8)</f>
        <v>534522</v>
      </c>
      <c r="O8" s="47">
        <f t="shared" si="1"/>
        <v>11.477571879495823</v>
      </c>
      <c r="P8" s="9"/>
    </row>
    <row r="9" spans="1:133">
      <c r="A9" s="12"/>
      <c r="B9" s="25">
        <v>312.52</v>
      </c>
      <c r="C9" s="20" t="s">
        <v>123</v>
      </c>
      <c r="D9" s="46">
        <v>333506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333506</v>
      </c>
      <c r="L9" s="46">
        <v>0</v>
      </c>
      <c r="M9" s="46">
        <v>0</v>
      </c>
      <c r="N9" s="46">
        <f>SUM(D9:M9)</f>
        <v>667012</v>
      </c>
      <c r="O9" s="47">
        <f t="shared" si="1"/>
        <v>14.3224753602027</v>
      </c>
      <c r="P9" s="9"/>
    </row>
    <row r="10" spans="1:133">
      <c r="A10" s="12"/>
      <c r="B10" s="25">
        <v>314.10000000000002</v>
      </c>
      <c r="C10" s="20" t="s">
        <v>11</v>
      </c>
      <c r="D10" s="46">
        <v>2638693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2638693</v>
      </c>
      <c r="O10" s="47">
        <f t="shared" si="1"/>
        <v>56.659573554357863</v>
      </c>
      <c r="P10" s="9"/>
    </row>
    <row r="11" spans="1:133">
      <c r="A11" s="12"/>
      <c r="B11" s="25">
        <v>314.3</v>
      </c>
      <c r="C11" s="20" t="s">
        <v>12</v>
      </c>
      <c r="D11" s="46">
        <v>583659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583659</v>
      </c>
      <c r="O11" s="47">
        <f t="shared" si="1"/>
        <v>12.532670546047969</v>
      </c>
      <c r="P11" s="9"/>
    </row>
    <row r="12" spans="1:133">
      <c r="A12" s="12"/>
      <c r="B12" s="25">
        <v>314.39999999999998</v>
      </c>
      <c r="C12" s="20" t="s">
        <v>13</v>
      </c>
      <c r="D12" s="46">
        <v>60186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60186</v>
      </c>
      <c r="O12" s="47">
        <f t="shared" si="1"/>
        <v>1.2923493160980009</v>
      </c>
      <c r="P12" s="9"/>
    </row>
    <row r="13" spans="1:133">
      <c r="A13" s="12"/>
      <c r="B13" s="25">
        <v>314.8</v>
      </c>
      <c r="C13" s="20" t="s">
        <v>14</v>
      </c>
      <c r="D13" s="46">
        <v>41576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41576</v>
      </c>
      <c r="O13" s="47">
        <f t="shared" si="1"/>
        <v>0.89274441175839037</v>
      </c>
      <c r="P13" s="9"/>
    </row>
    <row r="14" spans="1:133">
      <c r="A14" s="12"/>
      <c r="B14" s="25">
        <v>315</v>
      </c>
      <c r="C14" s="20" t="s">
        <v>124</v>
      </c>
      <c r="D14" s="46">
        <v>1652964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1652964</v>
      </c>
      <c r="O14" s="47">
        <f t="shared" si="1"/>
        <v>35.493418651091879</v>
      </c>
      <c r="P14" s="9"/>
    </row>
    <row r="15" spans="1:133">
      <c r="A15" s="12"/>
      <c r="B15" s="25">
        <v>316</v>
      </c>
      <c r="C15" s="20" t="s">
        <v>125</v>
      </c>
      <c r="D15" s="46">
        <v>195781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195781</v>
      </c>
      <c r="O15" s="47">
        <f t="shared" si="1"/>
        <v>4.2039251894956084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SUM(D17:D29)</f>
        <v>5925542</v>
      </c>
      <c r="E16" s="32">
        <f t="shared" si="3"/>
        <v>1220859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4687993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11834394</v>
      </c>
      <c r="O16" s="45">
        <f t="shared" si="1"/>
        <v>254.11509308367869</v>
      </c>
      <c r="P16" s="10"/>
    </row>
    <row r="17" spans="1:16">
      <c r="A17" s="12"/>
      <c r="B17" s="25">
        <v>322</v>
      </c>
      <c r="C17" s="20" t="s">
        <v>0</v>
      </c>
      <c r="D17" s="46">
        <v>1925451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1925451</v>
      </c>
      <c r="O17" s="47">
        <f t="shared" si="1"/>
        <v>41.344420347426507</v>
      </c>
      <c r="P17" s="9"/>
    </row>
    <row r="18" spans="1:16">
      <c r="A18" s="12"/>
      <c r="B18" s="25">
        <v>323.10000000000002</v>
      </c>
      <c r="C18" s="20" t="s">
        <v>18</v>
      </c>
      <c r="D18" s="46">
        <v>3301748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4">SUM(D18:M18)</f>
        <v>3301748</v>
      </c>
      <c r="O18" s="47">
        <f t="shared" si="1"/>
        <v>70.897081874986583</v>
      </c>
      <c r="P18" s="9"/>
    </row>
    <row r="19" spans="1:16">
      <c r="A19" s="12"/>
      <c r="B19" s="25">
        <v>323.3</v>
      </c>
      <c r="C19" s="20" t="s">
        <v>19</v>
      </c>
      <c r="D19" s="46">
        <v>350544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350544</v>
      </c>
      <c r="O19" s="47">
        <f t="shared" si="1"/>
        <v>7.5270876725859441</v>
      </c>
      <c r="P19" s="9"/>
    </row>
    <row r="20" spans="1:16">
      <c r="A20" s="12"/>
      <c r="B20" s="25">
        <v>323.39999999999998</v>
      </c>
      <c r="C20" s="20" t="s">
        <v>20</v>
      </c>
      <c r="D20" s="46">
        <v>77622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77622</v>
      </c>
      <c r="O20" s="47">
        <f t="shared" si="1"/>
        <v>1.6667453994975414</v>
      </c>
      <c r="P20" s="9"/>
    </row>
    <row r="21" spans="1:16">
      <c r="A21" s="12"/>
      <c r="B21" s="25">
        <v>323.60000000000002</v>
      </c>
      <c r="C21" s="20" t="s">
        <v>21</v>
      </c>
      <c r="D21" s="46">
        <v>241414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241414</v>
      </c>
      <c r="O21" s="47">
        <f t="shared" si="1"/>
        <v>5.1837838998518393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37729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37729</v>
      </c>
      <c r="O22" s="47">
        <f t="shared" si="1"/>
        <v>0.81013935711064822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2555256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2555256</v>
      </c>
      <c r="O23" s="47">
        <f t="shared" si="1"/>
        <v>54.867965042623091</v>
      </c>
      <c r="P23" s="9"/>
    </row>
    <row r="24" spans="1:16">
      <c r="A24" s="12"/>
      <c r="B24" s="25">
        <v>324.22000000000003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2095008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2095008</v>
      </c>
      <c r="O24" s="47">
        <f t="shared" si="1"/>
        <v>44.98524833050611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965845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965845</v>
      </c>
      <c r="O25" s="47">
        <f t="shared" si="1"/>
        <v>20.739193918962446</v>
      </c>
      <c r="P25" s="9"/>
    </row>
    <row r="26" spans="1:16">
      <c r="A26" s="12"/>
      <c r="B26" s="25">
        <v>324.32</v>
      </c>
      <c r="C26" s="20" t="s">
        <v>102</v>
      </c>
      <c r="D26" s="46">
        <v>0</v>
      </c>
      <c r="E26" s="46">
        <v>118274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118274</v>
      </c>
      <c r="O26" s="47">
        <f t="shared" si="1"/>
        <v>2.5396491378755019</v>
      </c>
      <c r="P26" s="9"/>
    </row>
    <row r="27" spans="1:16">
      <c r="A27" s="12"/>
      <c r="B27" s="25">
        <v>324.61</v>
      </c>
      <c r="C27" s="20" t="s">
        <v>25</v>
      </c>
      <c r="D27" s="46">
        <v>0</v>
      </c>
      <c r="E27" s="46">
        <v>71592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71592</v>
      </c>
      <c r="O27" s="47">
        <f t="shared" si="1"/>
        <v>1.5372656803590217</v>
      </c>
      <c r="P27" s="9"/>
    </row>
    <row r="28" spans="1:16">
      <c r="A28" s="12"/>
      <c r="B28" s="25">
        <v>325.10000000000002</v>
      </c>
      <c r="C28" s="20" t="s">
        <v>26</v>
      </c>
      <c r="D28" s="46">
        <v>0</v>
      </c>
      <c r="E28" s="46">
        <v>65148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65148</v>
      </c>
      <c r="O28" s="47">
        <f t="shared" si="1"/>
        <v>1.3988963088617379</v>
      </c>
      <c r="P28" s="9"/>
    </row>
    <row r="29" spans="1:16">
      <c r="A29" s="12"/>
      <c r="B29" s="25">
        <v>329</v>
      </c>
      <c r="C29" s="20" t="s">
        <v>27</v>
      </c>
      <c r="D29" s="46">
        <v>28763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9" si="5">SUM(D29:M29)</f>
        <v>28763</v>
      </c>
      <c r="O29" s="47">
        <f t="shared" si="1"/>
        <v>0.61761611303171504</v>
      </c>
      <c r="P29" s="9"/>
    </row>
    <row r="30" spans="1:16" ht="15.75">
      <c r="A30" s="29" t="s">
        <v>29</v>
      </c>
      <c r="B30" s="30"/>
      <c r="C30" s="31"/>
      <c r="D30" s="32">
        <f t="shared" ref="D30:M30" si="6">SUM(D31:D38)</f>
        <v>9017563</v>
      </c>
      <c r="E30" s="32">
        <f t="shared" si="6"/>
        <v>33285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9050848</v>
      </c>
      <c r="O30" s="45">
        <f t="shared" si="1"/>
        <v>194.34515041549463</v>
      </c>
      <c r="P30" s="10"/>
    </row>
    <row r="31" spans="1:16">
      <c r="A31" s="12"/>
      <c r="B31" s="25">
        <v>331.2</v>
      </c>
      <c r="C31" s="20" t="s">
        <v>28</v>
      </c>
      <c r="D31" s="46">
        <v>0</v>
      </c>
      <c r="E31" s="46">
        <v>33285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33285</v>
      </c>
      <c r="O31" s="47">
        <f t="shared" si="1"/>
        <v>0.71471516609048547</v>
      </c>
      <c r="P31" s="9"/>
    </row>
    <row r="32" spans="1:16">
      <c r="A32" s="12"/>
      <c r="B32" s="25">
        <v>335.12</v>
      </c>
      <c r="C32" s="20" t="s">
        <v>126</v>
      </c>
      <c r="D32" s="46">
        <v>2033469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2033469</v>
      </c>
      <c r="O32" s="47">
        <f t="shared" si="1"/>
        <v>43.663846599815336</v>
      </c>
      <c r="P32" s="9"/>
    </row>
    <row r="33" spans="1:16">
      <c r="A33" s="12"/>
      <c r="B33" s="25">
        <v>335.14</v>
      </c>
      <c r="C33" s="20" t="s">
        <v>127</v>
      </c>
      <c r="D33" s="46">
        <v>27617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27617</v>
      </c>
      <c r="O33" s="47">
        <f t="shared" si="1"/>
        <v>0.59300852461832476</v>
      </c>
      <c r="P33" s="9"/>
    </row>
    <row r="34" spans="1:16">
      <c r="A34" s="12"/>
      <c r="B34" s="25">
        <v>335.15</v>
      </c>
      <c r="C34" s="20" t="s">
        <v>128</v>
      </c>
      <c r="D34" s="46">
        <v>31807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31807</v>
      </c>
      <c r="O34" s="47">
        <f t="shared" si="1"/>
        <v>0.68297867771789311</v>
      </c>
      <c r="P34" s="9"/>
    </row>
    <row r="35" spans="1:16">
      <c r="A35" s="12"/>
      <c r="B35" s="25">
        <v>335.18</v>
      </c>
      <c r="C35" s="20" t="s">
        <v>129</v>
      </c>
      <c r="D35" s="46">
        <v>6663887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6663887</v>
      </c>
      <c r="O35" s="47">
        <f t="shared" si="1"/>
        <v>143.09091494707008</v>
      </c>
      <c r="P35" s="9"/>
    </row>
    <row r="36" spans="1:16">
      <c r="A36" s="12"/>
      <c r="B36" s="25">
        <v>335.49</v>
      </c>
      <c r="C36" s="20" t="s">
        <v>36</v>
      </c>
      <c r="D36" s="46">
        <v>38120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38120</v>
      </c>
      <c r="O36" s="47">
        <f t="shared" si="1"/>
        <v>0.81853513989392546</v>
      </c>
      <c r="P36" s="9"/>
    </row>
    <row r="37" spans="1:16">
      <c r="A37" s="12"/>
      <c r="B37" s="25">
        <v>337.2</v>
      </c>
      <c r="C37" s="20" t="s">
        <v>37</v>
      </c>
      <c r="D37" s="46">
        <v>165990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5"/>
        <v>165990</v>
      </c>
      <c r="O37" s="47">
        <f t="shared" ref="O37:O68" si="7">(N37/O$83)</f>
        <v>3.5642352536986537</v>
      </c>
      <c r="P37" s="9"/>
    </row>
    <row r="38" spans="1:16">
      <c r="A38" s="12"/>
      <c r="B38" s="25">
        <v>338</v>
      </c>
      <c r="C38" s="20" t="s">
        <v>38</v>
      </c>
      <c r="D38" s="46">
        <v>56673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5"/>
        <v>56673</v>
      </c>
      <c r="O38" s="47">
        <f t="shared" si="7"/>
        <v>1.2169161065899379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SUM(D40:D57)</f>
        <v>2936946</v>
      </c>
      <c r="E39" s="32">
        <f t="shared" si="8"/>
        <v>903800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19297296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5"/>
        <v>23138042</v>
      </c>
      <c r="O39" s="45">
        <f t="shared" si="7"/>
        <v>496.83369478860237</v>
      </c>
      <c r="P39" s="10"/>
    </row>
    <row r="40" spans="1:16">
      <c r="A40" s="12"/>
      <c r="B40" s="25">
        <v>341.2</v>
      </c>
      <c r="C40" s="20" t="s">
        <v>130</v>
      </c>
      <c r="D40" s="46">
        <v>48720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57" si="9">SUM(D40:M40)</f>
        <v>48720</v>
      </c>
      <c r="O40" s="47">
        <f t="shared" si="7"/>
        <v>1.0461445964226666</v>
      </c>
      <c r="P40" s="9"/>
    </row>
    <row r="41" spans="1:16">
      <c r="A41" s="12"/>
      <c r="B41" s="25">
        <v>341.3</v>
      </c>
      <c r="C41" s="20" t="s">
        <v>131</v>
      </c>
      <c r="D41" s="46">
        <v>226033</v>
      </c>
      <c r="E41" s="46">
        <v>100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226133</v>
      </c>
      <c r="O41" s="47">
        <f t="shared" si="7"/>
        <v>4.8556612484163963</v>
      </c>
      <c r="P41" s="9"/>
    </row>
    <row r="42" spans="1:16">
      <c r="A42" s="12"/>
      <c r="B42" s="25">
        <v>341.8</v>
      </c>
      <c r="C42" s="20" t="s">
        <v>132</v>
      </c>
      <c r="D42" s="46">
        <v>74819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74819</v>
      </c>
      <c r="O42" s="47">
        <f t="shared" si="7"/>
        <v>1.6065577290588564</v>
      </c>
      <c r="P42" s="9"/>
    </row>
    <row r="43" spans="1:16">
      <c r="A43" s="12"/>
      <c r="B43" s="25">
        <v>341.9</v>
      </c>
      <c r="C43" s="20" t="s">
        <v>133</v>
      </c>
      <c r="D43" s="46">
        <v>116908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116908</v>
      </c>
      <c r="O43" s="47">
        <f t="shared" si="7"/>
        <v>2.5103175796096284</v>
      </c>
      <c r="P43" s="9"/>
    </row>
    <row r="44" spans="1:16">
      <c r="A44" s="12"/>
      <c r="B44" s="25">
        <v>342.1</v>
      </c>
      <c r="C44" s="20" t="s">
        <v>50</v>
      </c>
      <c r="D44" s="46">
        <v>996706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996706</v>
      </c>
      <c r="O44" s="47">
        <f t="shared" si="7"/>
        <v>21.401859526314659</v>
      </c>
      <c r="P44" s="9"/>
    </row>
    <row r="45" spans="1:16">
      <c r="A45" s="12"/>
      <c r="B45" s="25">
        <v>342.6</v>
      </c>
      <c r="C45" s="20" t="s">
        <v>51</v>
      </c>
      <c r="D45" s="46">
        <v>686285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686285</v>
      </c>
      <c r="O45" s="47">
        <f t="shared" si="7"/>
        <v>14.736316591870477</v>
      </c>
      <c r="P45" s="9"/>
    </row>
    <row r="46" spans="1:16">
      <c r="A46" s="12"/>
      <c r="B46" s="25">
        <v>342.9</v>
      </c>
      <c r="C46" s="20" t="s">
        <v>52</v>
      </c>
      <c r="D46" s="46">
        <v>33017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33017</v>
      </c>
      <c r="O46" s="47">
        <f t="shared" si="7"/>
        <v>0.70896051190655129</v>
      </c>
      <c r="P46" s="9"/>
    </row>
    <row r="47" spans="1:16">
      <c r="A47" s="12"/>
      <c r="B47" s="25">
        <v>343.3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8762493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8762493</v>
      </c>
      <c r="O47" s="47">
        <f t="shared" si="7"/>
        <v>188.15342165725451</v>
      </c>
      <c r="P47" s="9"/>
    </row>
    <row r="48" spans="1:16">
      <c r="A48" s="12"/>
      <c r="B48" s="25">
        <v>343.4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3983785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3983785</v>
      </c>
      <c r="O48" s="47">
        <f t="shared" si="7"/>
        <v>85.542182903523653</v>
      </c>
      <c r="P48" s="9"/>
    </row>
    <row r="49" spans="1:16">
      <c r="A49" s="12"/>
      <c r="B49" s="25">
        <v>343.5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6043554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6043554</v>
      </c>
      <c r="O49" s="47">
        <f t="shared" si="7"/>
        <v>129.77075862661312</v>
      </c>
      <c r="P49" s="9"/>
    </row>
    <row r="50" spans="1:16">
      <c r="A50" s="12"/>
      <c r="B50" s="25">
        <v>343.7</v>
      </c>
      <c r="C50" s="20" t="s">
        <v>56</v>
      </c>
      <c r="D50" s="46">
        <v>0</v>
      </c>
      <c r="E50" s="46">
        <v>408178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408178</v>
      </c>
      <c r="O50" s="47">
        <f t="shared" si="7"/>
        <v>8.7646389383951391</v>
      </c>
      <c r="P50" s="9"/>
    </row>
    <row r="51" spans="1:16">
      <c r="A51" s="12"/>
      <c r="B51" s="25">
        <v>343.8</v>
      </c>
      <c r="C51" s="20" t="s">
        <v>57</v>
      </c>
      <c r="D51" s="46">
        <v>8655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8655</v>
      </c>
      <c r="O51" s="47">
        <f t="shared" si="7"/>
        <v>0.18584526851474092</v>
      </c>
      <c r="P51" s="9"/>
    </row>
    <row r="52" spans="1:16">
      <c r="A52" s="12"/>
      <c r="B52" s="25">
        <v>343.9</v>
      </c>
      <c r="C52" s="20" t="s">
        <v>58</v>
      </c>
      <c r="D52" s="46">
        <v>49348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49348</v>
      </c>
      <c r="O52" s="47">
        <f t="shared" si="7"/>
        <v>1.0596293830924823</v>
      </c>
      <c r="P52" s="9"/>
    </row>
    <row r="53" spans="1:16">
      <c r="A53" s="12"/>
      <c r="B53" s="25">
        <v>344.1</v>
      </c>
      <c r="C53" s="20" t="s">
        <v>134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507464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507464</v>
      </c>
      <c r="O53" s="47">
        <f t="shared" si="7"/>
        <v>10.896566532820854</v>
      </c>
      <c r="P53" s="9"/>
    </row>
    <row r="54" spans="1:16">
      <c r="A54" s="12"/>
      <c r="B54" s="25">
        <v>344.9</v>
      </c>
      <c r="C54" s="20" t="s">
        <v>135</v>
      </c>
      <c r="D54" s="46">
        <v>0</v>
      </c>
      <c r="E54" s="46">
        <v>176136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176136</v>
      </c>
      <c r="O54" s="47">
        <f t="shared" si="7"/>
        <v>3.7820961542590883</v>
      </c>
      <c r="P54" s="9"/>
    </row>
    <row r="55" spans="1:16">
      <c r="A55" s="12"/>
      <c r="B55" s="25">
        <v>347.2</v>
      </c>
      <c r="C55" s="20" t="s">
        <v>60</v>
      </c>
      <c r="D55" s="46">
        <v>425958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425958</v>
      </c>
      <c r="O55" s="47">
        <f t="shared" si="7"/>
        <v>9.1464215928367434</v>
      </c>
      <c r="P55" s="9"/>
    </row>
    <row r="56" spans="1:16">
      <c r="A56" s="12"/>
      <c r="B56" s="25">
        <v>347.4</v>
      </c>
      <c r="C56" s="20" t="s">
        <v>61</v>
      </c>
      <c r="D56" s="46">
        <v>270497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270497</v>
      </c>
      <c r="O56" s="47">
        <f t="shared" si="7"/>
        <v>5.8082712417598934</v>
      </c>
      <c r="P56" s="9"/>
    </row>
    <row r="57" spans="1:16">
      <c r="A57" s="12"/>
      <c r="B57" s="25">
        <v>349</v>
      </c>
      <c r="C57" s="20" t="s">
        <v>97</v>
      </c>
      <c r="D57" s="46">
        <v>0</v>
      </c>
      <c r="E57" s="46">
        <v>319386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319386</v>
      </c>
      <c r="O57" s="47">
        <f t="shared" si="7"/>
        <v>6.8580447059328771</v>
      </c>
      <c r="P57" s="9"/>
    </row>
    <row r="58" spans="1:16" ht="15.75">
      <c r="A58" s="29" t="s">
        <v>44</v>
      </c>
      <c r="B58" s="30"/>
      <c r="C58" s="31"/>
      <c r="D58" s="32">
        <f t="shared" ref="D58:M58" si="10">SUM(D59:D63)</f>
        <v>1915654</v>
      </c>
      <c r="E58" s="32">
        <f t="shared" si="10"/>
        <v>41603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40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65" si="11">SUM(D58:M58)</f>
        <v>1957297</v>
      </c>
      <c r="O58" s="45">
        <f t="shared" si="7"/>
        <v>42.028236456163704</v>
      </c>
      <c r="P58" s="10"/>
    </row>
    <row r="59" spans="1:16">
      <c r="A59" s="13"/>
      <c r="B59" s="39">
        <v>351.1</v>
      </c>
      <c r="C59" s="21" t="s">
        <v>64</v>
      </c>
      <c r="D59" s="46">
        <v>380238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380238</v>
      </c>
      <c r="O59" s="47">
        <f t="shared" si="7"/>
        <v>8.1646947671297596</v>
      </c>
      <c r="P59" s="9"/>
    </row>
    <row r="60" spans="1:16">
      <c r="A60" s="13"/>
      <c r="B60" s="39">
        <v>351.2</v>
      </c>
      <c r="C60" s="21" t="s">
        <v>65</v>
      </c>
      <c r="D60" s="46">
        <v>41832</v>
      </c>
      <c r="E60" s="46">
        <v>1012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42844</v>
      </c>
      <c r="O60" s="47">
        <f t="shared" si="7"/>
        <v>0.91997165618088506</v>
      </c>
      <c r="P60" s="9"/>
    </row>
    <row r="61" spans="1:16">
      <c r="A61" s="13"/>
      <c r="B61" s="39">
        <v>351.3</v>
      </c>
      <c r="C61" s="21" t="s">
        <v>66</v>
      </c>
      <c r="D61" s="46">
        <v>14598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14598</v>
      </c>
      <c r="O61" s="47">
        <f t="shared" si="7"/>
        <v>0.31345687230250585</v>
      </c>
      <c r="P61" s="9"/>
    </row>
    <row r="62" spans="1:16">
      <c r="A62" s="13"/>
      <c r="B62" s="39">
        <v>354</v>
      </c>
      <c r="C62" s="21" t="s">
        <v>67</v>
      </c>
      <c r="D62" s="46">
        <v>1478986</v>
      </c>
      <c r="E62" s="46">
        <v>0</v>
      </c>
      <c r="F62" s="46">
        <v>0</v>
      </c>
      <c r="G62" s="46">
        <v>0</v>
      </c>
      <c r="H62" s="46">
        <v>0</v>
      </c>
      <c r="I62" s="46">
        <v>40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1479026</v>
      </c>
      <c r="O62" s="47">
        <f t="shared" si="7"/>
        <v>31.758519250177148</v>
      </c>
      <c r="P62" s="9"/>
    </row>
    <row r="63" spans="1:16">
      <c r="A63" s="13"/>
      <c r="B63" s="39">
        <v>359</v>
      </c>
      <c r="C63" s="21" t="s">
        <v>68</v>
      </c>
      <c r="D63" s="46">
        <v>0</v>
      </c>
      <c r="E63" s="46">
        <v>40591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40591</v>
      </c>
      <c r="O63" s="47">
        <f t="shared" si="7"/>
        <v>0.87159391037340839</v>
      </c>
      <c r="P63" s="9"/>
    </row>
    <row r="64" spans="1:16" ht="15.75">
      <c r="A64" s="29" t="s">
        <v>3</v>
      </c>
      <c r="B64" s="30"/>
      <c r="C64" s="31"/>
      <c r="D64" s="32">
        <f t="shared" ref="D64:M64" si="12">SUM(D65:D74)</f>
        <v>854402</v>
      </c>
      <c r="E64" s="32">
        <f t="shared" si="12"/>
        <v>42455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961512</v>
      </c>
      <c r="J64" s="32">
        <f t="shared" si="12"/>
        <v>0</v>
      </c>
      <c r="K64" s="32">
        <f t="shared" si="12"/>
        <v>6360050</v>
      </c>
      <c r="L64" s="32">
        <f t="shared" si="12"/>
        <v>0</v>
      </c>
      <c r="M64" s="32">
        <f t="shared" si="12"/>
        <v>0</v>
      </c>
      <c r="N64" s="32">
        <f t="shared" si="11"/>
        <v>8218419</v>
      </c>
      <c r="O64" s="45">
        <f t="shared" si="7"/>
        <v>176.47074359579997</v>
      </c>
      <c r="P64" s="10"/>
    </row>
    <row r="65" spans="1:16">
      <c r="A65" s="12"/>
      <c r="B65" s="25">
        <v>361.1</v>
      </c>
      <c r="C65" s="20" t="s">
        <v>69</v>
      </c>
      <c r="D65" s="46">
        <v>42469</v>
      </c>
      <c r="E65" s="46">
        <v>41008</v>
      </c>
      <c r="F65" s="46">
        <v>0</v>
      </c>
      <c r="G65" s="46">
        <v>0</v>
      </c>
      <c r="H65" s="46">
        <v>0</v>
      </c>
      <c r="I65" s="46">
        <v>97841</v>
      </c>
      <c r="J65" s="46">
        <v>0</v>
      </c>
      <c r="K65" s="46">
        <v>1575666</v>
      </c>
      <c r="L65" s="46">
        <v>0</v>
      </c>
      <c r="M65" s="46">
        <v>0</v>
      </c>
      <c r="N65" s="46">
        <f t="shared" si="11"/>
        <v>1756984</v>
      </c>
      <c r="O65" s="47">
        <f t="shared" si="7"/>
        <v>37.726997487706939</v>
      </c>
      <c r="P65" s="9"/>
    </row>
    <row r="66" spans="1:16">
      <c r="A66" s="12"/>
      <c r="B66" s="25">
        <v>361.2</v>
      </c>
      <c r="C66" s="20" t="s">
        <v>70</v>
      </c>
      <c r="D66" s="46">
        <v>1429</v>
      </c>
      <c r="E66" s="46">
        <v>0</v>
      </c>
      <c r="F66" s="46">
        <v>0</v>
      </c>
      <c r="G66" s="46">
        <v>0</v>
      </c>
      <c r="H66" s="46">
        <v>0</v>
      </c>
      <c r="I66" s="46">
        <v>1427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4" si="13">SUM(D66:M66)</f>
        <v>2856</v>
      </c>
      <c r="O66" s="47">
        <f t="shared" si="7"/>
        <v>6.1325717721328721E-2</v>
      </c>
      <c r="P66" s="9"/>
    </row>
    <row r="67" spans="1:16">
      <c r="A67" s="12"/>
      <c r="B67" s="25">
        <v>361.3</v>
      </c>
      <c r="C67" s="20" t="s">
        <v>71</v>
      </c>
      <c r="D67" s="46">
        <v>16544</v>
      </c>
      <c r="E67" s="46">
        <v>1006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-4054869</v>
      </c>
      <c r="L67" s="46">
        <v>0</v>
      </c>
      <c r="M67" s="46">
        <v>0</v>
      </c>
      <c r="N67" s="46">
        <f t="shared" si="13"/>
        <v>-4037319</v>
      </c>
      <c r="O67" s="47">
        <f t="shared" si="7"/>
        <v>-86.691696549354745</v>
      </c>
      <c r="P67" s="9"/>
    </row>
    <row r="68" spans="1:16">
      <c r="A68" s="12"/>
      <c r="B68" s="25">
        <v>362</v>
      </c>
      <c r="C68" s="20" t="s">
        <v>72</v>
      </c>
      <c r="D68" s="46">
        <v>285034</v>
      </c>
      <c r="E68" s="46">
        <v>0</v>
      </c>
      <c r="F68" s="46">
        <v>0</v>
      </c>
      <c r="G68" s="46">
        <v>0</v>
      </c>
      <c r="H68" s="46">
        <v>0</v>
      </c>
      <c r="I68" s="46">
        <v>37574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322608</v>
      </c>
      <c r="O68" s="47">
        <f t="shared" si="7"/>
        <v>6.9272293916815189</v>
      </c>
      <c r="P68" s="9"/>
    </row>
    <row r="69" spans="1:16">
      <c r="A69" s="12"/>
      <c r="B69" s="25">
        <v>364</v>
      </c>
      <c r="C69" s="20" t="s">
        <v>136</v>
      </c>
      <c r="D69" s="46">
        <v>171869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3247244</v>
      </c>
      <c r="L69" s="46">
        <v>0</v>
      </c>
      <c r="M69" s="46">
        <v>0</v>
      </c>
      <c r="N69" s="46">
        <f t="shared" si="13"/>
        <v>3419113</v>
      </c>
      <c r="O69" s="47">
        <f t="shared" ref="O69:O81" si="14">(N69/O$83)</f>
        <v>73.417212428335233</v>
      </c>
      <c r="P69" s="9"/>
    </row>
    <row r="70" spans="1:16">
      <c r="A70" s="12"/>
      <c r="B70" s="25">
        <v>365</v>
      </c>
      <c r="C70" s="20" t="s">
        <v>137</v>
      </c>
      <c r="D70" s="46">
        <v>84</v>
      </c>
      <c r="E70" s="46">
        <v>0</v>
      </c>
      <c r="F70" s="46">
        <v>0</v>
      </c>
      <c r="G70" s="46">
        <v>0</v>
      </c>
      <c r="H70" s="46">
        <v>0</v>
      </c>
      <c r="I70" s="46">
        <v>2195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2279</v>
      </c>
      <c r="O70" s="47">
        <f t="shared" si="14"/>
        <v>4.893603315367933E-2</v>
      </c>
      <c r="P70" s="9"/>
    </row>
    <row r="71" spans="1:16">
      <c r="A71" s="12"/>
      <c r="B71" s="25">
        <v>366</v>
      </c>
      <c r="C71" s="20" t="s">
        <v>75</v>
      </c>
      <c r="D71" s="46">
        <v>32770</v>
      </c>
      <c r="E71" s="46">
        <v>441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33211</v>
      </c>
      <c r="O71" s="47">
        <f t="shared" si="14"/>
        <v>0.71312619441283198</v>
      </c>
      <c r="P71" s="9"/>
    </row>
    <row r="72" spans="1:16">
      <c r="A72" s="12"/>
      <c r="B72" s="25">
        <v>368</v>
      </c>
      <c r="C72" s="20" t="s">
        <v>76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5592009</v>
      </c>
      <c r="L72" s="46">
        <v>0</v>
      </c>
      <c r="M72" s="46">
        <v>0</v>
      </c>
      <c r="N72" s="46">
        <f t="shared" si="13"/>
        <v>5592009</v>
      </c>
      <c r="O72" s="47">
        <f t="shared" si="14"/>
        <v>120.07491786734234</v>
      </c>
      <c r="P72" s="9"/>
    </row>
    <row r="73" spans="1:16">
      <c r="A73" s="12"/>
      <c r="B73" s="25">
        <v>369.3</v>
      </c>
      <c r="C73" s="20" t="s">
        <v>77</v>
      </c>
      <c r="D73" s="46">
        <v>131040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131040</v>
      </c>
      <c r="O73" s="47">
        <f t="shared" si="14"/>
        <v>2.813768224860965</v>
      </c>
      <c r="P73" s="9"/>
    </row>
    <row r="74" spans="1:16">
      <c r="A74" s="12"/>
      <c r="B74" s="25">
        <v>369.9</v>
      </c>
      <c r="C74" s="20" t="s">
        <v>78</v>
      </c>
      <c r="D74" s="46">
        <v>173163</v>
      </c>
      <c r="E74" s="46">
        <v>0</v>
      </c>
      <c r="F74" s="46">
        <v>0</v>
      </c>
      <c r="G74" s="46">
        <v>0</v>
      </c>
      <c r="H74" s="46">
        <v>0</v>
      </c>
      <c r="I74" s="46">
        <v>822475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995638</v>
      </c>
      <c r="O74" s="47">
        <f t="shared" si="14"/>
        <v>21.378926799939876</v>
      </c>
      <c r="P74" s="9"/>
    </row>
    <row r="75" spans="1:16" ht="15.75">
      <c r="A75" s="29" t="s">
        <v>45</v>
      </c>
      <c r="B75" s="30"/>
      <c r="C75" s="31"/>
      <c r="D75" s="32">
        <f t="shared" ref="D75:M75" si="15">SUM(D76:D80)</f>
        <v>5398756</v>
      </c>
      <c r="E75" s="32">
        <f t="shared" si="15"/>
        <v>627126</v>
      </c>
      <c r="F75" s="32">
        <f t="shared" si="15"/>
        <v>0</v>
      </c>
      <c r="G75" s="32">
        <f t="shared" si="15"/>
        <v>0</v>
      </c>
      <c r="H75" s="32">
        <f t="shared" si="15"/>
        <v>0</v>
      </c>
      <c r="I75" s="32">
        <f t="shared" si="15"/>
        <v>6419223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ref="N75:N81" si="16">SUM(D75:M75)</f>
        <v>12445105</v>
      </c>
      <c r="O75" s="45">
        <f t="shared" si="14"/>
        <v>267.22864014086019</v>
      </c>
      <c r="P75" s="9"/>
    </row>
    <row r="76" spans="1:16">
      <c r="A76" s="12"/>
      <c r="B76" s="25">
        <v>381</v>
      </c>
      <c r="C76" s="20" t="s">
        <v>79</v>
      </c>
      <c r="D76" s="46">
        <v>4438756</v>
      </c>
      <c r="E76" s="46">
        <v>627126</v>
      </c>
      <c r="F76" s="46">
        <v>0</v>
      </c>
      <c r="G76" s="46">
        <v>0</v>
      </c>
      <c r="H76" s="46">
        <v>0</v>
      </c>
      <c r="I76" s="46">
        <v>475710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5541592</v>
      </c>
      <c r="O76" s="47">
        <f t="shared" si="14"/>
        <v>118.99233428528484</v>
      </c>
      <c r="P76" s="9"/>
    </row>
    <row r="77" spans="1:16">
      <c r="A77" s="12"/>
      <c r="B77" s="25">
        <v>384</v>
      </c>
      <c r="C77" s="20" t="s">
        <v>138</v>
      </c>
      <c r="D77" s="46">
        <v>960000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960000</v>
      </c>
      <c r="O77" s="47">
        <f t="shared" si="14"/>
        <v>20.613686629018058</v>
      </c>
      <c r="P77" s="9"/>
    </row>
    <row r="78" spans="1:16">
      <c r="A78" s="12"/>
      <c r="B78" s="25">
        <v>389.3</v>
      </c>
      <c r="C78" s="20" t="s">
        <v>140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4693320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4693320</v>
      </c>
      <c r="O78" s="47">
        <f t="shared" si="14"/>
        <v>100.77773721844066</v>
      </c>
      <c r="P78" s="9"/>
    </row>
    <row r="79" spans="1:16">
      <c r="A79" s="12"/>
      <c r="B79" s="25">
        <v>389.4</v>
      </c>
      <c r="C79" s="20" t="s">
        <v>141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1181097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1181097</v>
      </c>
      <c r="O79" s="47">
        <f t="shared" si="14"/>
        <v>25.361211912993063</v>
      </c>
      <c r="P79" s="9"/>
    </row>
    <row r="80" spans="1:16" ht="15.75" thickBot="1">
      <c r="A80" s="12"/>
      <c r="B80" s="25">
        <v>389.9</v>
      </c>
      <c r="C80" s="20" t="s">
        <v>142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69096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69096</v>
      </c>
      <c r="O80" s="47">
        <f t="shared" si="14"/>
        <v>1.4836700951235748</v>
      </c>
      <c r="P80" s="9"/>
    </row>
    <row r="81" spans="1:119" ht="16.5" thickBot="1">
      <c r="A81" s="14" t="s">
        <v>62</v>
      </c>
      <c r="B81" s="23"/>
      <c r="C81" s="22"/>
      <c r="D81" s="15">
        <f t="shared" ref="D81:M81" si="17">SUM(D5,D16,D30,D39,D58,D64,D75)</f>
        <v>38622800</v>
      </c>
      <c r="E81" s="15">
        <f t="shared" si="17"/>
        <v>4561169</v>
      </c>
      <c r="F81" s="15">
        <f t="shared" si="17"/>
        <v>0</v>
      </c>
      <c r="G81" s="15">
        <f t="shared" si="17"/>
        <v>0</v>
      </c>
      <c r="H81" s="15">
        <f t="shared" si="17"/>
        <v>0</v>
      </c>
      <c r="I81" s="15">
        <f t="shared" si="17"/>
        <v>31366064</v>
      </c>
      <c r="J81" s="15">
        <f t="shared" si="17"/>
        <v>0</v>
      </c>
      <c r="K81" s="15">
        <f t="shared" si="17"/>
        <v>6960817</v>
      </c>
      <c r="L81" s="15">
        <f t="shared" si="17"/>
        <v>0</v>
      </c>
      <c r="M81" s="15">
        <f t="shared" si="17"/>
        <v>0</v>
      </c>
      <c r="N81" s="15">
        <f t="shared" si="16"/>
        <v>81510850</v>
      </c>
      <c r="O81" s="38">
        <f t="shared" si="14"/>
        <v>1750.2490820467674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8" t="s">
        <v>150</v>
      </c>
      <c r="M83" s="48"/>
      <c r="N83" s="48"/>
      <c r="O83" s="43">
        <v>46571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12301423</v>
      </c>
      <c r="E5" s="27">
        <f t="shared" si="0"/>
        <v>1629313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595416</v>
      </c>
      <c r="L5" s="27">
        <f t="shared" si="0"/>
        <v>0</v>
      </c>
      <c r="M5" s="27">
        <f t="shared" si="0"/>
        <v>0</v>
      </c>
      <c r="N5" s="28">
        <f>SUM(D5:M5)</f>
        <v>14526152</v>
      </c>
      <c r="O5" s="33">
        <f t="shared" ref="O5:O36" si="1">(N5/O$86)</f>
        <v>318.07466771770788</v>
      </c>
      <c r="P5" s="6"/>
    </row>
    <row r="6" spans="1:133">
      <c r="A6" s="12"/>
      <c r="B6" s="25">
        <v>311</v>
      </c>
      <c r="C6" s="20" t="s">
        <v>2</v>
      </c>
      <c r="D6" s="46">
        <v>6593590</v>
      </c>
      <c r="E6" s="46">
        <v>195413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6789003</v>
      </c>
      <c r="O6" s="47">
        <f t="shared" si="1"/>
        <v>148.65670367207514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1433900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1433900</v>
      </c>
      <c r="O7" s="47">
        <f t="shared" si="1"/>
        <v>31.397665812695703</v>
      </c>
      <c r="P7" s="9"/>
    </row>
    <row r="8" spans="1:133">
      <c r="A8" s="12"/>
      <c r="B8" s="25">
        <v>312.51</v>
      </c>
      <c r="C8" s="20" t="s">
        <v>90</v>
      </c>
      <c r="D8" s="46">
        <v>280687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280687</v>
      </c>
      <c r="L8" s="46">
        <v>0</v>
      </c>
      <c r="M8" s="46">
        <v>0</v>
      </c>
      <c r="N8" s="46">
        <f>SUM(D8:M8)</f>
        <v>561374</v>
      </c>
      <c r="O8" s="47">
        <f t="shared" si="1"/>
        <v>12.292233243556899</v>
      </c>
      <c r="P8" s="9"/>
    </row>
    <row r="9" spans="1:133">
      <c r="A9" s="12"/>
      <c r="B9" s="25">
        <v>312.52</v>
      </c>
      <c r="C9" s="20" t="s">
        <v>123</v>
      </c>
      <c r="D9" s="46">
        <v>314729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314729</v>
      </c>
      <c r="L9" s="46">
        <v>0</v>
      </c>
      <c r="M9" s="46">
        <v>0</v>
      </c>
      <c r="N9" s="46">
        <f>SUM(D9:M9)</f>
        <v>629458</v>
      </c>
      <c r="O9" s="47">
        <f t="shared" si="1"/>
        <v>13.783047581510434</v>
      </c>
      <c r="P9" s="9"/>
    </row>
    <row r="10" spans="1:133">
      <c r="A10" s="12"/>
      <c r="B10" s="25">
        <v>314.10000000000002</v>
      </c>
      <c r="C10" s="20" t="s">
        <v>11</v>
      </c>
      <c r="D10" s="46">
        <v>2574088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2574088</v>
      </c>
      <c r="O10" s="47">
        <f t="shared" si="1"/>
        <v>56.364010597998643</v>
      </c>
      <c r="P10" s="9"/>
    </row>
    <row r="11" spans="1:133">
      <c r="A11" s="12"/>
      <c r="B11" s="25">
        <v>314.3</v>
      </c>
      <c r="C11" s="20" t="s">
        <v>12</v>
      </c>
      <c r="D11" s="46">
        <v>562484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562484</v>
      </c>
      <c r="O11" s="47">
        <f t="shared" si="1"/>
        <v>12.316538571021919</v>
      </c>
      <c r="P11" s="9"/>
    </row>
    <row r="12" spans="1:133">
      <c r="A12" s="12"/>
      <c r="B12" s="25">
        <v>314.39999999999998</v>
      </c>
      <c r="C12" s="20" t="s">
        <v>13</v>
      </c>
      <c r="D12" s="46">
        <v>49361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49361</v>
      </c>
      <c r="O12" s="47">
        <f t="shared" si="1"/>
        <v>1.0808425846854541</v>
      </c>
      <c r="P12" s="9"/>
    </row>
    <row r="13" spans="1:133">
      <c r="A13" s="12"/>
      <c r="B13" s="25">
        <v>314.8</v>
      </c>
      <c r="C13" s="20" t="s">
        <v>14</v>
      </c>
      <c r="D13" s="46">
        <v>40619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40619</v>
      </c>
      <c r="O13" s="47">
        <f t="shared" si="1"/>
        <v>0.88942170837986378</v>
      </c>
      <c r="P13" s="9"/>
    </row>
    <row r="14" spans="1:133">
      <c r="A14" s="12"/>
      <c r="B14" s="25">
        <v>315</v>
      </c>
      <c r="C14" s="20" t="s">
        <v>124</v>
      </c>
      <c r="D14" s="46">
        <v>1698804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1698804</v>
      </c>
      <c r="O14" s="47">
        <f t="shared" si="1"/>
        <v>37.198186953951257</v>
      </c>
      <c r="P14" s="9"/>
    </row>
    <row r="15" spans="1:133">
      <c r="A15" s="12"/>
      <c r="B15" s="25">
        <v>316</v>
      </c>
      <c r="C15" s="20" t="s">
        <v>125</v>
      </c>
      <c r="D15" s="46">
        <v>187061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187061</v>
      </c>
      <c r="O15" s="47">
        <f t="shared" si="1"/>
        <v>4.096016991832534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5689504</v>
      </c>
      <c r="E16" s="32">
        <f t="shared" si="3"/>
        <v>2201831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2800920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10692255</v>
      </c>
      <c r="O16" s="45">
        <f t="shared" si="1"/>
        <v>234.12500821125928</v>
      </c>
      <c r="P16" s="10"/>
    </row>
    <row r="17" spans="1:16">
      <c r="A17" s="12"/>
      <c r="B17" s="25">
        <v>322</v>
      </c>
      <c r="C17" s="20" t="s">
        <v>0</v>
      </c>
      <c r="D17" s="46">
        <v>1835041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1835041</v>
      </c>
      <c r="O17" s="47">
        <f t="shared" si="1"/>
        <v>40.181326501565614</v>
      </c>
      <c r="P17" s="9"/>
    </row>
    <row r="18" spans="1:16">
      <c r="A18" s="12"/>
      <c r="B18" s="25">
        <v>323.10000000000002</v>
      </c>
      <c r="C18" s="20" t="s">
        <v>18</v>
      </c>
      <c r="D18" s="46">
        <v>3177726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3177726</v>
      </c>
      <c r="O18" s="47">
        <f t="shared" si="1"/>
        <v>69.581685607304735</v>
      </c>
      <c r="P18" s="9"/>
    </row>
    <row r="19" spans="1:16">
      <c r="A19" s="12"/>
      <c r="B19" s="25">
        <v>323.3</v>
      </c>
      <c r="C19" s="20" t="s">
        <v>19</v>
      </c>
      <c r="D19" s="46">
        <v>340673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340673</v>
      </c>
      <c r="O19" s="47">
        <f t="shared" si="1"/>
        <v>7.4596115526943878</v>
      </c>
      <c r="P19" s="9"/>
    </row>
    <row r="20" spans="1:16">
      <c r="A20" s="12"/>
      <c r="B20" s="25">
        <v>323.39999999999998</v>
      </c>
      <c r="C20" s="20" t="s">
        <v>20</v>
      </c>
      <c r="D20" s="46">
        <v>77974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77974</v>
      </c>
      <c r="O20" s="47">
        <f t="shared" si="1"/>
        <v>1.7073726159977227</v>
      </c>
      <c r="P20" s="9"/>
    </row>
    <row r="21" spans="1:16">
      <c r="A21" s="12"/>
      <c r="B21" s="25">
        <v>323.60000000000002</v>
      </c>
      <c r="C21" s="20" t="s">
        <v>21</v>
      </c>
      <c r="D21" s="46">
        <v>229748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229748</v>
      </c>
      <c r="O21" s="47">
        <f t="shared" si="1"/>
        <v>5.0307210580481287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36636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36636</v>
      </c>
      <c r="O22" s="47">
        <f t="shared" si="1"/>
        <v>0.80220718649412071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2619816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2619816</v>
      </c>
      <c r="O23" s="47">
        <f t="shared" si="1"/>
        <v>57.365302502791828</v>
      </c>
      <c r="P23" s="9"/>
    </row>
    <row r="24" spans="1:16">
      <c r="A24" s="12"/>
      <c r="B24" s="25">
        <v>324.22000000000003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144468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144468</v>
      </c>
      <c r="O24" s="47">
        <f t="shared" si="1"/>
        <v>3.1633712146094726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1105596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1105596</v>
      </c>
      <c r="O25" s="47">
        <f t="shared" si="1"/>
        <v>24.208894436050713</v>
      </c>
      <c r="P25" s="9"/>
    </row>
    <row r="26" spans="1:16">
      <c r="A26" s="12"/>
      <c r="B26" s="25">
        <v>324.32</v>
      </c>
      <c r="C26" s="20" t="s">
        <v>102</v>
      </c>
      <c r="D26" s="46">
        <v>0</v>
      </c>
      <c r="E26" s="46">
        <v>1012350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1012350</v>
      </c>
      <c r="O26" s="47">
        <f t="shared" si="1"/>
        <v>22.16711554884057</v>
      </c>
      <c r="P26" s="9"/>
    </row>
    <row r="27" spans="1:16">
      <c r="A27" s="12"/>
      <c r="B27" s="25">
        <v>324.61</v>
      </c>
      <c r="C27" s="20" t="s">
        <v>25</v>
      </c>
      <c r="D27" s="46">
        <v>0</v>
      </c>
      <c r="E27" s="46">
        <v>83885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83885</v>
      </c>
      <c r="O27" s="47">
        <f t="shared" si="1"/>
        <v>1.8368039589218068</v>
      </c>
      <c r="P27" s="9"/>
    </row>
    <row r="28" spans="1:16">
      <c r="A28" s="12"/>
      <c r="B28" s="25">
        <v>329</v>
      </c>
      <c r="C28" s="20" t="s">
        <v>27</v>
      </c>
      <c r="D28" s="46">
        <v>28342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28342</v>
      </c>
      <c r="O28" s="47">
        <f t="shared" si="1"/>
        <v>0.62059602794017821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SUM(D30:D40)</f>
        <v>8323538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8323538</v>
      </c>
      <c r="O29" s="45">
        <f t="shared" si="1"/>
        <v>182.25794302480895</v>
      </c>
      <c r="P29" s="10"/>
    </row>
    <row r="30" spans="1:16">
      <c r="A30" s="12"/>
      <c r="B30" s="25">
        <v>331.2</v>
      </c>
      <c r="C30" s="20" t="s">
        <v>28</v>
      </c>
      <c r="D30" s="46">
        <v>36164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36164</v>
      </c>
      <c r="O30" s="47">
        <f t="shared" si="1"/>
        <v>0.79187194814863471</v>
      </c>
      <c r="P30" s="9"/>
    </row>
    <row r="31" spans="1:16">
      <c r="A31" s="12"/>
      <c r="B31" s="25">
        <v>334.2</v>
      </c>
      <c r="C31" s="20" t="s">
        <v>30</v>
      </c>
      <c r="D31" s="46">
        <v>12613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12613</v>
      </c>
      <c r="O31" s="47">
        <f t="shared" si="1"/>
        <v>0.27618296875342135</v>
      </c>
      <c r="P31" s="9"/>
    </row>
    <row r="32" spans="1:16">
      <c r="A32" s="12"/>
      <c r="B32" s="25">
        <v>334.9</v>
      </c>
      <c r="C32" s="20" t="s">
        <v>116</v>
      </c>
      <c r="D32" s="46">
        <v>25000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25000</v>
      </c>
      <c r="O32" s="47">
        <f t="shared" si="1"/>
        <v>0.54741728524819899</v>
      </c>
      <c r="P32" s="9"/>
    </row>
    <row r="33" spans="1:16">
      <c r="A33" s="12"/>
      <c r="B33" s="25">
        <v>335.12</v>
      </c>
      <c r="C33" s="20" t="s">
        <v>126</v>
      </c>
      <c r="D33" s="46">
        <v>1781391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1781391</v>
      </c>
      <c r="O33" s="47">
        <f t="shared" si="1"/>
        <v>39.006569007422975</v>
      </c>
      <c r="P33" s="9"/>
    </row>
    <row r="34" spans="1:16">
      <c r="A34" s="12"/>
      <c r="B34" s="25">
        <v>335.14</v>
      </c>
      <c r="C34" s="20" t="s">
        <v>127</v>
      </c>
      <c r="D34" s="46">
        <v>22641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22641</v>
      </c>
      <c r="O34" s="47">
        <f t="shared" si="1"/>
        <v>0.49576299021217896</v>
      </c>
      <c r="P34" s="9"/>
    </row>
    <row r="35" spans="1:16">
      <c r="A35" s="12"/>
      <c r="B35" s="25">
        <v>335.15</v>
      </c>
      <c r="C35" s="20" t="s">
        <v>128</v>
      </c>
      <c r="D35" s="46">
        <v>16139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16139</v>
      </c>
      <c r="O35" s="47">
        <f t="shared" si="1"/>
        <v>0.35339070266482736</v>
      </c>
      <c r="P35" s="9"/>
    </row>
    <row r="36" spans="1:16">
      <c r="A36" s="12"/>
      <c r="B36" s="25">
        <v>335.18</v>
      </c>
      <c r="C36" s="20" t="s">
        <v>129</v>
      </c>
      <c r="D36" s="46">
        <v>6180303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6180303</v>
      </c>
      <c r="O36" s="47">
        <f t="shared" si="1"/>
        <v>135.32818761085201</v>
      </c>
      <c r="P36" s="9"/>
    </row>
    <row r="37" spans="1:16">
      <c r="A37" s="12"/>
      <c r="B37" s="25">
        <v>335.23</v>
      </c>
      <c r="C37" s="20" t="s">
        <v>109</v>
      </c>
      <c r="D37" s="46">
        <v>12830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12830</v>
      </c>
      <c r="O37" s="47">
        <f t="shared" ref="O37:O68" si="7">(N37/O$86)</f>
        <v>0.28093455078937574</v>
      </c>
      <c r="P37" s="9"/>
    </row>
    <row r="38" spans="1:16">
      <c r="A38" s="12"/>
      <c r="B38" s="25">
        <v>335.49</v>
      </c>
      <c r="C38" s="20" t="s">
        <v>36</v>
      </c>
      <c r="D38" s="46">
        <v>39280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39280</v>
      </c>
      <c r="O38" s="47">
        <f t="shared" si="7"/>
        <v>0.86010203858197032</v>
      </c>
      <c r="P38" s="9"/>
    </row>
    <row r="39" spans="1:16">
      <c r="A39" s="12"/>
      <c r="B39" s="25">
        <v>337.2</v>
      </c>
      <c r="C39" s="20" t="s">
        <v>37</v>
      </c>
      <c r="D39" s="46">
        <v>140591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140591</v>
      </c>
      <c r="O39" s="47">
        <f t="shared" si="7"/>
        <v>3.0784777420131819</v>
      </c>
      <c r="P39" s="9"/>
    </row>
    <row r="40" spans="1:16">
      <c r="A40" s="12"/>
      <c r="B40" s="25">
        <v>338</v>
      </c>
      <c r="C40" s="20" t="s">
        <v>38</v>
      </c>
      <c r="D40" s="46">
        <v>56586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56586</v>
      </c>
      <c r="O40" s="47">
        <f t="shared" si="7"/>
        <v>1.2390461801221835</v>
      </c>
      <c r="P40" s="9"/>
    </row>
    <row r="41" spans="1:16" ht="15.75">
      <c r="A41" s="29" t="s">
        <v>43</v>
      </c>
      <c r="B41" s="30"/>
      <c r="C41" s="31"/>
      <c r="D41" s="32">
        <f t="shared" ref="D41:M41" si="8">SUM(D42:D59)</f>
        <v>3699285</v>
      </c>
      <c r="E41" s="32">
        <f t="shared" si="8"/>
        <v>945944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18099334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22744563</v>
      </c>
      <c r="O41" s="45">
        <f t="shared" si="7"/>
        <v>498.03067726466531</v>
      </c>
      <c r="P41" s="10"/>
    </row>
    <row r="42" spans="1:16">
      <c r="A42" s="12"/>
      <c r="B42" s="25">
        <v>341.2</v>
      </c>
      <c r="C42" s="20" t="s">
        <v>130</v>
      </c>
      <c r="D42" s="46">
        <v>56130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9" si="9">SUM(D42:M42)</f>
        <v>56130</v>
      </c>
      <c r="O42" s="47">
        <f t="shared" si="7"/>
        <v>1.2290612888392565</v>
      </c>
      <c r="P42" s="9"/>
    </row>
    <row r="43" spans="1:16">
      <c r="A43" s="12"/>
      <c r="B43" s="25">
        <v>341.3</v>
      </c>
      <c r="C43" s="20" t="s">
        <v>131</v>
      </c>
      <c r="D43" s="46">
        <v>228212</v>
      </c>
      <c r="E43" s="46">
        <v>610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228822</v>
      </c>
      <c r="O43" s="47">
        <f t="shared" si="7"/>
        <v>5.0104447218025356</v>
      </c>
      <c r="P43" s="9"/>
    </row>
    <row r="44" spans="1:16">
      <c r="A44" s="12"/>
      <c r="B44" s="25">
        <v>341.8</v>
      </c>
      <c r="C44" s="20" t="s">
        <v>132</v>
      </c>
      <c r="D44" s="46">
        <v>74555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74555</v>
      </c>
      <c r="O44" s="47">
        <f t="shared" si="7"/>
        <v>1.632507828067179</v>
      </c>
      <c r="P44" s="9"/>
    </row>
    <row r="45" spans="1:16">
      <c r="A45" s="12"/>
      <c r="B45" s="25">
        <v>341.9</v>
      </c>
      <c r="C45" s="20" t="s">
        <v>133</v>
      </c>
      <c r="D45" s="46">
        <v>88247</v>
      </c>
      <c r="E45" s="46">
        <v>0</v>
      </c>
      <c r="F45" s="46">
        <v>0</v>
      </c>
      <c r="G45" s="46">
        <v>0</v>
      </c>
      <c r="H45" s="46">
        <v>0</v>
      </c>
      <c r="I45" s="46">
        <v>235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88482</v>
      </c>
      <c r="O45" s="47">
        <f t="shared" si="7"/>
        <v>1.9374630493332456</v>
      </c>
      <c r="P45" s="9"/>
    </row>
    <row r="46" spans="1:16">
      <c r="A46" s="12"/>
      <c r="B46" s="25">
        <v>342.1</v>
      </c>
      <c r="C46" s="20" t="s">
        <v>50</v>
      </c>
      <c r="D46" s="46">
        <v>1106466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1106466</v>
      </c>
      <c r="O46" s="47">
        <f t="shared" si="7"/>
        <v>24.227944557577349</v>
      </c>
      <c r="P46" s="9"/>
    </row>
    <row r="47" spans="1:16">
      <c r="A47" s="12"/>
      <c r="B47" s="25">
        <v>342.6</v>
      </c>
      <c r="C47" s="20" t="s">
        <v>51</v>
      </c>
      <c r="D47" s="46">
        <v>708612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708612</v>
      </c>
      <c r="O47" s="47">
        <f t="shared" si="7"/>
        <v>15.516258293371871</v>
      </c>
      <c r="P47" s="9"/>
    </row>
    <row r="48" spans="1:16">
      <c r="A48" s="12"/>
      <c r="B48" s="25">
        <v>342.9</v>
      </c>
      <c r="C48" s="20" t="s">
        <v>52</v>
      </c>
      <c r="D48" s="46">
        <v>60080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60080</v>
      </c>
      <c r="O48" s="47">
        <f t="shared" si="7"/>
        <v>1.3155532199084718</v>
      </c>
      <c r="P48" s="9"/>
    </row>
    <row r="49" spans="1:16">
      <c r="A49" s="12"/>
      <c r="B49" s="25">
        <v>343.3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8519993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8519993</v>
      </c>
      <c r="O49" s="47">
        <f t="shared" si="7"/>
        <v>186.55965753574634</v>
      </c>
      <c r="P49" s="9"/>
    </row>
    <row r="50" spans="1:16">
      <c r="A50" s="12"/>
      <c r="B50" s="25">
        <v>343.4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3827349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3827349</v>
      </c>
      <c r="O50" s="47">
        <f t="shared" si="7"/>
        <v>83.806279971096373</v>
      </c>
      <c r="P50" s="9"/>
    </row>
    <row r="51" spans="1:16">
      <c r="A51" s="12"/>
      <c r="B51" s="25">
        <v>343.5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5751757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5751757</v>
      </c>
      <c r="O51" s="47">
        <f t="shared" si="7"/>
        <v>125.94444809389302</v>
      </c>
      <c r="P51" s="9"/>
    </row>
    <row r="52" spans="1:16">
      <c r="A52" s="12"/>
      <c r="B52" s="25">
        <v>343.7</v>
      </c>
      <c r="C52" s="20" t="s">
        <v>56</v>
      </c>
      <c r="D52" s="46">
        <v>0</v>
      </c>
      <c r="E52" s="46">
        <v>400368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400368</v>
      </c>
      <c r="O52" s="47">
        <f t="shared" si="7"/>
        <v>8.7667345464100368</v>
      </c>
      <c r="P52" s="9"/>
    </row>
    <row r="53" spans="1:16">
      <c r="A53" s="12"/>
      <c r="B53" s="25">
        <v>343.8</v>
      </c>
      <c r="C53" s="20" t="s">
        <v>57</v>
      </c>
      <c r="D53" s="46">
        <v>9075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9075</v>
      </c>
      <c r="O53" s="47">
        <f t="shared" si="7"/>
        <v>0.19871247454509625</v>
      </c>
      <c r="P53" s="9"/>
    </row>
    <row r="54" spans="1:16">
      <c r="A54" s="12"/>
      <c r="B54" s="25">
        <v>343.9</v>
      </c>
      <c r="C54" s="20" t="s">
        <v>58</v>
      </c>
      <c r="D54" s="46">
        <v>46075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46075</v>
      </c>
      <c r="O54" s="47">
        <f t="shared" si="7"/>
        <v>1.0088900567124308</v>
      </c>
      <c r="P54" s="9"/>
    </row>
    <row r="55" spans="1:16">
      <c r="A55" s="12"/>
      <c r="B55" s="25">
        <v>344.1</v>
      </c>
      <c r="C55" s="20" t="s">
        <v>134</v>
      </c>
      <c r="D55" s="46">
        <v>592142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592142</v>
      </c>
      <c r="O55" s="47">
        <f t="shared" si="7"/>
        <v>12.965950644857562</v>
      </c>
      <c r="P55" s="9"/>
    </row>
    <row r="56" spans="1:16">
      <c r="A56" s="12"/>
      <c r="B56" s="25">
        <v>344.9</v>
      </c>
      <c r="C56" s="20" t="s">
        <v>135</v>
      </c>
      <c r="D56" s="46">
        <v>0</v>
      </c>
      <c r="E56" s="46">
        <v>251484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251484</v>
      </c>
      <c r="O56" s="47">
        <f t="shared" si="7"/>
        <v>5.5066675425343234</v>
      </c>
      <c r="P56" s="9"/>
    </row>
    <row r="57" spans="1:16">
      <c r="A57" s="12"/>
      <c r="B57" s="25">
        <v>347.2</v>
      </c>
      <c r="C57" s="20" t="s">
        <v>60</v>
      </c>
      <c r="D57" s="46">
        <v>478685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478685</v>
      </c>
      <c r="O57" s="47">
        <f t="shared" si="7"/>
        <v>10.481617727561366</v>
      </c>
      <c r="P57" s="9"/>
    </row>
    <row r="58" spans="1:16">
      <c r="A58" s="12"/>
      <c r="B58" s="25">
        <v>347.3</v>
      </c>
      <c r="C58" s="20" t="s">
        <v>145</v>
      </c>
      <c r="D58" s="46">
        <v>251006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251006</v>
      </c>
      <c r="O58" s="47">
        <f t="shared" si="7"/>
        <v>5.4962009240403775</v>
      </c>
      <c r="P58" s="9"/>
    </row>
    <row r="59" spans="1:16">
      <c r="A59" s="12"/>
      <c r="B59" s="25">
        <v>349</v>
      </c>
      <c r="C59" s="20" t="s">
        <v>97</v>
      </c>
      <c r="D59" s="46">
        <v>0</v>
      </c>
      <c r="E59" s="46">
        <v>293482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293482</v>
      </c>
      <c r="O59" s="47">
        <f t="shared" si="7"/>
        <v>6.4262847883684779</v>
      </c>
      <c r="P59" s="9"/>
    </row>
    <row r="60" spans="1:16" ht="15.75">
      <c r="A60" s="29" t="s">
        <v>44</v>
      </c>
      <c r="B60" s="30"/>
      <c r="C60" s="31"/>
      <c r="D60" s="32">
        <f t="shared" ref="D60:M60" si="10">SUM(D61:D65)</f>
        <v>1475183</v>
      </c>
      <c r="E60" s="32">
        <f t="shared" si="10"/>
        <v>135527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7" si="11">SUM(D60:M60)</f>
        <v>1610710</v>
      </c>
      <c r="O60" s="45">
        <f t="shared" si="7"/>
        <v>35.269219820885063</v>
      </c>
      <c r="P60" s="10"/>
    </row>
    <row r="61" spans="1:16">
      <c r="A61" s="13"/>
      <c r="B61" s="39">
        <v>351.1</v>
      </c>
      <c r="C61" s="21" t="s">
        <v>64</v>
      </c>
      <c r="D61" s="46">
        <v>316794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316794</v>
      </c>
      <c r="O61" s="47">
        <f t="shared" si="7"/>
        <v>6.9367404585167183</v>
      </c>
      <c r="P61" s="9"/>
    </row>
    <row r="62" spans="1:16">
      <c r="A62" s="13"/>
      <c r="B62" s="39">
        <v>351.2</v>
      </c>
      <c r="C62" s="21" t="s">
        <v>65</v>
      </c>
      <c r="D62" s="46">
        <v>66773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66773</v>
      </c>
      <c r="O62" s="47">
        <f t="shared" si="7"/>
        <v>1.4621077755151197</v>
      </c>
      <c r="P62" s="9"/>
    </row>
    <row r="63" spans="1:16">
      <c r="A63" s="13"/>
      <c r="B63" s="39">
        <v>351.3</v>
      </c>
      <c r="C63" s="21" t="s">
        <v>66</v>
      </c>
      <c r="D63" s="46">
        <v>13792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13792</v>
      </c>
      <c r="O63" s="47">
        <f t="shared" si="7"/>
        <v>0.3019991679257264</v>
      </c>
      <c r="P63" s="9"/>
    </row>
    <row r="64" spans="1:16">
      <c r="A64" s="13"/>
      <c r="B64" s="39">
        <v>354</v>
      </c>
      <c r="C64" s="21" t="s">
        <v>67</v>
      </c>
      <c r="D64" s="46">
        <v>1077824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1077824</v>
      </c>
      <c r="O64" s="47">
        <f t="shared" si="7"/>
        <v>23.600779522214193</v>
      </c>
      <c r="P64" s="9"/>
    </row>
    <row r="65" spans="1:16">
      <c r="A65" s="13"/>
      <c r="B65" s="39">
        <v>359</v>
      </c>
      <c r="C65" s="21" t="s">
        <v>68</v>
      </c>
      <c r="D65" s="46">
        <v>0</v>
      </c>
      <c r="E65" s="46">
        <v>135527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135527</v>
      </c>
      <c r="O65" s="47">
        <f t="shared" si="7"/>
        <v>2.9675928967133065</v>
      </c>
      <c r="P65" s="9"/>
    </row>
    <row r="66" spans="1:16" ht="15.75">
      <c r="A66" s="29" t="s">
        <v>3</v>
      </c>
      <c r="B66" s="30"/>
      <c r="C66" s="31"/>
      <c r="D66" s="32">
        <f t="shared" ref="D66:M66" si="12">SUM(D67:D77)</f>
        <v>944214</v>
      </c>
      <c r="E66" s="32">
        <f t="shared" si="12"/>
        <v>85027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897522</v>
      </c>
      <c r="J66" s="32">
        <f t="shared" si="12"/>
        <v>0</v>
      </c>
      <c r="K66" s="32">
        <f t="shared" si="12"/>
        <v>15343791</v>
      </c>
      <c r="L66" s="32">
        <f t="shared" si="12"/>
        <v>0</v>
      </c>
      <c r="M66" s="32">
        <f t="shared" si="12"/>
        <v>0</v>
      </c>
      <c r="N66" s="32">
        <f t="shared" si="11"/>
        <v>17270554</v>
      </c>
      <c r="O66" s="45">
        <f t="shared" si="7"/>
        <v>378.16799141649699</v>
      </c>
      <c r="P66" s="10"/>
    </row>
    <row r="67" spans="1:16">
      <c r="A67" s="12"/>
      <c r="B67" s="25">
        <v>361.1</v>
      </c>
      <c r="C67" s="20" t="s">
        <v>69</v>
      </c>
      <c r="D67" s="46">
        <v>39730</v>
      </c>
      <c r="E67" s="46">
        <v>42306</v>
      </c>
      <c r="F67" s="46">
        <v>0</v>
      </c>
      <c r="G67" s="46">
        <v>0</v>
      </c>
      <c r="H67" s="46">
        <v>0</v>
      </c>
      <c r="I67" s="46">
        <v>103284</v>
      </c>
      <c r="J67" s="46">
        <v>0</v>
      </c>
      <c r="K67" s="46">
        <v>1280417</v>
      </c>
      <c r="L67" s="46">
        <v>0</v>
      </c>
      <c r="M67" s="46">
        <v>0</v>
      </c>
      <c r="N67" s="46">
        <f t="shared" si="11"/>
        <v>1465737</v>
      </c>
      <c r="O67" s="47">
        <f t="shared" si="7"/>
        <v>32.09479077711358</v>
      </c>
      <c r="P67" s="9"/>
    </row>
    <row r="68" spans="1:16">
      <c r="A68" s="12"/>
      <c r="B68" s="25">
        <v>361.2</v>
      </c>
      <c r="C68" s="20" t="s">
        <v>70</v>
      </c>
      <c r="D68" s="46">
        <v>1166</v>
      </c>
      <c r="E68" s="46">
        <v>0</v>
      </c>
      <c r="F68" s="46">
        <v>0</v>
      </c>
      <c r="G68" s="46">
        <v>0</v>
      </c>
      <c r="H68" s="46">
        <v>0</v>
      </c>
      <c r="I68" s="46">
        <v>1164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7" si="13">SUM(D68:M68)</f>
        <v>2330</v>
      </c>
      <c r="O68" s="47">
        <f t="shared" si="7"/>
        <v>5.1019290985132144E-2</v>
      </c>
      <c r="P68" s="9"/>
    </row>
    <row r="69" spans="1:16">
      <c r="A69" s="12"/>
      <c r="B69" s="25">
        <v>361.3</v>
      </c>
      <c r="C69" s="20" t="s">
        <v>71</v>
      </c>
      <c r="D69" s="46">
        <v>14724</v>
      </c>
      <c r="E69" s="46">
        <v>787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6273492</v>
      </c>
      <c r="L69" s="46">
        <v>0</v>
      </c>
      <c r="M69" s="46">
        <v>0</v>
      </c>
      <c r="N69" s="46">
        <f t="shared" si="13"/>
        <v>6289003</v>
      </c>
      <c r="O69" s="47">
        <f t="shared" ref="O69:O84" si="14">(N69/O$86)</f>
        <v>137.70835796711117</v>
      </c>
      <c r="P69" s="9"/>
    </row>
    <row r="70" spans="1:16">
      <c r="A70" s="12"/>
      <c r="B70" s="25">
        <v>361.4</v>
      </c>
      <c r="C70" s="20" t="s">
        <v>146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1893476</v>
      </c>
      <c r="L70" s="46">
        <v>0</v>
      </c>
      <c r="M70" s="46">
        <v>0</v>
      </c>
      <c r="N70" s="46">
        <f t="shared" si="13"/>
        <v>1893476</v>
      </c>
      <c r="O70" s="47">
        <f t="shared" si="14"/>
        <v>41.460859664104753</v>
      </c>
      <c r="P70" s="9"/>
    </row>
    <row r="71" spans="1:16">
      <c r="A71" s="12"/>
      <c r="B71" s="25">
        <v>362</v>
      </c>
      <c r="C71" s="20" t="s">
        <v>72</v>
      </c>
      <c r="D71" s="46">
        <v>240556</v>
      </c>
      <c r="E71" s="46">
        <v>0</v>
      </c>
      <c r="F71" s="46">
        <v>0</v>
      </c>
      <c r="G71" s="46">
        <v>0</v>
      </c>
      <c r="H71" s="46">
        <v>0</v>
      </c>
      <c r="I71" s="46">
        <v>51532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292088</v>
      </c>
      <c r="O71" s="47">
        <f t="shared" si="14"/>
        <v>6.3957608005430382</v>
      </c>
      <c r="P71" s="9"/>
    </row>
    <row r="72" spans="1:16">
      <c r="A72" s="12"/>
      <c r="B72" s="25">
        <v>364</v>
      </c>
      <c r="C72" s="20" t="s">
        <v>136</v>
      </c>
      <c r="D72" s="46">
        <v>176829</v>
      </c>
      <c r="E72" s="46">
        <v>41934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218763</v>
      </c>
      <c r="O72" s="47">
        <f t="shared" si="14"/>
        <v>4.7901859029100704</v>
      </c>
      <c r="P72" s="9"/>
    </row>
    <row r="73" spans="1:16">
      <c r="A73" s="12"/>
      <c r="B73" s="25">
        <v>365</v>
      </c>
      <c r="C73" s="20" t="s">
        <v>137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14616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14616</v>
      </c>
      <c r="O73" s="47">
        <f t="shared" si="14"/>
        <v>0.32004204164750705</v>
      </c>
      <c r="P73" s="9"/>
    </row>
    <row r="74" spans="1:16">
      <c r="A74" s="12"/>
      <c r="B74" s="25">
        <v>366</v>
      </c>
      <c r="C74" s="20" t="s">
        <v>75</v>
      </c>
      <c r="D74" s="46">
        <v>132224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132224</v>
      </c>
      <c r="O74" s="47">
        <f t="shared" si="14"/>
        <v>2.8952681249863144</v>
      </c>
      <c r="P74" s="9"/>
    </row>
    <row r="75" spans="1:16">
      <c r="A75" s="12"/>
      <c r="B75" s="25">
        <v>368</v>
      </c>
      <c r="C75" s="20" t="s">
        <v>76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5835988</v>
      </c>
      <c r="L75" s="46">
        <v>0</v>
      </c>
      <c r="M75" s="46">
        <v>0</v>
      </c>
      <c r="N75" s="46">
        <f t="shared" si="13"/>
        <v>5835988</v>
      </c>
      <c r="O75" s="47">
        <f t="shared" si="14"/>
        <v>127.78882830804265</v>
      </c>
      <c r="P75" s="9"/>
    </row>
    <row r="76" spans="1:16">
      <c r="A76" s="12"/>
      <c r="B76" s="25">
        <v>369.3</v>
      </c>
      <c r="C76" s="20" t="s">
        <v>77</v>
      </c>
      <c r="D76" s="46">
        <v>85171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3"/>
        <v>85171</v>
      </c>
      <c r="O76" s="47">
        <f t="shared" si="14"/>
        <v>1.8649631040749743</v>
      </c>
      <c r="P76" s="9"/>
    </row>
    <row r="77" spans="1:16">
      <c r="A77" s="12"/>
      <c r="B77" s="25">
        <v>369.9</v>
      </c>
      <c r="C77" s="20" t="s">
        <v>78</v>
      </c>
      <c r="D77" s="46">
        <v>253814</v>
      </c>
      <c r="E77" s="46">
        <v>0</v>
      </c>
      <c r="F77" s="46">
        <v>0</v>
      </c>
      <c r="G77" s="46">
        <v>0</v>
      </c>
      <c r="H77" s="46">
        <v>0</v>
      </c>
      <c r="I77" s="46">
        <v>726926</v>
      </c>
      <c r="J77" s="46">
        <v>0</v>
      </c>
      <c r="K77" s="46">
        <v>60418</v>
      </c>
      <c r="L77" s="46">
        <v>0</v>
      </c>
      <c r="M77" s="46">
        <v>0</v>
      </c>
      <c r="N77" s="46">
        <f t="shared" si="13"/>
        <v>1041158</v>
      </c>
      <c r="O77" s="47">
        <f t="shared" si="14"/>
        <v>22.797915434977774</v>
      </c>
      <c r="P77" s="9"/>
    </row>
    <row r="78" spans="1:16" ht="15.75">
      <c r="A78" s="29" t="s">
        <v>45</v>
      </c>
      <c r="B78" s="30"/>
      <c r="C78" s="31"/>
      <c r="D78" s="32">
        <f t="shared" ref="D78:M78" si="15">SUM(D79:D83)</f>
        <v>8391558</v>
      </c>
      <c r="E78" s="32">
        <f t="shared" si="15"/>
        <v>619383</v>
      </c>
      <c r="F78" s="32">
        <f t="shared" si="15"/>
        <v>0</v>
      </c>
      <c r="G78" s="32">
        <f t="shared" si="15"/>
        <v>0</v>
      </c>
      <c r="H78" s="32">
        <f t="shared" si="15"/>
        <v>0</v>
      </c>
      <c r="I78" s="32">
        <f t="shared" si="15"/>
        <v>1878814</v>
      </c>
      <c r="J78" s="32">
        <f t="shared" si="15"/>
        <v>0</v>
      </c>
      <c r="K78" s="32">
        <f t="shared" si="15"/>
        <v>0</v>
      </c>
      <c r="L78" s="32">
        <f t="shared" si="15"/>
        <v>0</v>
      </c>
      <c r="M78" s="32">
        <f t="shared" si="15"/>
        <v>0</v>
      </c>
      <c r="N78" s="32">
        <f t="shared" ref="N78:N84" si="16">SUM(D78:M78)</f>
        <v>10889755</v>
      </c>
      <c r="O78" s="45">
        <f t="shared" si="14"/>
        <v>238.44960476472005</v>
      </c>
      <c r="P78" s="9"/>
    </row>
    <row r="79" spans="1:16">
      <c r="A79" s="12"/>
      <c r="B79" s="25">
        <v>381</v>
      </c>
      <c r="C79" s="20" t="s">
        <v>79</v>
      </c>
      <c r="D79" s="46">
        <v>4243629</v>
      </c>
      <c r="E79" s="46">
        <v>619383</v>
      </c>
      <c r="F79" s="46">
        <v>0</v>
      </c>
      <c r="G79" s="46">
        <v>0</v>
      </c>
      <c r="H79" s="46">
        <v>0</v>
      </c>
      <c r="I79" s="46">
        <v>448800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5311812</v>
      </c>
      <c r="O79" s="47">
        <f t="shared" si="14"/>
        <v>116.31110819155225</v>
      </c>
      <c r="P79" s="9"/>
    </row>
    <row r="80" spans="1:16">
      <c r="A80" s="12"/>
      <c r="B80" s="25">
        <v>384</v>
      </c>
      <c r="C80" s="20" t="s">
        <v>138</v>
      </c>
      <c r="D80" s="46">
        <v>4147929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4147929</v>
      </c>
      <c r="O80" s="47">
        <f t="shared" si="14"/>
        <v>90.825921303291068</v>
      </c>
      <c r="P80" s="9"/>
    </row>
    <row r="81" spans="1:119">
      <c r="A81" s="12"/>
      <c r="B81" s="25">
        <v>389.3</v>
      </c>
      <c r="C81" s="20" t="s">
        <v>140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105512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105512</v>
      </c>
      <c r="O81" s="47">
        <f t="shared" si="14"/>
        <v>2.310363704044319</v>
      </c>
      <c r="P81" s="9"/>
    </row>
    <row r="82" spans="1:119">
      <c r="A82" s="12"/>
      <c r="B82" s="25">
        <v>389.4</v>
      </c>
      <c r="C82" s="20" t="s">
        <v>141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1256835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1256835</v>
      </c>
      <c r="O82" s="47">
        <f t="shared" si="14"/>
        <v>27.520528148196806</v>
      </c>
      <c r="P82" s="9"/>
    </row>
    <row r="83" spans="1:119" ht="15.75" thickBot="1">
      <c r="A83" s="12"/>
      <c r="B83" s="25">
        <v>389.8</v>
      </c>
      <c r="C83" s="20" t="s">
        <v>147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67667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67667</v>
      </c>
      <c r="O83" s="47">
        <f t="shared" si="14"/>
        <v>1.4816834176355953</v>
      </c>
      <c r="P83" s="9"/>
    </row>
    <row r="84" spans="1:119" ht="16.5" thickBot="1">
      <c r="A84" s="14" t="s">
        <v>62</v>
      </c>
      <c r="B84" s="23"/>
      <c r="C84" s="22"/>
      <c r="D84" s="15">
        <f t="shared" ref="D84:M84" si="17">SUM(D5,D16,D29,D41,D60,D66,D78)</f>
        <v>40824705</v>
      </c>
      <c r="E84" s="15">
        <f t="shared" si="17"/>
        <v>5617025</v>
      </c>
      <c r="F84" s="15">
        <f t="shared" si="17"/>
        <v>0</v>
      </c>
      <c r="G84" s="15">
        <f t="shared" si="17"/>
        <v>0</v>
      </c>
      <c r="H84" s="15">
        <f t="shared" si="17"/>
        <v>0</v>
      </c>
      <c r="I84" s="15">
        <f t="shared" si="17"/>
        <v>23676590</v>
      </c>
      <c r="J84" s="15">
        <f t="shared" si="17"/>
        <v>0</v>
      </c>
      <c r="K84" s="15">
        <f t="shared" si="17"/>
        <v>15939207</v>
      </c>
      <c r="L84" s="15">
        <f t="shared" si="17"/>
        <v>0</v>
      </c>
      <c r="M84" s="15">
        <f t="shared" si="17"/>
        <v>0</v>
      </c>
      <c r="N84" s="15">
        <f t="shared" si="16"/>
        <v>86057527</v>
      </c>
      <c r="O84" s="38">
        <f t="shared" si="14"/>
        <v>1884.3751122205435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48" t="s">
        <v>148</v>
      </c>
      <c r="M86" s="48"/>
      <c r="N86" s="48"/>
      <c r="O86" s="43">
        <v>45669</v>
      </c>
    </row>
    <row r="87" spans="1:119">
      <c r="A87" s="49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1"/>
    </row>
    <row r="88" spans="1:119" ht="15.75" customHeight="1" thickBot="1">
      <c r="A88" s="52" t="s">
        <v>107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4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12152673</v>
      </c>
      <c r="E5" s="27">
        <f t="shared" si="0"/>
        <v>1616871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571454</v>
      </c>
      <c r="L5" s="27">
        <f t="shared" si="0"/>
        <v>0</v>
      </c>
      <c r="M5" s="27">
        <f t="shared" si="0"/>
        <v>0</v>
      </c>
      <c r="N5" s="28">
        <f>SUM(D5:M5)</f>
        <v>14340998</v>
      </c>
      <c r="O5" s="33">
        <f t="shared" ref="O5:O36" si="1">(N5/O$85)</f>
        <v>324.97899340569694</v>
      </c>
      <c r="P5" s="6"/>
    </row>
    <row r="6" spans="1:133">
      <c r="A6" s="12"/>
      <c r="B6" s="25">
        <v>311</v>
      </c>
      <c r="C6" s="20" t="s">
        <v>2</v>
      </c>
      <c r="D6" s="46">
        <v>6473486</v>
      </c>
      <c r="E6" s="46">
        <v>204149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6677635</v>
      </c>
      <c r="O6" s="47">
        <f t="shared" si="1"/>
        <v>151.32078678420086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1412722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1412722</v>
      </c>
      <c r="O7" s="47">
        <f t="shared" si="1"/>
        <v>32.013460536155364</v>
      </c>
      <c r="P7" s="9"/>
    </row>
    <row r="8" spans="1:133">
      <c r="A8" s="12"/>
      <c r="B8" s="25">
        <v>312.51</v>
      </c>
      <c r="C8" s="20" t="s">
        <v>90</v>
      </c>
      <c r="D8" s="46">
        <v>269750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269750</v>
      </c>
      <c r="L8" s="46">
        <v>0</v>
      </c>
      <c r="M8" s="46">
        <v>0</v>
      </c>
      <c r="N8" s="46">
        <f>SUM(D8:M8)</f>
        <v>539500</v>
      </c>
      <c r="O8" s="47">
        <f t="shared" si="1"/>
        <v>12.225520632690522</v>
      </c>
      <c r="P8" s="9"/>
    </row>
    <row r="9" spans="1:133">
      <c r="A9" s="12"/>
      <c r="B9" s="25">
        <v>312.52</v>
      </c>
      <c r="C9" s="20" t="s">
        <v>123</v>
      </c>
      <c r="D9" s="46">
        <v>301704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301704</v>
      </c>
      <c r="L9" s="46">
        <v>0</v>
      </c>
      <c r="M9" s="46">
        <v>0</v>
      </c>
      <c r="N9" s="46">
        <f>SUM(D9:M9)</f>
        <v>603408</v>
      </c>
      <c r="O9" s="47">
        <f t="shared" si="1"/>
        <v>13.673729293661765</v>
      </c>
      <c r="P9" s="9"/>
    </row>
    <row r="10" spans="1:133">
      <c r="A10" s="12"/>
      <c r="B10" s="25">
        <v>314.10000000000002</v>
      </c>
      <c r="C10" s="20" t="s">
        <v>11</v>
      </c>
      <c r="D10" s="46">
        <v>2396409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2396409</v>
      </c>
      <c r="O10" s="47">
        <f t="shared" si="1"/>
        <v>54.304629608647375</v>
      </c>
      <c r="P10" s="9"/>
    </row>
    <row r="11" spans="1:133">
      <c r="A11" s="12"/>
      <c r="B11" s="25">
        <v>314.3</v>
      </c>
      <c r="C11" s="20" t="s">
        <v>12</v>
      </c>
      <c r="D11" s="46">
        <v>549220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549220</v>
      </c>
      <c r="O11" s="47">
        <f t="shared" si="1"/>
        <v>12.445783951596455</v>
      </c>
      <c r="P11" s="9"/>
    </row>
    <row r="12" spans="1:133">
      <c r="A12" s="12"/>
      <c r="B12" s="25">
        <v>314.39999999999998</v>
      </c>
      <c r="C12" s="20" t="s">
        <v>13</v>
      </c>
      <c r="D12" s="46">
        <v>44199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44199</v>
      </c>
      <c r="O12" s="47">
        <f t="shared" si="1"/>
        <v>1.0015862584694872</v>
      </c>
      <c r="P12" s="9"/>
    </row>
    <row r="13" spans="1:133">
      <c r="A13" s="12"/>
      <c r="B13" s="25">
        <v>314.8</v>
      </c>
      <c r="C13" s="20" t="s">
        <v>14</v>
      </c>
      <c r="D13" s="46">
        <v>44988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44988</v>
      </c>
      <c r="O13" s="47">
        <f t="shared" si="1"/>
        <v>1.0194656575041356</v>
      </c>
      <c r="P13" s="9"/>
    </row>
    <row r="14" spans="1:133">
      <c r="A14" s="12"/>
      <c r="B14" s="25">
        <v>315</v>
      </c>
      <c r="C14" s="20" t="s">
        <v>124</v>
      </c>
      <c r="D14" s="46">
        <v>1874251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1874251</v>
      </c>
      <c r="O14" s="47">
        <f t="shared" si="1"/>
        <v>42.472093181354666</v>
      </c>
      <c r="P14" s="9"/>
    </row>
    <row r="15" spans="1:133">
      <c r="A15" s="12"/>
      <c r="B15" s="25">
        <v>316</v>
      </c>
      <c r="C15" s="20" t="s">
        <v>125</v>
      </c>
      <c r="D15" s="46">
        <v>198666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198666</v>
      </c>
      <c r="O15" s="47">
        <f t="shared" si="1"/>
        <v>4.5019375014163021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5346168</v>
      </c>
      <c r="E16" s="32">
        <f t="shared" si="3"/>
        <v>1381905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3198871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9926944</v>
      </c>
      <c r="O16" s="45">
        <f t="shared" si="1"/>
        <v>224.95284280178566</v>
      </c>
      <c r="P16" s="10"/>
    </row>
    <row r="17" spans="1:16">
      <c r="A17" s="12"/>
      <c r="B17" s="25">
        <v>322</v>
      </c>
      <c r="C17" s="20" t="s">
        <v>0</v>
      </c>
      <c r="D17" s="46">
        <v>1774001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1774001</v>
      </c>
      <c r="O17" s="47">
        <f t="shared" si="1"/>
        <v>40.200344444696235</v>
      </c>
      <c r="P17" s="9"/>
    </row>
    <row r="18" spans="1:16">
      <c r="A18" s="12"/>
      <c r="B18" s="25">
        <v>323.10000000000002</v>
      </c>
      <c r="C18" s="20" t="s">
        <v>18</v>
      </c>
      <c r="D18" s="46">
        <v>2915064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2915064</v>
      </c>
      <c r="O18" s="47">
        <f t="shared" si="1"/>
        <v>66.057785129959896</v>
      </c>
      <c r="P18" s="9"/>
    </row>
    <row r="19" spans="1:16">
      <c r="A19" s="12"/>
      <c r="B19" s="25">
        <v>323.3</v>
      </c>
      <c r="C19" s="20" t="s">
        <v>19</v>
      </c>
      <c r="D19" s="46">
        <v>334582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334582</v>
      </c>
      <c r="O19" s="47">
        <f t="shared" si="1"/>
        <v>7.5819075891137349</v>
      </c>
      <c r="P19" s="9"/>
    </row>
    <row r="20" spans="1:16">
      <c r="A20" s="12"/>
      <c r="B20" s="25">
        <v>323.39999999999998</v>
      </c>
      <c r="C20" s="20" t="s">
        <v>20</v>
      </c>
      <c r="D20" s="46">
        <v>68152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68152</v>
      </c>
      <c r="O20" s="47">
        <f t="shared" si="1"/>
        <v>1.5443812458927235</v>
      </c>
      <c r="P20" s="9"/>
    </row>
    <row r="21" spans="1:16">
      <c r="A21" s="12"/>
      <c r="B21" s="25">
        <v>323.60000000000002</v>
      </c>
      <c r="C21" s="20" t="s">
        <v>21</v>
      </c>
      <c r="D21" s="46">
        <v>223737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223737</v>
      </c>
      <c r="O21" s="47">
        <f t="shared" si="1"/>
        <v>5.0700673026807772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42346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42346</v>
      </c>
      <c r="O22" s="47">
        <f t="shared" si="1"/>
        <v>0.95959573069863358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2460694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2460694</v>
      </c>
      <c r="O23" s="47">
        <f t="shared" si="1"/>
        <v>55.761381404518573</v>
      </c>
      <c r="P23" s="9"/>
    </row>
    <row r="24" spans="1:16">
      <c r="A24" s="12"/>
      <c r="B24" s="25">
        <v>324.22000000000003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695831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695831</v>
      </c>
      <c r="O24" s="47">
        <f t="shared" si="1"/>
        <v>15.768111672596252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1140383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1140383</v>
      </c>
      <c r="O25" s="47">
        <f t="shared" si="1"/>
        <v>25.842031317274355</v>
      </c>
      <c r="P25" s="9"/>
    </row>
    <row r="26" spans="1:16">
      <c r="A26" s="12"/>
      <c r="B26" s="25">
        <v>324.32</v>
      </c>
      <c r="C26" s="20" t="s">
        <v>102</v>
      </c>
      <c r="D26" s="46">
        <v>0</v>
      </c>
      <c r="E26" s="46">
        <v>146789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146789</v>
      </c>
      <c r="O26" s="47">
        <f t="shared" si="1"/>
        <v>3.3263613496793494</v>
      </c>
      <c r="P26" s="9"/>
    </row>
    <row r="27" spans="1:16">
      <c r="A27" s="12"/>
      <c r="B27" s="25">
        <v>324.61</v>
      </c>
      <c r="C27" s="20" t="s">
        <v>25</v>
      </c>
      <c r="D27" s="46">
        <v>0</v>
      </c>
      <c r="E27" s="46">
        <v>94733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94733</v>
      </c>
      <c r="O27" s="47">
        <f t="shared" si="1"/>
        <v>2.1467289084275647</v>
      </c>
      <c r="P27" s="9"/>
    </row>
    <row r="28" spans="1:16">
      <c r="A28" s="12"/>
      <c r="B28" s="25">
        <v>329</v>
      </c>
      <c r="C28" s="20" t="s">
        <v>27</v>
      </c>
      <c r="D28" s="46">
        <v>30632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30632</v>
      </c>
      <c r="O28" s="47">
        <f t="shared" si="1"/>
        <v>0.69414670624759234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SUM(D30:D39)</f>
        <v>7795636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7795636</v>
      </c>
      <c r="O29" s="45">
        <f t="shared" si="1"/>
        <v>176.65562328627433</v>
      </c>
      <c r="P29" s="10"/>
    </row>
    <row r="30" spans="1:16">
      <c r="A30" s="12"/>
      <c r="B30" s="25">
        <v>331.2</v>
      </c>
      <c r="C30" s="20" t="s">
        <v>28</v>
      </c>
      <c r="D30" s="46">
        <v>49747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49747</v>
      </c>
      <c r="O30" s="47">
        <f t="shared" si="1"/>
        <v>1.1273085725939858</v>
      </c>
      <c r="P30" s="9"/>
    </row>
    <row r="31" spans="1:16">
      <c r="A31" s="12"/>
      <c r="B31" s="25">
        <v>334.2</v>
      </c>
      <c r="C31" s="20" t="s">
        <v>30</v>
      </c>
      <c r="D31" s="46">
        <v>13156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13156</v>
      </c>
      <c r="O31" s="47">
        <f t="shared" si="1"/>
        <v>0.29812594892247729</v>
      </c>
      <c r="P31" s="9"/>
    </row>
    <row r="32" spans="1:16">
      <c r="A32" s="12"/>
      <c r="B32" s="25">
        <v>335.12</v>
      </c>
      <c r="C32" s="20" t="s">
        <v>126</v>
      </c>
      <c r="D32" s="46">
        <v>1574266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6">SUM(D32:M32)</f>
        <v>1574266</v>
      </c>
      <c r="O32" s="47">
        <f t="shared" si="1"/>
        <v>35.674182510367331</v>
      </c>
      <c r="P32" s="9"/>
    </row>
    <row r="33" spans="1:16">
      <c r="A33" s="12"/>
      <c r="B33" s="25">
        <v>335.14</v>
      </c>
      <c r="C33" s="20" t="s">
        <v>127</v>
      </c>
      <c r="D33" s="46">
        <v>22431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22431</v>
      </c>
      <c r="O33" s="47">
        <f t="shared" si="1"/>
        <v>0.50830519612952929</v>
      </c>
      <c r="P33" s="9"/>
    </row>
    <row r="34" spans="1:16">
      <c r="A34" s="12"/>
      <c r="B34" s="25">
        <v>335.15</v>
      </c>
      <c r="C34" s="20" t="s">
        <v>128</v>
      </c>
      <c r="D34" s="46">
        <v>2503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2503</v>
      </c>
      <c r="O34" s="47">
        <f t="shared" si="1"/>
        <v>5.6720070701806069E-2</v>
      </c>
      <c r="P34" s="9"/>
    </row>
    <row r="35" spans="1:16">
      <c r="A35" s="12"/>
      <c r="B35" s="25">
        <v>335.18</v>
      </c>
      <c r="C35" s="20" t="s">
        <v>129</v>
      </c>
      <c r="D35" s="46">
        <v>5810676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5810676</v>
      </c>
      <c r="O35" s="47">
        <f t="shared" si="1"/>
        <v>131.67477169208456</v>
      </c>
      <c r="P35" s="9"/>
    </row>
    <row r="36" spans="1:16">
      <c r="A36" s="12"/>
      <c r="B36" s="25">
        <v>335.23</v>
      </c>
      <c r="C36" s="20" t="s">
        <v>109</v>
      </c>
      <c r="D36" s="46">
        <v>16430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16430</v>
      </c>
      <c r="O36" s="47">
        <f t="shared" si="1"/>
        <v>0.37231752362392079</v>
      </c>
      <c r="P36" s="9"/>
    </row>
    <row r="37" spans="1:16">
      <c r="A37" s="12"/>
      <c r="B37" s="25">
        <v>335.49</v>
      </c>
      <c r="C37" s="20" t="s">
        <v>36</v>
      </c>
      <c r="D37" s="46">
        <v>37504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37504</v>
      </c>
      <c r="O37" s="47">
        <f t="shared" ref="O37:O68" si="7">(N37/O$85)</f>
        <v>0.84987196628067707</v>
      </c>
      <c r="P37" s="9"/>
    </row>
    <row r="38" spans="1:16">
      <c r="A38" s="12"/>
      <c r="B38" s="25">
        <v>337.2</v>
      </c>
      <c r="C38" s="20" t="s">
        <v>37</v>
      </c>
      <c r="D38" s="46">
        <v>212941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212941</v>
      </c>
      <c r="O38" s="47">
        <f t="shared" si="7"/>
        <v>4.8254209250152957</v>
      </c>
      <c r="P38" s="9"/>
    </row>
    <row r="39" spans="1:16">
      <c r="A39" s="12"/>
      <c r="B39" s="25">
        <v>338</v>
      </c>
      <c r="C39" s="20" t="s">
        <v>38</v>
      </c>
      <c r="D39" s="46">
        <v>55982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55982</v>
      </c>
      <c r="O39" s="47">
        <f t="shared" si="7"/>
        <v>1.2685988805547372</v>
      </c>
      <c r="P39" s="9"/>
    </row>
    <row r="40" spans="1:16" ht="15.75">
      <c r="A40" s="29" t="s">
        <v>43</v>
      </c>
      <c r="B40" s="30"/>
      <c r="C40" s="31"/>
      <c r="D40" s="32">
        <f t="shared" ref="D40:M40" si="8">SUM(D41:D58)</f>
        <v>3413089</v>
      </c>
      <c r="E40" s="32">
        <f t="shared" si="8"/>
        <v>882589</v>
      </c>
      <c r="F40" s="32">
        <f t="shared" si="8"/>
        <v>0</v>
      </c>
      <c r="G40" s="32">
        <f t="shared" si="8"/>
        <v>0</v>
      </c>
      <c r="H40" s="32">
        <f t="shared" si="8"/>
        <v>0</v>
      </c>
      <c r="I40" s="32">
        <f t="shared" si="8"/>
        <v>17667168</v>
      </c>
      <c r="J40" s="32">
        <f t="shared" si="8"/>
        <v>0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>SUM(D40:M40)</f>
        <v>21962846</v>
      </c>
      <c r="O40" s="45">
        <f t="shared" si="7"/>
        <v>497.69643545061069</v>
      </c>
      <c r="P40" s="10"/>
    </row>
    <row r="41" spans="1:16">
      <c r="A41" s="12"/>
      <c r="B41" s="25">
        <v>341.2</v>
      </c>
      <c r="C41" s="20" t="s">
        <v>130</v>
      </c>
      <c r="D41" s="46">
        <v>52076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8" si="9">SUM(D41:M41)</f>
        <v>52076</v>
      </c>
      <c r="O41" s="47">
        <f t="shared" si="7"/>
        <v>1.1800856579573522</v>
      </c>
      <c r="P41" s="9"/>
    </row>
    <row r="42" spans="1:16">
      <c r="A42" s="12"/>
      <c r="B42" s="25">
        <v>341.3</v>
      </c>
      <c r="C42" s="20" t="s">
        <v>131</v>
      </c>
      <c r="D42" s="46">
        <v>147733</v>
      </c>
      <c r="E42" s="46">
        <v>1100</v>
      </c>
      <c r="F42" s="46">
        <v>0</v>
      </c>
      <c r="G42" s="46">
        <v>0</v>
      </c>
      <c r="H42" s="46">
        <v>0</v>
      </c>
      <c r="I42" s="46">
        <v>28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148861</v>
      </c>
      <c r="O42" s="47">
        <f t="shared" si="7"/>
        <v>3.3733146003761698</v>
      </c>
      <c r="P42" s="9"/>
    </row>
    <row r="43" spans="1:16">
      <c r="A43" s="12"/>
      <c r="B43" s="25">
        <v>341.8</v>
      </c>
      <c r="C43" s="20" t="s">
        <v>132</v>
      </c>
      <c r="D43" s="46">
        <v>78247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78247</v>
      </c>
      <c r="O43" s="47">
        <f t="shared" si="7"/>
        <v>1.7731423780280542</v>
      </c>
      <c r="P43" s="9"/>
    </row>
    <row r="44" spans="1:16">
      <c r="A44" s="12"/>
      <c r="B44" s="25">
        <v>341.9</v>
      </c>
      <c r="C44" s="20" t="s">
        <v>133</v>
      </c>
      <c r="D44" s="46">
        <v>124294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124294</v>
      </c>
      <c r="O44" s="47">
        <f t="shared" si="7"/>
        <v>2.816605860092003</v>
      </c>
      <c r="P44" s="9"/>
    </row>
    <row r="45" spans="1:16">
      <c r="A45" s="12"/>
      <c r="B45" s="25">
        <v>342.1</v>
      </c>
      <c r="C45" s="20" t="s">
        <v>50</v>
      </c>
      <c r="D45" s="46">
        <v>1048783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1048783</v>
      </c>
      <c r="O45" s="47">
        <f t="shared" si="7"/>
        <v>23.766298805773982</v>
      </c>
      <c r="P45" s="9"/>
    </row>
    <row r="46" spans="1:16">
      <c r="A46" s="12"/>
      <c r="B46" s="25">
        <v>342.6</v>
      </c>
      <c r="C46" s="20" t="s">
        <v>51</v>
      </c>
      <c r="D46" s="46">
        <v>649612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649612</v>
      </c>
      <c r="O46" s="47">
        <f t="shared" si="7"/>
        <v>14.720750526864419</v>
      </c>
      <c r="P46" s="9"/>
    </row>
    <row r="47" spans="1:16">
      <c r="A47" s="12"/>
      <c r="B47" s="25">
        <v>342.9</v>
      </c>
      <c r="C47" s="20" t="s">
        <v>52</v>
      </c>
      <c r="D47" s="46">
        <v>77663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77663</v>
      </c>
      <c r="O47" s="47">
        <f t="shared" si="7"/>
        <v>1.7599084502254754</v>
      </c>
      <c r="P47" s="9"/>
    </row>
    <row r="48" spans="1:16">
      <c r="A48" s="12"/>
      <c r="B48" s="25">
        <v>343.3</v>
      </c>
      <c r="C48" s="20" t="s">
        <v>53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8364559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8364559</v>
      </c>
      <c r="O48" s="47">
        <f t="shared" si="7"/>
        <v>189.54789367536088</v>
      </c>
      <c r="P48" s="9"/>
    </row>
    <row r="49" spans="1:16">
      <c r="A49" s="12"/>
      <c r="B49" s="25">
        <v>343.4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3707525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3707525</v>
      </c>
      <c r="O49" s="47">
        <f t="shared" si="7"/>
        <v>84.015613315506812</v>
      </c>
      <c r="P49" s="9"/>
    </row>
    <row r="50" spans="1:16">
      <c r="A50" s="12"/>
      <c r="B50" s="25">
        <v>343.5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5595056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5595056</v>
      </c>
      <c r="O50" s="47">
        <f t="shared" si="7"/>
        <v>126.78864238935847</v>
      </c>
      <c r="P50" s="9"/>
    </row>
    <row r="51" spans="1:16">
      <c r="A51" s="12"/>
      <c r="B51" s="25">
        <v>343.7</v>
      </c>
      <c r="C51" s="20" t="s">
        <v>56</v>
      </c>
      <c r="D51" s="46">
        <v>0</v>
      </c>
      <c r="E51" s="46">
        <v>389534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389534</v>
      </c>
      <c r="O51" s="47">
        <f t="shared" si="7"/>
        <v>8.8271658093317313</v>
      </c>
      <c r="P51" s="9"/>
    </row>
    <row r="52" spans="1:16">
      <c r="A52" s="12"/>
      <c r="B52" s="25">
        <v>343.8</v>
      </c>
      <c r="C52" s="20" t="s">
        <v>57</v>
      </c>
      <c r="D52" s="46">
        <v>8860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8860</v>
      </c>
      <c r="O52" s="47">
        <f t="shared" si="7"/>
        <v>0.20077500056652089</v>
      </c>
      <c r="P52" s="9"/>
    </row>
    <row r="53" spans="1:16">
      <c r="A53" s="12"/>
      <c r="B53" s="25">
        <v>343.9</v>
      </c>
      <c r="C53" s="20" t="s">
        <v>58</v>
      </c>
      <c r="D53" s="46">
        <v>24402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24402</v>
      </c>
      <c r="O53" s="47">
        <f t="shared" si="7"/>
        <v>0.55296970246323285</v>
      </c>
      <c r="P53" s="9"/>
    </row>
    <row r="54" spans="1:16">
      <c r="A54" s="12"/>
      <c r="B54" s="25">
        <v>344.1</v>
      </c>
      <c r="C54" s="20" t="s">
        <v>134</v>
      </c>
      <c r="D54" s="46">
        <v>467146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467146</v>
      </c>
      <c r="O54" s="47">
        <f t="shared" si="7"/>
        <v>10.58591855695801</v>
      </c>
      <c r="P54" s="9"/>
    </row>
    <row r="55" spans="1:16">
      <c r="A55" s="12"/>
      <c r="B55" s="25">
        <v>344.9</v>
      </c>
      <c r="C55" s="20" t="s">
        <v>135</v>
      </c>
      <c r="D55" s="46">
        <v>0</v>
      </c>
      <c r="E55" s="46">
        <v>205940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205940</v>
      </c>
      <c r="O55" s="47">
        <f t="shared" si="7"/>
        <v>4.6667724172312992</v>
      </c>
      <c r="P55" s="9"/>
    </row>
    <row r="56" spans="1:16">
      <c r="A56" s="12"/>
      <c r="B56" s="25">
        <v>347.2</v>
      </c>
      <c r="C56" s="20" t="s">
        <v>60</v>
      </c>
      <c r="D56" s="46">
        <v>467335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467335</v>
      </c>
      <c r="O56" s="47">
        <f t="shared" si="7"/>
        <v>10.590201454825625</v>
      </c>
      <c r="P56" s="9"/>
    </row>
    <row r="57" spans="1:16">
      <c r="A57" s="12"/>
      <c r="B57" s="25">
        <v>347.4</v>
      </c>
      <c r="C57" s="20" t="s">
        <v>61</v>
      </c>
      <c r="D57" s="46">
        <v>266938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266938</v>
      </c>
      <c r="O57" s="47">
        <f t="shared" si="7"/>
        <v>6.0490380475424326</v>
      </c>
      <c r="P57" s="9"/>
    </row>
    <row r="58" spans="1:16">
      <c r="A58" s="12"/>
      <c r="B58" s="25">
        <v>349</v>
      </c>
      <c r="C58" s="20" t="s">
        <v>97</v>
      </c>
      <c r="D58" s="46">
        <v>0</v>
      </c>
      <c r="E58" s="46">
        <v>286015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286015</v>
      </c>
      <c r="O58" s="47">
        <f t="shared" si="7"/>
        <v>6.4813388021482474</v>
      </c>
      <c r="P58" s="9"/>
    </row>
    <row r="59" spans="1:16" ht="15.75">
      <c r="A59" s="29" t="s">
        <v>44</v>
      </c>
      <c r="B59" s="30"/>
      <c r="C59" s="31"/>
      <c r="D59" s="32">
        <f t="shared" ref="D59:M59" si="10">SUM(D60:D64)</f>
        <v>2545635</v>
      </c>
      <c r="E59" s="32">
        <f t="shared" si="10"/>
        <v>43146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0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6" si="11">SUM(D59:M59)</f>
        <v>2588781</v>
      </c>
      <c r="O59" s="45">
        <f t="shared" si="7"/>
        <v>58.663939812821503</v>
      </c>
      <c r="P59" s="10"/>
    </row>
    <row r="60" spans="1:16">
      <c r="A60" s="13"/>
      <c r="B60" s="39">
        <v>351.1</v>
      </c>
      <c r="C60" s="21" t="s">
        <v>64</v>
      </c>
      <c r="D60" s="46">
        <v>646642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646642</v>
      </c>
      <c r="O60" s="47">
        <f t="shared" si="7"/>
        <v>14.653447846087607</v>
      </c>
      <c r="P60" s="9"/>
    </row>
    <row r="61" spans="1:16">
      <c r="A61" s="13"/>
      <c r="B61" s="39">
        <v>351.2</v>
      </c>
      <c r="C61" s="21" t="s">
        <v>65</v>
      </c>
      <c r="D61" s="46">
        <v>158292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158292</v>
      </c>
      <c r="O61" s="47">
        <f t="shared" si="7"/>
        <v>3.5870289378866507</v>
      </c>
      <c r="P61" s="9"/>
    </row>
    <row r="62" spans="1:16">
      <c r="A62" s="13"/>
      <c r="B62" s="39">
        <v>351.3</v>
      </c>
      <c r="C62" s="21" t="s">
        <v>66</v>
      </c>
      <c r="D62" s="46">
        <v>23197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23197</v>
      </c>
      <c r="O62" s="47">
        <f t="shared" si="7"/>
        <v>0.52566339595277478</v>
      </c>
      <c r="P62" s="9"/>
    </row>
    <row r="63" spans="1:16">
      <c r="A63" s="13"/>
      <c r="B63" s="39">
        <v>354</v>
      </c>
      <c r="C63" s="21" t="s">
        <v>67</v>
      </c>
      <c r="D63" s="46">
        <v>1717504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1717504</v>
      </c>
      <c r="O63" s="47">
        <f t="shared" si="7"/>
        <v>38.920075233973122</v>
      </c>
      <c r="P63" s="9"/>
    </row>
    <row r="64" spans="1:16">
      <c r="A64" s="13"/>
      <c r="B64" s="39">
        <v>359</v>
      </c>
      <c r="C64" s="21" t="s">
        <v>68</v>
      </c>
      <c r="D64" s="46">
        <v>0</v>
      </c>
      <c r="E64" s="46">
        <v>43146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43146</v>
      </c>
      <c r="O64" s="47">
        <f t="shared" si="7"/>
        <v>0.97772439892134422</v>
      </c>
      <c r="P64" s="9"/>
    </row>
    <row r="65" spans="1:16" ht="15.75">
      <c r="A65" s="29" t="s">
        <v>3</v>
      </c>
      <c r="B65" s="30"/>
      <c r="C65" s="31"/>
      <c r="D65" s="32">
        <f t="shared" ref="D65:M65" si="12">SUM(D66:D75)</f>
        <v>1157711</v>
      </c>
      <c r="E65" s="32">
        <f t="shared" si="12"/>
        <v>51511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778360</v>
      </c>
      <c r="J65" s="32">
        <f t="shared" si="12"/>
        <v>0</v>
      </c>
      <c r="K65" s="32">
        <f t="shared" si="12"/>
        <v>17619012</v>
      </c>
      <c r="L65" s="32">
        <f t="shared" si="12"/>
        <v>0</v>
      </c>
      <c r="M65" s="32">
        <f t="shared" si="12"/>
        <v>0</v>
      </c>
      <c r="N65" s="32">
        <f t="shared" si="11"/>
        <v>19606594</v>
      </c>
      <c r="O65" s="45">
        <f t="shared" si="7"/>
        <v>444.30179700423759</v>
      </c>
      <c r="P65" s="10"/>
    </row>
    <row r="66" spans="1:16">
      <c r="A66" s="12"/>
      <c r="B66" s="25">
        <v>361.1</v>
      </c>
      <c r="C66" s="20" t="s">
        <v>69</v>
      </c>
      <c r="D66" s="46">
        <v>39588</v>
      </c>
      <c r="E66" s="46">
        <v>37019</v>
      </c>
      <c r="F66" s="46">
        <v>0</v>
      </c>
      <c r="G66" s="46">
        <v>0</v>
      </c>
      <c r="H66" s="46">
        <v>0</v>
      </c>
      <c r="I66" s="46">
        <v>84674</v>
      </c>
      <c r="J66" s="46">
        <v>0</v>
      </c>
      <c r="K66" s="46">
        <v>12303917</v>
      </c>
      <c r="L66" s="46">
        <v>0</v>
      </c>
      <c r="M66" s="46">
        <v>0</v>
      </c>
      <c r="N66" s="46">
        <f t="shared" si="11"/>
        <v>12465198</v>
      </c>
      <c r="O66" s="47">
        <f t="shared" si="7"/>
        <v>282.47179859049606</v>
      </c>
      <c r="P66" s="9"/>
    </row>
    <row r="67" spans="1:16">
      <c r="A67" s="12"/>
      <c r="B67" s="25">
        <v>361.2</v>
      </c>
      <c r="C67" s="20" t="s">
        <v>70</v>
      </c>
      <c r="D67" s="46">
        <v>-484</v>
      </c>
      <c r="E67" s="46">
        <v>0</v>
      </c>
      <c r="F67" s="46">
        <v>0</v>
      </c>
      <c r="G67" s="46">
        <v>0</v>
      </c>
      <c r="H67" s="46">
        <v>0</v>
      </c>
      <c r="I67" s="46">
        <v>-483</v>
      </c>
      <c r="J67" s="46">
        <v>0</v>
      </c>
      <c r="K67" s="46">
        <v>0</v>
      </c>
      <c r="L67" s="46">
        <v>0</v>
      </c>
      <c r="M67" s="46">
        <v>0</v>
      </c>
      <c r="N67" s="46">
        <f t="shared" ref="N67:N75" si="13">SUM(D67:M67)</f>
        <v>-967</v>
      </c>
      <c r="O67" s="47">
        <f t="shared" si="7"/>
        <v>-2.1913027714201547E-2</v>
      </c>
      <c r="P67" s="9"/>
    </row>
    <row r="68" spans="1:16">
      <c r="A68" s="12"/>
      <c r="B68" s="25">
        <v>361.3</v>
      </c>
      <c r="C68" s="20" t="s">
        <v>71</v>
      </c>
      <c r="D68" s="46">
        <v>18082</v>
      </c>
      <c r="E68" s="46">
        <v>1104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19186</v>
      </c>
      <c r="O68" s="47">
        <f t="shared" si="7"/>
        <v>0.43477078565115912</v>
      </c>
      <c r="P68" s="9"/>
    </row>
    <row r="69" spans="1:16">
      <c r="A69" s="12"/>
      <c r="B69" s="25">
        <v>362</v>
      </c>
      <c r="C69" s="20" t="s">
        <v>72</v>
      </c>
      <c r="D69" s="46">
        <v>202539</v>
      </c>
      <c r="E69" s="46">
        <v>0</v>
      </c>
      <c r="F69" s="46">
        <v>0</v>
      </c>
      <c r="G69" s="46">
        <v>0</v>
      </c>
      <c r="H69" s="46">
        <v>0</v>
      </c>
      <c r="I69" s="46">
        <v>25459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227998</v>
      </c>
      <c r="O69" s="47">
        <f t="shared" ref="O69:O83" si="14">(N69/O$85)</f>
        <v>5.1666251218019896</v>
      </c>
      <c r="P69" s="9"/>
    </row>
    <row r="70" spans="1:16">
      <c r="A70" s="12"/>
      <c r="B70" s="25">
        <v>364</v>
      </c>
      <c r="C70" s="20" t="s">
        <v>136</v>
      </c>
      <c r="D70" s="46">
        <v>156458</v>
      </c>
      <c r="E70" s="46">
        <v>10591</v>
      </c>
      <c r="F70" s="46">
        <v>0</v>
      </c>
      <c r="G70" s="46">
        <v>0</v>
      </c>
      <c r="H70" s="46">
        <v>0</v>
      </c>
      <c r="I70" s="46">
        <v>13245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180294</v>
      </c>
      <c r="O70" s="47">
        <f t="shared" si="14"/>
        <v>4.085612635681751</v>
      </c>
      <c r="P70" s="9"/>
    </row>
    <row r="71" spans="1:16">
      <c r="A71" s="12"/>
      <c r="B71" s="25">
        <v>365</v>
      </c>
      <c r="C71" s="20" t="s">
        <v>137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6287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6287</v>
      </c>
      <c r="O71" s="47">
        <f t="shared" si="14"/>
        <v>0.14246867139522762</v>
      </c>
      <c r="P71" s="9"/>
    </row>
    <row r="72" spans="1:16">
      <c r="A72" s="12"/>
      <c r="B72" s="25">
        <v>366</v>
      </c>
      <c r="C72" s="20" t="s">
        <v>75</v>
      </c>
      <c r="D72" s="46">
        <v>85508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85508</v>
      </c>
      <c r="O72" s="47">
        <f t="shared" si="14"/>
        <v>1.9376827029844319</v>
      </c>
      <c r="P72" s="9"/>
    </row>
    <row r="73" spans="1:16">
      <c r="A73" s="12"/>
      <c r="B73" s="25">
        <v>368</v>
      </c>
      <c r="C73" s="20" t="s">
        <v>76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5262570</v>
      </c>
      <c r="L73" s="46">
        <v>0</v>
      </c>
      <c r="M73" s="46">
        <v>0</v>
      </c>
      <c r="N73" s="46">
        <f t="shared" si="13"/>
        <v>5262570</v>
      </c>
      <c r="O73" s="47">
        <f t="shared" si="14"/>
        <v>119.25423191098824</v>
      </c>
      <c r="P73" s="9"/>
    </row>
    <row r="74" spans="1:16">
      <c r="A74" s="12"/>
      <c r="B74" s="25">
        <v>369.3</v>
      </c>
      <c r="C74" s="20" t="s">
        <v>77</v>
      </c>
      <c r="D74" s="46">
        <v>54206</v>
      </c>
      <c r="E74" s="46">
        <v>0</v>
      </c>
      <c r="F74" s="46">
        <v>0</v>
      </c>
      <c r="G74" s="46">
        <v>0</v>
      </c>
      <c r="H74" s="46">
        <v>0</v>
      </c>
      <c r="I74" s="46">
        <v>17500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3"/>
        <v>71706</v>
      </c>
      <c r="O74" s="47">
        <f t="shared" si="14"/>
        <v>1.6249178544721159</v>
      </c>
      <c r="P74" s="9"/>
    </row>
    <row r="75" spans="1:16">
      <c r="A75" s="12"/>
      <c r="B75" s="25">
        <v>369.9</v>
      </c>
      <c r="C75" s="20" t="s">
        <v>78</v>
      </c>
      <c r="D75" s="46">
        <v>601814</v>
      </c>
      <c r="E75" s="46">
        <v>2797</v>
      </c>
      <c r="F75" s="46">
        <v>0</v>
      </c>
      <c r="G75" s="46">
        <v>0</v>
      </c>
      <c r="H75" s="46">
        <v>0</v>
      </c>
      <c r="I75" s="46">
        <v>631678</v>
      </c>
      <c r="J75" s="46">
        <v>0</v>
      </c>
      <c r="K75" s="46">
        <v>52525</v>
      </c>
      <c r="L75" s="46">
        <v>0</v>
      </c>
      <c r="M75" s="46">
        <v>0</v>
      </c>
      <c r="N75" s="46">
        <f t="shared" si="13"/>
        <v>1288814</v>
      </c>
      <c r="O75" s="47">
        <f t="shared" si="14"/>
        <v>29.205601758480817</v>
      </c>
      <c r="P75" s="9"/>
    </row>
    <row r="76" spans="1:16" ht="15.75">
      <c r="A76" s="29" t="s">
        <v>45</v>
      </c>
      <c r="B76" s="30"/>
      <c r="C76" s="31"/>
      <c r="D76" s="32">
        <f t="shared" ref="D76:M76" si="15">SUM(D77:D82)</f>
        <v>6229756</v>
      </c>
      <c r="E76" s="32">
        <f t="shared" si="15"/>
        <v>1044548</v>
      </c>
      <c r="F76" s="32">
        <f t="shared" si="15"/>
        <v>0</v>
      </c>
      <c r="G76" s="32">
        <f t="shared" si="15"/>
        <v>0</v>
      </c>
      <c r="H76" s="32">
        <f t="shared" si="15"/>
        <v>0</v>
      </c>
      <c r="I76" s="32">
        <f t="shared" si="15"/>
        <v>1622873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ref="N76:N83" si="16">SUM(D76:M76)</f>
        <v>8897177</v>
      </c>
      <c r="O76" s="45">
        <f t="shared" si="14"/>
        <v>201.61746243966553</v>
      </c>
      <c r="P76" s="9"/>
    </row>
    <row r="77" spans="1:16">
      <c r="A77" s="12"/>
      <c r="B77" s="25">
        <v>381</v>
      </c>
      <c r="C77" s="20" t="s">
        <v>79</v>
      </c>
      <c r="D77" s="46">
        <v>3969256</v>
      </c>
      <c r="E77" s="46">
        <v>1044548</v>
      </c>
      <c r="F77" s="46">
        <v>0</v>
      </c>
      <c r="G77" s="46">
        <v>0</v>
      </c>
      <c r="H77" s="46">
        <v>0</v>
      </c>
      <c r="I77" s="46">
        <v>423395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5437199</v>
      </c>
      <c r="O77" s="47">
        <f t="shared" si="14"/>
        <v>123.21147091481792</v>
      </c>
      <c r="P77" s="9"/>
    </row>
    <row r="78" spans="1:16">
      <c r="A78" s="12"/>
      <c r="B78" s="25">
        <v>384</v>
      </c>
      <c r="C78" s="20" t="s">
        <v>138</v>
      </c>
      <c r="D78" s="46">
        <v>2260500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2260500</v>
      </c>
      <c r="O78" s="47">
        <f t="shared" si="14"/>
        <v>51.224818146796892</v>
      </c>
      <c r="P78" s="9"/>
    </row>
    <row r="79" spans="1:16">
      <c r="A79" s="12"/>
      <c r="B79" s="25">
        <v>385</v>
      </c>
      <c r="C79" s="20" t="s">
        <v>139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236116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236116</v>
      </c>
      <c r="O79" s="47">
        <f t="shared" si="14"/>
        <v>5.3505857825919465</v>
      </c>
      <c r="P79" s="9"/>
    </row>
    <row r="80" spans="1:16">
      <c r="A80" s="12"/>
      <c r="B80" s="25">
        <v>389.3</v>
      </c>
      <c r="C80" s="20" t="s">
        <v>140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158505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158505</v>
      </c>
      <c r="O80" s="47">
        <f t="shared" si="14"/>
        <v>3.5918556958009473</v>
      </c>
      <c r="P80" s="9"/>
    </row>
    <row r="81" spans="1:119">
      <c r="A81" s="12"/>
      <c r="B81" s="25">
        <v>389.4</v>
      </c>
      <c r="C81" s="20" t="s">
        <v>141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744818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744818</v>
      </c>
      <c r="O81" s="47">
        <f t="shared" si="14"/>
        <v>16.878198010378661</v>
      </c>
      <c r="P81" s="9"/>
    </row>
    <row r="82" spans="1:119" ht="15.75" thickBot="1">
      <c r="A82" s="12"/>
      <c r="B82" s="25">
        <v>389.9</v>
      </c>
      <c r="C82" s="20" t="s">
        <v>142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60039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60039</v>
      </c>
      <c r="O82" s="47">
        <f t="shared" si="14"/>
        <v>1.3605338892791587</v>
      </c>
      <c r="P82" s="9"/>
    </row>
    <row r="83" spans="1:119" ht="16.5" thickBot="1">
      <c r="A83" s="14" t="s">
        <v>62</v>
      </c>
      <c r="B83" s="23"/>
      <c r="C83" s="22"/>
      <c r="D83" s="15">
        <f t="shared" ref="D83:M83" si="17">SUM(D5,D16,D29,D40,D59,D65,D76)</f>
        <v>38640668</v>
      </c>
      <c r="E83" s="15">
        <f t="shared" si="17"/>
        <v>5020570</v>
      </c>
      <c r="F83" s="15">
        <f t="shared" si="17"/>
        <v>0</v>
      </c>
      <c r="G83" s="15">
        <f t="shared" si="17"/>
        <v>0</v>
      </c>
      <c r="H83" s="15">
        <f t="shared" si="17"/>
        <v>0</v>
      </c>
      <c r="I83" s="15">
        <f t="shared" si="17"/>
        <v>23267272</v>
      </c>
      <c r="J83" s="15">
        <f t="shared" si="17"/>
        <v>0</v>
      </c>
      <c r="K83" s="15">
        <f t="shared" si="17"/>
        <v>18190466</v>
      </c>
      <c r="L83" s="15">
        <f t="shared" si="17"/>
        <v>0</v>
      </c>
      <c r="M83" s="15">
        <f t="shared" si="17"/>
        <v>0</v>
      </c>
      <c r="N83" s="15">
        <f t="shared" si="16"/>
        <v>85118976</v>
      </c>
      <c r="O83" s="38">
        <f t="shared" si="14"/>
        <v>1928.8670942010922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143</v>
      </c>
      <c r="M85" s="48"/>
      <c r="N85" s="48"/>
      <c r="O85" s="43">
        <v>44129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12128937</v>
      </c>
      <c r="E5" s="27">
        <f t="shared" si="0"/>
        <v>1558856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552606</v>
      </c>
      <c r="L5" s="27">
        <f t="shared" si="0"/>
        <v>0</v>
      </c>
      <c r="M5" s="27">
        <f t="shared" si="0"/>
        <v>0</v>
      </c>
      <c r="N5" s="28">
        <f>SUM(D5:M5)</f>
        <v>14240399</v>
      </c>
      <c r="O5" s="33">
        <f t="shared" ref="O5:O36" si="1">(N5/O$83)</f>
        <v>332.68073823151502</v>
      </c>
      <c r="P5" s="6"/>
    </row>
    <row r="6" spans="1:133">
      <c r="A6" s="12"/>
      <c r="B6" s="25">
        <v>311</v>
      </c>
      <c r="C6" s="20" t="s">
        <v>2</v>
      </c>
      <c r="D6" s="46">
        <v>6708582</v>
      </c>
      <c r="E6" s="46">
        <v>250636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6959218</v>
      </c>
      <c r="O6" s="47">
        <f t="shared" si="1"/>
        <v>162.5795584627964</v>
      </c>
      <c r="P6" s="9"/>
    </row>
    <row r="7" spans="1:133">
      <c r="A7" s="12"/>
      <c r="B7" s="25">
        <v>312.10000000000002</v>
      </c>
      <c r="C7" s="20" t="s">
        <v>94</v>
      </c>
      <c r="D7" s="46">
        <v>0</v>
      </c>
      <c r="E7" s="46">
        <v>1308220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1308220</v>
      </c>
      <c r="O7" s="47">
        <f t="shared" si="1"/>
        <v>30.562317486274967</v>
      </c>
      <c r="P7" s="9"/>
    </row>
    <row r="8" spans="1:133">
      <c r="A8" s="12"/>
      <c r="B8" s="25">
        <v>312.51</v>
      </c>
      <c r="C8" s="20" t="s">
        <v>100</v>
      </c>
      <c r="D8" s="46">
        <v>265778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265778</v>
      </c>
      <c r="L8" s="46">
        <v>0</v>
      </c>
      <c r="M8" s="46">
        <v>0</v>
      </c>
      <c r="N8" s="46">
        <f>SUM(D8:M8)</f>
        <v>531556</v>
      </c>
      <c r="O8" s="47">
        <f t="shared" si="1"/>
        <v>12.418081999766382</v>
      </c>
      <c r="P8" s="9"/>
    </row>
    <row r="9" spans="1:133">
      <c r="A9" s="12"/>
      <c r="B9" s="25">
        <v>312.52</v>
      </c>
      <c r="C9" s="20" t="s">
        <v>91</v>
      </c>
      <c r="D9" s="46">
        <v>286828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286828</v>
      </c>
      <c r="L9" s="46">
        <v>0</v>
      </c>
      <c r="M9" s="46">
        <v>0</v>
      </c>
      <c r="N9" s="46">
        <f>SUM(D9:M9)</f>
        <v>573656</v>
      </c>
      <c r="O9" s="47">
        <f t="shared" si="1"/>
        <v>13.401611961219484</v>
      </c>
      <c r="P9" s="9"/>
    </row>
    <row r="10" spans="1:133">
      <c r="A10" s="12"/>
      <c r="B10" s="25">
        <v>314.10000000000002</v>
      </c>
      <c r="C10" s="20" t="s">
        <v>11</v>
      </c>
      <c r="D10" s="46">
        <v>2152353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2152353</v>
      </c>
      <c r="O10" s="47">
        <f t="shared" si="1"/>
        <v>50.28274734260016</v>
      </c>
      <c r="P10" s="9"/>
    </row>
    <row r="11" spans="1:133">
      <c r="A11" s="12"/>
      <c r="B11" s="25">
        <v>314.3</v>
      </c>
      <c r="C11" s="20" t="s">
        <v>12</v>
      </c>
      <c r="D11" s="46">
        <v>574796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574796</v>
      </c>
      <c r="O11" s="47">
        <f t="shared" si="1"/>
        <v>13.428244363976171</v>
      </c>
      <c r="P11" s="9"/>
    </row>
    <row r="12" spans="1:133">
      <c r="A12" s="12"/>
      <c r="B12" s="25">
        <v>314.39999999999998</v>
      </c>
      <c r="C12" s="20" t="s">
        <v>13</v>
      </c>
      <c r="D12" s="46">
        <v>36779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36779</v>
      </c>
      <c r="O12" s="47">
        <f t="shared" si="1"/>
        <v>0.85922205349842307</v>
      </c>
      <c r="P12" s="9"/>
    </row>
    <row r="13" spans="1:133">
      <c r="A13" s="12"/>
      <c r="B13" s="25">
        <v>314.8</v>
      </c>
      <c r="C13" s="20" t="s">
        <v>14</v>
      </c>
      <c r="D13" s="46">
        <v>52537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52537</v>
      </c>
      <c r="O13" s="47">
        <f t="shared" si="1"/>
        <v>1.2273566172176147</v>
      </c>
      <c r="P13" s="9"/>
    </row>
    <row r="14" spans="1:133">
      <c r="A14" s="12"/>
      <c r="B14" s="25">
        <v>315</v>
      </c>
      <c r="C14" s="20" t="s">
        <v>15</v>
      </c>
      <c r="D14" s="46">
        <v>1878636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1878636</v>
      </c>
      <c r="O14" s="47">
        <f t="shared" si="1"/>
        <v>43.888237355449128</v>
      </c>
      <c r="P14" s="9"/>
    </row>
    <row r="15" spans="1:133">
      <c r="A15" s="12"/>
      <c r="B15" s="25">
        <v>316</v>
      </c>
      <c r="C15" s="20" t="s">
        <v>16</v>
      </c>
      <c r="D15" s="46">
        <v>172648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172648</v>
      </c>
      <c r="O15" s="47">
        <f t="shared" si="1"/>
        <v>4.0333605887162713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5622482</v>
      </c>
      <c r="E16" s="32">
        <f t="shared" si="3"/>
        <v>2051405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2066521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9740408</v>
      </c>
      <c r="O16" s="45">
        <f t="shared" si="1"/>
        <v>227.55304286882372</v>
      </c>
      <c r="P16" s="10"/>
    </row>
    <row r="17" spans="1:16">
      <c r="A17" s="12"/>
      <c r="B17" s="25">
        <v>322</v>
      </c>
      <c r="C17" s="20" t="s">
        <v>0</v>
      </c>
      <c r="D17" s="46">
        <v>1967176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1967176</v>
      </c>
      <c r="O17" s="47">
        <f t="shared" si="1"/>
        <v>45.956687302885179</v>
      </c>
      <c r="P17" s="9"/>
    </row>
    <row r="18" spans="1:16">
      <c r="A18" s="12"/>
      <c r="B18" s="25">
        <v>323.10000000000002</v>
      </c>
      <c r="C18" s="20" t="s">
        <v>18</v>
      </c>
      <c r="D18" s="46">
        <v>2978723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2978723</v>
      </c>
      <c r="O18" s="47">
        <f t="shared" si="1"/>
        <v>69.58820231281392</v>
      </c>
      <c r="P18" s="9"/>
    </row>
    <row r="19" spans="1:16">
      <c r="A19" s="12"/>
      <c r="B19" s="25">
        <v>323.3</v>
      </c>
      <c r="C19" s="20" t="s">
        <v>19</v>
      </c>
      <c r="D19" s="46">
        <v>354259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354259</v>
      </c>
      <c r="O19" s="47">
        <f t="shared" si="1"/>
        <v>8.2761126036677961</v>
      </c>
      <c r="P19" s="9"/>
    </row>
    <row r="20" spans="1:16">
      <c r="A20" s="12"/>
      <c r="B20" s="25">
        <v>323.39999999999998</v>
      </c>
      <c r="C20" s="20" t="s">
        <v>20</v>
      </c>
      <c r="D20" s="46">
        <v>79862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79862</v>
      </c>
      <c r="O20" s="47">
        <f t="shared" si="1"/>
        <v>1.8657166218899661</v>
      </c>
      <c r="P20" s="9"/>
    </row>
    <row r="21" spans="1:16">
      <c r="A21" s="12"/>
      <c r="B21" s="25">
        <v>323.60000000000002</v>
      </c>
      <c r="C21" s="20" t="s">
        <v>21</v>
      </c>
      <c r="D21" s="46">
        <v>220668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220668</v>
      </c>
      <c r="O21" s="47">
        <f t="shared" si="1"/>
        <v>5.1551921504497136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34695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34695</v>
      </c>
      <c r="O22" s="47">
        <f t="shared" si="1"/>
        <v>0.81053615231865439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1762897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1762897</v>
      </c>
      <c r="O23" s="47">
        <f t="shared" si="1"/>
        <v>41.184370984698049</v>
      </c>
      <c r="P23" s="9"/>
    </row>
    <row r="24" spans="1:16">
      <c r="A24" s="12"/>
      <c r="B24" s="25">
        <v>324.22000000000003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268929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268929</v>
      </c>
      <c r="O24" s="47">
        <f t="shared" si="1"/>
        <v>6.2826538955729472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833305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833305</v>
      </c>
      <c r="O25" s="47">
        <f t="shared" si="1"/>
        <v>19.467468753650273</v>
      </c>
      <c r="P25" s="9"/>
    </row>
    <row r="26" spans="1:16">
      <c r="A26" s="12"/>
      <c r="B26" s="25">
        <v>324.32</v>
      </c>
      <c r="C26" s="20" t="s">
        <v>102</v>
      </c>
      <c r="D26" s="46">
        <v>0</v>
      </c>
      <c r="E26" s="46">
        <v>1153981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1153981</v>
      </c>
      <c r="O26" s="47">
        <f t="shared" si="1"/>
        <v>26.959023478565587</v>
      </c>
      <c r="P26" s="9"/>
    </row>
    <row r="27" spans="1:16">
      <c r="A27" s="12"/>
      <c r="B27" s="25">
        <v>324.61</v>
      </c>
      <c r="C27" s="20" t="s">
        <v>25</v>
      </c>
      <c r="D27" s="46">
        <v>0</v>
      </c>
      <c r="E27" s="46">
        <v>64119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64119</v>
      </c>
      <c r="O27" s="47">
        <f t="shared" si="1"/>
        <v>1.4979324845228361</v>
      </c>
      <c r="P27" s="9"/>
    </row>
    <row r="28" spans="1:16">
      <c r="A28" s="12"/>
      <c r="B28" s="25">
        <v>329</v>
      </c>
      <c r="C28" s="20" t="s">
        <v>27</v>
      </c>
      <c r="D28" s="46">
        <v>21794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21794</v>
      </c>
      <c r="O28" s="47">
        <f t="shared" si="1"/>
        <v>0.50914612778880974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SUM(D30:D40)</f>
        <v>6990191</v>
      </c>
      <c r="E29" s="32">
        <f t="shared" si="5"/>
        <v>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6990191</v>
      </c>
      <c r="O29" s="45">
        <f t="shared" si="1"/>
        <v>163.30314215629016</v>
      </c>
      <c r="P29" s="10"/>
    </row>
    <row r="30" spans="1:16">
      <c r="A30" s="12"/>
      <c r="B30" s="25">
        <v>331.2</v>
      </c>
      <c r="C30" s="20" t="s">
        <v>28</v>
      </c>
      <c r="D30" s="46">
        <v>20747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20747</v>
      </c>
      <c r="O30" s="47">
        <f t="shared" si="1"/>
        <v>0.48468636841490481</v>
      </c>
      <c r="P30" s="9"/>
    </row>
    <row r="31" spans="1:16">
      <c r="A31" s="12"/>
      <c r="B31" s="25">
        <v>331.33</v>
      </c>
      <c r="C31" s="20" t="s">
        <v>103</v>
      </c>
      <c r="D31" s="46">
        <v>27535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27535</v>
      </c>
      <c r="O31" s="47">
        <f t="shared" si="1"/>
        <v>0.64326597360121485</v>
      </c>
      <c r="P31" s="9"/>
    </row>
    <row r="32" spans="1:16">
      <c r="A32" s="12"/>
      <c r="B32" s="25">
        <v>334.2</v>
      </c>
      <c r="C32" s="20" t="s">
        <v>30</v>
      </c>
      <c r="D32" s="46">
        <v>16934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16934</v>
      </c>
      <c r="O32" s="47">
        <f t="shared" si="1"/>
        <v>0.395607989720827</v>
      </c>
      <c r="P32" s="9"/>
    </row>
    <row r="33" spans="1:16">
      <c r="A33" s="12"/>
      <c r="B33" s="25">
        <v>335.12</v>
      </c>
      <c r="C33" s="20" t="s">
        <v>31</v>
      </c>
      <c r="D33" s="46">
        <v>1334357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6">SUM(D33:M33)</f>
        <v>1334357</v>
      </c>
      <c r="O33" s="47">
        <f t="shared" si="1"/>
        <v>31.172923723864034</v>
      </c>
      <c r="P33" s="9"/>
    </row>
    <row r="34" spans="1:16">
      <c r="A34" s="12"/>
      <c r="B34" s="25">
        <v>335.14</v>
      </c>
      <c r="C34" s="20" t="s">
        <v>32</v>
      </c>
      <c r="D34" s="46">
        <v>24255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24255</v>
      </c>
      <c r="O34" s="47">
        <f t="shared" si="1"/>
        <v>0.56663941128372852</v>
      </c>
      <c r="P34" s="9"/>
    </row>
    <row r="35" spans="1:16">
      <c r="A35" s="12"/>
      <c r="B35" s="25">
        <v>335.15</v>
      </c>
      <c r="C35" s="20" t="s">
        <v>33</v>
      </c>
      <c r="D35" s="46">
        <v>15033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15033</v>
      </c>
      <c r="O35" s="47">
        <f t="shared" si="1"/>
        <v>0.3511972900362107</v>
      </c>
      <c r="P35" s="9"/>
    </row>
    <row r="36" spans="1:16">
      <c r="A36" s="12"/>
      <c r="B36" s="25">
        <v>335.18</v>
      </c>
      <c r="C36" s="20" t="s">
        <v>34</v>
      </c>
      <c r="D36" s="46">
        <v>5394886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5394886</v>
      </c>
      <c r="O36" s="47">
        <f t="shared" si="1"/>
        <v>126.03401471790679</v>
      </c>
      <c r="P36" s="9"/>
    </row>
    <row r="37" spans="1:16">
      <c r="A37" s="12"/>
      <c r="B37" s="25">
        <v>335.23</v>
      </c>
      <c r="C37" s="20" t="s">
        <v>109</v>
      </c>
      <c r="D37" s="46">
        <v>16490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16490</v>
      </c>
      <c r="O37" s="47">
        <f t="shared" ref="O37:O68" si="7">(N37/O$83)</f>
        <v>0.38523536969980143</v>
      </c>
      <c r="P37" s="9"/>
    </row>
    <row r="38" spans="1:16">
      <c r="A38" s="12"/>
      <c r="B38" s="25">
        <v>335.49</v>
      </c>
      <c r="C38" s="20" t="s">
        <v>36</v>
      </c>
      <c r="D38" s="46">
        <v>35827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35827</v>
      </c>
      <c r="O38" s="47">
        <f t="shared" si="7"/>
        <v>0.83698166102090876</v>
      </c>
      <c r="P38" s="9"/>
    </row>
    <row r="39" spans="1:16">
      <c r="A39" s="12"/>
      <c r="B39" s="25">
        <v>337.2</v>
      </c>
      <c r="C39" s="20" t="s">
        <v>37</v>
      </c>
      <c r="D39" s="46">
        <v>51042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51042</v>
      </c>
      <c r="O39" s="47">
        <f t="shared" si="7"/>
        <v>1.1924307907954679</v>
      </c>
      <c r="P39" s="9"/>
    </row>
    <row r="40" spans="1:16">
      <c r="A40" s="12"/>
      <c r="B40" s="25">
        <v>338</v>
      </c>
      <c r="C40" s="20" t="s">
        <v>38</v>
      </c>
      <c r="D40" s="46">
        <v>53085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53085</v>
      </c>
      <c r="O40" s="47">
        <f t="shared" si="7"/>
        <v>1.2401588599462681</v>
      </c>
      <c r="P40" s="9"/>
    </row>
    <row r="41" spans="1:16" ht="15.75">
      <c r="A41" s="29" t="s">
        <v>43</v>
      </c>
      <c r="B41" s="30"/>
      <c r="C41" s="31"/>
      <c r="D41" s="32">
        <f t="shared" ref="D41:M41" si="8">SUM(D42:D59)</f>
        <v>2668482</v>
      </c>
      <c r="E41" s="32">
        <f t="shared" si="8"/>
        <v>920243</v>
      </c>
      <c r="F41" s="32">
        <f t="shared" si="8"/>
        <v>0</v>
      </c>
      <c r="G41" s="32">
        <f t="shared" si="8"/>
        <v>0</v>
      </c>
      <c r="H41" s="32">
        <f t="shared" si="8"/>
        <v>0</v>
      </c>
      <c r="I41" s="32">
        <f t="shared" si="8"/>
        <v>17997685</v>
      </c>
      <c r="J41" s="32">
        <f t="shared" si="8"/>
        <v>0</v>
      </c>
      <c r="K41" s="32">
        <f t="shared" si="8"/>
        <v>0</v>
      </c>
      <c r="L41" s="32">
        <f t="shared" si="8"/>
        <v>0</v>
      </c>
      <c r="M41" s="32">
        <f t="shared" si="8"/>
        <v>0</v>
      </c>
      <c r="N41" s="32">
        <f>SUM(D41:M41)</f>
        <v>21586410</v>
      </c>
      <c r="O41" s="45">
        <f t="shared" si="7"/>
        <v>504.29646069384415</v>
      </c>
      <c r="P41" s="10"/>
    </row>
    <row r="42" spans="1:16">
      <c r="A42" s="12"/>
      <c r="B42" s="25">
        <v>341.2</v>
      </c>
      <c r="C42" s="20" t="s">
        <v>46</v>
      </c>
      <c r="D42" s="46">
        <v>45132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9" si="9">SUM(D42:M42)</f>
        <v>45132</v>
      </c>
      <c r="O42" s="47">
        <f t="shared" si="7"/>
        <v>1.054362808083168</v>
      </c>
      <c r="P42" s="9"/>
    </row>
    <row r="43" spans="1:16">
      <c r="A43" s="12"/>
      <c r="B43" s="25">
        <v>341.3</v>
      </c>
      <c r="C43" s="20" t="s">
        <v>47</v>
      </c>
      <c r="D43" s="46">
        <v>119033</v>
      </c>
      <c r="E43" s="46">
        <v>0</v>
      </c>
      <c r="F43" s="46">
        <v>0</v>
      </c>
      <c r="G43" s="46">
        <v>0</v>
      </c>
      <c r="H43" s="46">
        <v>0</v>
      </c>
      <c r="I43" s="46">
        <v>10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119043</v>
      </c>
      <c r="O43" s="47">
        <f t="shared" si="7"/>
        <v>2.7810536152318655</v>
      </c>
      <c r="P43" s="9"/>
    </row>
    <row r="44" spans="1:16">
      <c r="A44" s="12"/>
      <c r="B44" s="25">
        <v>341.8</v>
      </c>
      <c r="C44" s="20" t="s">
        <v>48</v>
      </c>
      <c r="D44" s="46">
        <v>53171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53171</v>
      </c>
      <c r="O44" s="47">
        <f t="shared" si="7"/>
        <v>1.2421679710314215</v>
      </c>
      <c r="P44" s="9"/>
    </row>
    <row r="45" spans="1:16">
      <c r="A45" s="12"/>
      <c r="B45" s="25">
        <v>341.9</v>
      </c>
      <c r="C45" s="20" t="s">
        <v>49</v>
      </c>
      <c r="D45" s="46">
        <v>105658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105658</v>
      </c>
      <c r="O45" s="47">
        <f t="shared" si="7"/>
        <v>2.4683565004088308</v>
      </c>
      <c r="P45" s="9"/>
    </row>
    <row r="46" spans="1:16">
      <c r="A46" s="12"/>
      <c r="B46" s="25">
        <v>342.1</v>
      </c>
      <c r="C46" s="20" t="s">
        <v>50</v>
      </c>
      <c r="D46" s="46">
        <v>994107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994107</v>
      </c>
      <c r="O46" s="47">
        <f t="shared" si="7"/>
        <v>23.22408597126504</v>
      </c>
      <c r="P46" s="9"/>
    </row>
    <row r="47" spans="1:16">
      <c r="A47" s="12"/>
      <c r="B47" s="25">
        <v>342.6</v>
      </c>
      <c r="C47" s="20" t="s">
        <v>51</v>
      </c>
      <c r="D47" s="46">
        <v>547194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547194</v>
      </c>
      <c r="O47" s="47">
        <f t="shared" si="7"/>
        <v>12.78341315266908</v>
      </c>
      <c r="P47" s="9"/>
    </row>
    <row r="48" spans="1:16">
      <c r="A48" s="12"/>
      <c r="B48" s="25">
        <v>342.9</v>
      </c>
      <c r="C48" s="20" t="s">
        <v>52</v>
      </c>
      <c r="D48" s="46">
        <v>87761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87761</v>
      </c>
      <c r="O48" s="47">
        <f t="shared" si="7"/>
        <v>2.0502511388856441</v>
      </c>
      <c r="P48" s="9"/>
    </row>
    <row r="49" spans="1:16">
      <c r="A49" s="12"/>
      <c r="B49" s="25">
        <v>343.3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8854981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8854981</v>
      </c>
      <c r="O49" s="47">
        <f t="shared" si="7"/>
        <v>206.86791262702954</v>
      </c>
      <c r="P49" s="9"/>
    </row>
    <row r="50" spans="1:16">
      <c r="A50" s="12"/>
      <c r="B50" s="25">
        <v>343.4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3624242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3624242</v>
      </c>
      <c r="O50" s="47">
        <f t="shared" si="7"/>
        <v>84.668660203247285</v>
      </c>
      <c r="P50" s="9"/>
    </row>
    <row r="51" spans="1:16">
      <c r="A51" s="12"/>
      <c r="B51" s="25">
        <v>343.5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5518452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5518452</v>
      </c>
      <c r="O51" s="47">
        <f t="shared" si="7"/>
        <v>128.92073355916364</v>
      </c>
      <c r="P51" s="9"/>
    </row>
    <row r="52" spans="1:16">
      <c r="A52" s="12"/>
      <c r="B52" s="25">
        <v>343.7</v>
      </c>
      <c r="C52" s="20" t="s">
        <v>56</v>
      </c>
      <c r="D52" s="46">
        <v>0</v>
      </c>
      <c r="E52" s="46">
        <v>395346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395346</v>
      </c>
      <c r="O52" s="47">
        <f t="shared" si="7"/>
        <v>9.2359771054783319</v>
      </c>
      <c r="P52" s="9"/>
    </row>
    <row r="53" spans="1:16">
      <c r="A53" s="12"/>
      <c r="B53" s="25">
        <v>343.8</v>
      </c>
      <c r="C53" s="20" t="s">
        <v>57</v>
      </c>
      <c r="D53" s="46">
        <v>8000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8000</v>
      </c>
      <c r="O53" s="47">
        <f t="shared" si="7"/>
        <v>0.18689405443289336</v>
      </c>
      <c r="P53" s="9"/>
    </row>
    <row r="54" spans="1:16">
      <c r="A54" s="12"/>
      <c r="B54" s="25">
        <v>343.9</v>
      </c>
      <c r="C54" s="20" t="s">
        <v>58</v>
      </c>
      <c r="D54" s="46">
        <v>13619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13619</v>
      </c>
      <c r="O54" s="47">
        <f t="shared" si="7"/>
        <v>0.31816376591519685</v>
      </c>
      <c r="P54" s="9"/>
    </row>
    <row r="55" spans="1:16">
      <c r="A55" s="12"/>
      <c r="B55" s="25">
        <v>344.1</v>
      </c>
      <c r="C55" s="20" t="s">
        <v>110</v>
      </c>
      <c r="D55" s="46">
        <v>51601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51601</v>
      </c>
      <c r="O55" s="47">
        <f t="shared" si="7"/>
        <v>1.2054900128489663</v>
      </c>
      <c r="P55" s="9"/>
    </row>
    <row r="56" spans="1:16">
      <c r="A56" s="12"/>
      <c r="B56" s="25">
        <v>344.9</v>
      </c>
      <c r="C56" s="20" t="s">
        <v>59</v>
      </c>
      <c r="D56" s="46">
        <v>0</v>
      </c>
      <c r="E56" s="46">
        <v>243500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243500</v>
      </c>
      <c r="O56" s="47">
        <f t="shared" si="7"/>
        <v>5.6885877818011918</v>
      </c>
      <c r="P56" s="9"/>
    </row>
    <row r="57" spans="1:16">
      <c r="A57" s="12"/>
      <c r="B57" s="25">
        <v>347.2</v>
      </c>
      <c r="C57" s="20" t="s">
        <v>60</v>
      </c>
      <c r="D57" s="46">
        <v>432360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432360</v>
      </c>
      <c r="O57" s="47">
        <f t="shared" si="7"/>
        <v>10.100689171825721</v>
      </c>
      <c r="P57" s="9"/>
    </row>
    <row r="58" spans="1:16">
      <c r="A58" s="12"/>
      <c r="B58" s="25">
        <v>347.4</v>
      </c>
      <c r="C58" s="20" t="s">
        <v>61</v>
      </c>
      <c r="D58" s="46">
        <v>210846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210846</v>
      </c>
      <c r="O58" s="47">
        <f t="shared" si="7"/>
        <v>4.925732975119729</v>
      </c>
      <c r="P58" s="9"/>
    </row>
    <row r="59" spans="1:16">
      <c r="A59" s="12"/>
      <c r="B59" s="25">
        <v>349</v>
      </c>
      <c r="C59" s="20" t="s">
        <v>97</v>
      </c>
      <c r="D59" s="46">
        <v>0</v>
      </c>
      <c r="E59" s="46">
        <v>281397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281397</v>
      </c>
      <c r="O59" s="47">
        <f t="shared" si="7"/>
        <v>6.5739282794066112</v>
      </c>
      <c r="P59" s="9"/>
    </row>
    <row r="60" spans="1:16" ht="15.75">
      <c r="A60" s="29" t="s">
        <v>44</v>
      </c>
      <c r="B60" s="30"/>
      <c r="C60" s="31"/>
      <c r="D60" s="32">
        <f t="shared" ref="D60:M60" si="10">SUM(D61:D65)</f>
        <v>2214965</v>
      </c>
      <c r="E60" s="32">
        <f t="shared" si="10"/>
        <v>73968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0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7" si="11">SUM(D60:M60)</f>
        <v>2288933</v>
      </c>
      <c r="O60" s="45">
        <f t="shared" si="7"/>
        <v>53.473496086905733</v>
      </c>
      <c r="P60" s="10"/>
    </row>
    <row r="61" spans="1:16">
      <c r="A61" s="13"/>
      <c r="B61" s="39">
        <v>351.1</v>
      </c>
      <c r="C61" s="21" t="s">
        <v>64</v>
      </c>
      <c r="D61" s="46">
        <v>474763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474763</v>
      </c>
      <c r="O61" s="47">
        <f t="shared" si="7"/>
        <v>11.091297745590468</v>
      </c>
      <c r="P61" s="9"/>
    </row>
    <row r="62" spans="1:16">
      <c r="A62" s="13"/>
      <c r="B62" s="39">
        <v>351.2</v>
      </c>
      <c r="C62" s="21" t="s">
        <v>65</v>
      </c>
      <c r="D62" s="46">
        <v>31407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31407</v>
      </c>
      <c r="O62" s="47">
        <f t="shared" si="7"/>
        <v>0.73372269594673523</v>
      </c>
      <c r="P62" s="9"/>
    </row>
    <row r="63" spans="1:16">
      <c r="A63" s="13"/>
      <c r="B63" s="39">
        <v>351.3</v>
      </c>
      <c r="C63" s="21" t="s">
        <v>66</v>
      </c>
      <c r="D63" s="46">
        <v>19490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19490</v>
      </c>
      <c r="O63" s="47">
        <f t="shared" si="7"/>
        <v>0.45532064011213641</v>
      </c>
      <c r="P63" s="9"/>
    </row>
    <row r="64" spans="1:16">
      <c r="A64" s="13"/>
      <c r="B64" s="39">
        <v>354</v>
      </c>
      <c r="C64" s="21" t="s">
        <v>67</v>
      </c>
      <c r="D64" s="46">
        <v>1689305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1689305</v>
      </c>
      <c r="O64" s="47">
        <f t="shared" si="7"/>
        <v>39.465132577969861</v>
      </c>
      <c r="P64" s="9"/>
    </row>
    <row r="65" spans="1:16">
      <c r="A65" s="13"/>
      <c r="B65" s="39">
        <v>359</v>
      </c>
      <c r="C65" s="21" t="s">
        <v>68</v>
      </c>
      <c r="D65" s="46">
        <v>0</v>
      </c>
      <c r="E65" s="46">
        <v>73968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73968</v>
      </c>
      <c r="O65" s="47">
        <f t="shared" si="7"/>
        <v>1.7280224272865319</v>
      </c>
      <c r="P65" s="9"/>
    </row>
    <row r="66" spans="1:16" ht="15.75">
      <c r="A66" s="29" t="s">
        <v>3</v>
      </c>
      <c r="B66" s="30"/>
      <c r="C66" s="31"/>
      <c r="D66" s="32">
        <f t="shared" ref="D66:M66" si="12">SUM(D67:D76)</f>
        <v>938942</v>
      </c>
      <c r="E66" s="32">
        <f t="shared" si="12"/>
        <v>57050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892521</v>
      </c>
      <c r="J66" s="32">
        <f t="shared" si="12"/>
        <v>0</v>
      </c>
      <c r="K66" s="32">
        <f t="shared" si="12"/>
        <v>17550421</v>
      </c>
      <c r="L66" s="32">
        <f t="shared" si="12"/>
        <v>0</v>
      </c>
      <c r="M66" s="32">
        <f t="shared" si="12"/>
        <v>0</v>
      </c>
      <c r="N66" s="32">
        <f t="shared" si="11"/>
        <v>19438934</v>
      </c>
      <c r="O66" s="45">
        <f t="shared" si="7"/>
        <v>454.12764863917766</v>
      </c>
      <c r="P66" s="10"/>
    </row>
    <row r="67" spans="1:16">
      <c r="A67" s="12"/>
      <c r="B67" s="25">
        <v>361.1</v>
      </c>
      <c r="C67" s="20" t="s">
        <v>69</v>
      </c>
      <c r="D67" s="46">
        <v>41887</v>
      </c>
      <c r="E67" s="46">
        <v>39943</v>
      </c>
      <c r="F67" s="46">
        <v>0</v>
      </c>
      <c r="G67" s="46">
        <v>0</v>
      </c>
      <c r="H67" s="46">
        <v>0</v>
      </c>
      <c r="I67" s="46">
        <v>91694</v>
      </c>
      <c r="J67" s="46">
        <v>0</v>
      </c>
      <c r="K67" s="46">
        <v>13001623</v>
      </c>
      <c r="L67" s="46">
        <v>0</v>
      </c>
      <c r="M67" s="46">
        <v>0</v>
      </c>
      <c r="N67" s="46">
        <f t="shared" si="11"/>
        <v>13175147</v>
      </c>
      <c r="O67" s="47">
        <f t="shared" si="7"/>
        <v>307.79458007242147</v>
      </c>
      <c r="P67" s="9"/>
    </row>
    <row r="68" spans="1:16">
      <c r="A68" s="12"/>
      <c r="B68" s="25">
        <v>361.2</v>
      </c>
      <c r="C68" s="20" t="s">
        <v>70</v>
      </c>
      <c r="D68" s="46">
        <v>1640</v>
      </c>
      <c r="E68" s="46">
        <v>0</v>
      </c>
      <c r="F68" s="46">
        <v>0</v>
      </c>
      <c r="G68" s="46">
        <v>0</v>
      </c>
      <c r="H68" s="46">
        <v>0</v>
      </c>
      <c r="I68" s="46">
        <v>1638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6" si="13">SUM(D68:M68)</f>
        <v>3278</v>
      </c>
      <c r="O68" s="47">
        <f t="shared" si="7"/>
        <v>7.6579838803878045E-2</v>
      </c>
      <c r="P68" s="9"/>
    </row>
    <row r="69" spans="1:16">
      <c r="A69" s="12"/>
      <c r="B69" s="25">
        <v>361.3</v>
      </c>
      <c r="C69" s="20" t="s">
        <v>71</v>
      </c>
      <c r="D69" s="46">
        <v>37399</v>
      </c>
      <c r="E69" s="46">
        <v>1698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39097</v>
      </c>
      <c r="O69" s="47">
        <f t="shared" ref="O69:O81" si="14">(N69/O$83)</f>
        <v>0.9133746057703539</v>
      </c>
      <c r="P69" s="9"/>
    </row>
    <row r="70" spans="1:16">
      <c r="A70" s="12"/>
      <c r="B70" s="25">
        <v>362</v>
      </c>
      <c r="C70" s="20" t="s">
        <v>72</v>
      </c>
      <c r="D70" s="46">
        <v>147445</v>
      </c>
      <c r="E70" s="46">
        <v>0</v>
      </c>
      <c r="F70" s="46">
        <v>0</v>
      </c>
      <c r="G70" s="46">
        <v>0</v>
      </c>
      <c r="H70" s="46">
        <v>0</v>
      </c>
      <c r="I70" s="46">
        <v>94983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242428</v>
      </c>
      <c r="O70" s="47">
        <f t="shared" si="14"/>
        <v>5.6635439785071835</v>
      </c>
      <c r="P70" s="9"/>
    </row>
    <row r="71" spans="1:16">
      <c r="A71" s="12"/>
      <c r="B71" s="25">
        <v>364</v>
      </c>
      <c r="C71" s="20" t="s">
        <v>73</v>
      </c>
      <c r="D71" s="46">
        <v>142679</v>
      </c>
      <c r="E71" s="46">
        <v>12115</v>
      </c>
      <c r="F71" s="46">
        <v>0</v>
      </c>
      <c r="G71" s="46">
        <v>0</v>
      </c>
      <c r="H71" s="46">
        <v>0</v>
      </c>
      <c r="I71" s="46">
        <v>52858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207652</v>
      </c>
      <c r="O71" s="47">
        <f t="shared" si="14"/>
        <v>4.8511155238873966</v>
      </c>
      <c r="P71" s="9"/>
    </row>
    <row r="72" spans="1:16">
      <c r="A72" s="12"/>
      <c r="B72" s="25">
        <v>365</v>
      </c>
      <c r="C72" s="20" t="s">
        <v>74</v>
      </c>
      <c r="D72" s="46">
        <v>0</v>
      </c>
      <c r="E72" s="46">
        <v>28</v>
      </c>
      <c r="F72" s="46">
        <v>0</v>
      </c>
      <c r="G72" s="46">
        <v>0</v>
      </c>
      <c r="H72" s="46">
        <v>0</v>
      </c>
      <c r="I72" s="46">
        <v>17999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18027</v>
      </c>
      <c r="O72" s="47">
        <f t="shared" si="14"/>
        <v>0.42114238990772107</v>
      </c>
      <c r="P72" s="9"/>
    </row>
    <row r="73" spans="1:16">
      <c r="A73" s="12"/>
      <c r="B73" s="25">
        <v>366</v>
      </c>
      <c r="C73" s="20" t="s">
        <v>75</v>
      </c>
      <c r="D73" s="46">
        <v>80293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80293</v>
      </c>
      <c r="O73" s="47">
        <f t="shared" si="14"/>
        <v>1.8757855390725382</v>
      </c>
      <c r="P73" s="9"/>
    </row>
    <row r="74" spans="1:16">
      <c r="A74" s="12"/>
      <c r="B74" s="25">
        <v>368</v>
      </c>
      <c r="C74" s="20" t="s">
        <v>76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4499507</v>
      </c>
      <c r="L74" s="46">
        <v>0</v>
      </c>
      <c r="M74" s="46">
        <v>0</v>
      </c>
      <c r="N74" s="46">
        <f t="shared" si="13"/>
        <v>4499507</v>
      </c>
      <c r="O74" s="47">
        <f t="shared" si="14"/>
        <v>105.11638827239808</v>
      </c>
      <c r="P74" s="9"/>
    </row>
    <row r="75" spans="1:16">
      <c r="A75" s="12"/>
      <c r="B75" s="25">
        <v>369.3</v>
      </c>
      <c r="C75" s="20" t="s">
        <v>77</v>
      </c>
      <c r="D75" s="46">
        <v>58970</v>
      </c>
      <c r="E75" s="46">
        <v>0</v>
      </c>
      <c r="F75" s="46">
        <v>0</v>
      </c>
      <c r="G75" s="46">
        <v>0</v>
      </c>
      <c r="H75" s="46">
        <v>0</v>
      </c>
      <c r="I75" s="46">
        <v>211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3"/>
        <v>59181</v>
      </c>
      <c r="O75" s="47">
        <f t="shared" si="14"/>
        <v>1.3825721294241327</v>
      </c>
      <c r="P75" s="9"/>
    </row>
    <row r="76" spans="1:16">
      <c r="A76" s="12"/>
      <c r="B76" s="25">
        <v>369.9</v>
      </c>
      <c r="C76" s="20" t="s">
        <v>78</v>
      </c>
      <c r="D76" s="46">
        <v>428629</v>
      </c>
      <c r="E76" s="46">
        <v>3266</v>
      </c>
      <c r="F76" s="46">
        <v>0</v>
      </c>
      <c r="G76" s="46">
        <v>0</v>
      </c>
      <c r="H76" s="46">
        <v>0</v>
      </c>
      <c r="I76" s="46">
        <v>633138</v>
      </c>
      <c r="J76" s="46">
        <v>0</v>
      </c>
      <c r="K76" s="46">
        <v>49291</v>
      </c>
      <c r="L76" s="46">
        <v>0</v>
      </c>
      <c r="M76" s="46">
        <v>0</v>
      </c>
      <c r="N76" s="46">
        <f t="shared" si="13"/>
        <v>1114324</v>
      </c>
      <c r="O76" s="47">
        <f t="shared" si="14"/>
        <v>26.032566288984931</v>
      </c>
      <c r="P76" s="9"/>
    </row>
    <row r="77" spans="1:16" ht="15.75">
      <c r="A77" s="29" t="s">
        <v>45</v>
      </c>
      <c r="B77" s="30"/>
      <c r="C77" s="31"/>
      <c r="D77" s="32">
        <f t="shared" ref="D77:M77" si="15">SUM(D78:D80)</f>
        <v>5151045</v>
      </c>
      <c r="E77" s="32">
        <f t="shared" si="15"/>
        <v>479686</v>
      </c>
      <c r="F77" s="32">
        <f t="shared" si="15"/>
        <v>0</v>
      </c>
      <c r="G77" s="32">
        <f t="shared" si="15"/>
        <v>0</v>
      </c>
      <c r="H77" s="32">
        <f t="shared" si="15"/>
        <v>0</v>
      </c>
      <c r="I77" s="32">
        <f t="shared" si="15"/>
        <v>680863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6311594</v>
      </c>
      <c r="O77" s="45">
        <f t="shared" si="14"/>
        <v>147.44992407429038</v>
      </c>
      <c r="P77" s="9"/>
    </row>
    <row r="78" spans="1:16">
      <c r="A78" s="12"/>
      <c r="B78" s="25">
        <v>381</v>
      </c>
      <c r="C78" s="20" t="s">
        <v>79</v>
      </c>
      <c r="D78" s="46">
        <v>5151045</v>
      </c>
      <c r="E78" s="46">
        <v>479686</v>
      </c>
      <c r="F78" s="46">
        <v>0</v>
      </c>
      <c r="G78" s="46">
        <v>0</v>
      </c>
      <c r="H78" s="46">
        <v>0</v>
      </c>
      <c r="I78" s="46">
        <v>399430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6030161</v>
      </c>
      <c r="O78" s="47">
        <f t="shared" si="14"/>
        <v>140.87515477163882</v>
      </c>
      <c r="P78" s="9"/>
    </row>
    <row r="79" spans="1:16">
      <c r="A79" s="12"/>
      <c r="B79" s="25">
        <v>389.3</v>
      </c>
      <c r="C79" s="20" t="s">
        <v>81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205628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205628</v>
      </c>
      <c r="O79" s="47">
        <f t="shared" si="14"/>
        <v>4.8038313281158747</v>
      </c>
      <c r="P79" s="9"/>
    </row>
    <row r="80" spans="1:16" ht="15.75" thickBot="1">
      <c r="A80" s="12"/>
      <c r="B80" s="25">
        <v>389.4</v>
      </c>
      <c r="C80" s="20" t="s">
        <v>82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75805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75805</v>
      </c>
      <c r="O80" s="47">
        <f t="shared" si="14"/>
        <v>1.770937974535685</v>
      </c>
      <c r="P80" s="9"/>
    </row>
    <row r="81" spans="1:119" ht="16.5" thickBot="1">
      <c r="A81" s="14" t="s">
        <v>62</v>
      </c>
      <c r="B81" s="23"/>
      <c r="C81" s="22"/>
      <c r="D81" s="15">
        <f t="shared" ref="D81:M81" si="16">SUM(D5,D16,D29,D41,D60,D66,D77)</f>
        <v>35715044</v>
      </c>
      <c r="E81" s="15">
        <f t="shared" si="16"/>
        <v>5141208</v>
      </c>
      <c r="F81" s="15">
        <f t="shared" si="16"/>
        <v>0</v>
      </c>
      <c r="G81" s="15">
        <f t="shared" si="16"/>
        <v>0</v>
      </c>
      <c r="H81" s="15">
        <f t="shared" si="16"/>
        <v>0</v>
      </c>
      <c r="I81" s="15">
        <f t="shared" si="16"/>
        <v>21637590</v>
      </c>
      <c r="J81" s="15">
        <f t="shared" si="16"/>
        <v>0</v>
      </c>
      <c r="K81" s="15">
        <f t="shared" si="16"/>
        <v>18103027</v>
      </c>
      <c r="L81" s="15">
        <f t="shared" si="16"/>
        <v>0</v>
      </c>
      <c r="M81" s="15">
        <f t="shared" si="16"/>
        <v>0</v>
      </c>
      <c r="N81" s="15">
        <f>SUM(D81:M81)</f>
        <v>80596869</v>
      </c>
      <c r="O81" s="38">
        <f t="shared" si="14"/>
        <v>1882.8844527508468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8" t="s">
        <v>111</v>
      </c>
      <c r="M83" s="48"/>
      <c r="N83" s="48"/>
      <c r="O83" s="43">
        <v>42805</v>
      </c>
    </row>
    <row r="84" spans="1:119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1"/>
    </row>
    <row r="85" spans="1:119" ht="15.75" customHeight="1" thickBot="1">
      <c r="A85" s="52" t="s">
        <v>107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4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12865013</v>
      </c>
      <c r="E5" s="27">
        <f t="shared" si="0"/>
        <v>1630876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753637</v>
      </c>
      <c r="L5" s="27">
        <f t="shared" si="0"/>
        <v>0</v>
      </c>
      <c r="M5" s="27">
        <f t="shared" si="0"/>
        <v>0</v>
      </c>
      <c r="N5" s="28">
        <f>SUM(D5:M5)</f>
        <v>15249526</v>
      </c>
      <c r="O5" s="33">
        <f t="shared" ref="O5:O36" si="1">(N5/O$85)</f>
        <v>362.31618712727789</v>
      </c>
      <c r="P5" s="6"/>
    </row>
    <row r="6" spans="1:133">
      <c r="A6" s="12"/>
      <c r="B6" s="25">
        <v>311</v>
      </c>
      <c r="C6" s="20" t="s">
        <v>2</v>
      </c>
      <c r="D6" s="46">
        <v>6967591</v>
      </c>
      <c r="E6" s="46">
        <v>311208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7278799</v>
      </c>
      <c r="O6" s="47">
        <f t="shared" si="1"/>
        <v>172.93827365820047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1319668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1319668</v>
      </c>
      <c r="O7" s="47">
        <f t="shared" si="1"/>
        <v>31.354225569626269</v>
      </c>
      <c r="P7" s="9"/>
    </row>
    <row r="8" spans="1:133">
      <c r="A8" s="12"/>
      <c r="B8" s="25">
        <v>312.51</v>
      </c>
      <c r="C8" s="20" t="s">
        <v>100</v>
      </c>
      <c r="D8" s="46">
        <v>476489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476489</v>
      </c>
      <c r="L8" s="46">
        <v>0</v>
      </c>
      <c r="M8" s="46">
        <v>0</v>
      </c>
      <c r="N8" s="46">
        <f>SUM(D8:M8)</f>
        <v>952978</v>
      </c>
      <c r="O8" s="47">
        <f t="shared" si="1"/>
        <v>22.641972962056595</v>
      </c>
      <c r="P8" s="9"/>
    </row>
    <row r="9" spans="1:133">
      <c r="A9" s="12"/>
      <c r="B9" s="25">
        <v>312.52</v>
      </c>
      <c r="C9" s="20" t="s">
        <v>91</v>
      </c>
      <c r="D9" s="46">
        <v>277148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277148</v>
      </c>
      <c r="L9" s="46">
        <v>0</v>
      </c>
      <c r="M9" s="46">
        <v>0</v>
      </c>
      <c r="N9" s="46">
        <f>SUM(D9:M9)</f>
        <v>554296</v>
      </c>
      <c r="O9" s="47">
        <f t="shared" si="1"/>
        <v>13.169616764475279</v>
      </c>
      <c r="P9" s="9"/>
    </row>
    <row r="10" spans="1:133">
      <c r="A10" s="12"/>
      <c r="B10" s="25">
        <v>314.10000000000002</v>
      </c>
      <c r="C10" s="20" t="s">
        <v>11</v>
      </c>
      <c r="D10" s="46">
        <v>2416441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2416441</v>
      </c>
      <c r="O10" s="47">
        <f t="shared" si="1"/>
        <v>57.412649385825276</v>
      </c>
      <c r="P10" s="9"/>
    </row>
    <row r="11" spans="1:133">
      <c r="A11" s="12"/>
      <c r="B11" s="25">
        <v>314.3</v>
      </c>
      <c r="C11" s="20" t="s">
        <v>12</v>
      </c>
      <c r="D11" s="46">
        <v>557774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557774</v>
      </c>
      <c r="O11" s="47">
        <f t="shared" si="1"/>
        <v>13.252251182019055</v>
      </c>
      <c r="P11" s="9"/>
    </row>
    <row r="12" spans="1:133">
      <c r="A12" s="12"/>
      <c r="B12" s="25">
        <v>314.39999999999998</v>
      </c>
      <c r="C12" s="20" t="s">
        <v>13</v>
      </c>
      <c r="D12" s="46">
        <v>37060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37060</v>
      </c>
      <c r="O12" s="47">
        <f t="shared" si="1"/>
        <v>0.88051509895697211</v>
      </c>
      <c r="P12" s="9"/>
    </row>
    <row r="13" spans="1:133">
      <c r="A13" s="12"/>
      <c r="B13" s="25">
        <v>314.8</v>
      </c>
      <c r="C13" s="20" t="s">
        <v>14</v>
      </c>
      <c r="D13" s="46">
        <v>37162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37162</v>
      </c>
      <c r="O13" s="47">
        <f t="shared" si="1"/>
        <v>0.88293853500914732</v>
      </c>
      <c r="P13" s="9"/>
    </row>
    <row r="14" spans="1:133">
      <c r="A14" s="12"/>
      <c r="B14" s="25">
        <v>315</v>
      </c>
      <c r="C14" s="20" t="s">
        <v>15</v>
      </c>
      <c r="D14" s="46">
        <v>1882676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1882676</v>
      </c>
      <c r="O14" s="47">
        <f t="shared" si="1"/>
        <v>44.730832283969683</v>
      </c>
      <c r="P14" s="9"/>
    </row>
    <row r="15" spans="1:133">
      <c r="A15" s="12"/>
      <c r="B15" s="25">
        <v>316</v>
      </c>
      <c r="C15" s="20" t="s">
        <v>16</v>
      </c>
      <c r="D15" s="46">
        <v>212672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212672</v>
      </c>
      <c r="O15" s="47">
        <f t="shared" si="1"/>
        <v>5.0529116871391571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SUM(D17:D28)</f>
        <v>4917670</v>
      </c>
      <c r="E16" s="32">
        <f t="shared" si="3"/>
        <v>808686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1389433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7115789</v>
      </c>
      <c r="O16" s="45">
        <f t="shared" si="1"/>
        <v>169.06529021834683</v>
      </c>
      <c r="P16" s="10"/>
    </row>
    <row r="17" spans="1:16">
      <c r="A17" s="12"/>
      <c r="B17" s="25">
        <v>322</v>
      </c>
      <c r="C17" s="20" t="s">
        <v>0</v>
      </c>
      <c r="D17" s="46">
        <v>1103105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1103105</v>
      </c>
      <c r="O17" s="47">
        <f t="shared" si="1"/>
        <v>26.208866924849723</v>
      </c>
      <c r="P17" s="9"/>
    </row>
    <row r="18" spans="1:16">
      <c r="A18" s="12"/>
      <c r="B18" s="25">
        <v>323.10000000000002</v>
      </c>
      <c r="C18" s="20" t="s">
        <v>18</v>
      </c>
      <c r="D18" s="46">
        <v>3175900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3175900</v>
      </c>
      <c r="O18" s="47">
        <f t="shared" si="1"/>
        <v>75.456770177481047</v>
      </c>
      <c r="P18" s="9"/>
    </row>
    <row r="19" spans="1:16">
      <c r="A19" s="12"/>
      <c r="B19" s="25">
        <v>323.3</v>
      </c>
      <c r="C19" s="20" t="s">
        <v>19</v>
      </c>
      <c r="D19" s="46">
        <v>337899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337899</v>
      </c>
      <c r="O19" s="47">
        <f t="shared" si="1"/>
        <v>8.0282021430777633</v>
      </c>
      <c r="P19" s="9"/>
    </row>
    <row r="20" spans="1:16">
      <c r="A20" s="12"/>
      <c r="B20" s="25">
        <v>323.39999999999998</v>
      </c>
      <c r="C20" s="20" t="s">
        <v>20</v>
      </c>
      <c r="D20" s="46">
        <v>89445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89445</v>
      </c>
      <c r="O20" s="47">
        <f t="shared" si="1"/>
        <v>2.1251395851647699</v>
      </c>
      <c r="P20" s="9"/>
    </row>
    <row r="21" spans="1:16">
      <c r="A21" s="12"/>
      <c r="B21" s="25">
        <v>323.60000000000002</v>
      </c>
      <c r="C21" s="20" t="s">
        <v>21</v>
      </c>
      <c r="D21" s="46">
        <v>196702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196702</v>
      </c>
      <c r="O21" s="47">
        <f t="shared" si="1"/>
        <v>4.6734776307348715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31840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31840</v>
      </c>
      <c r="O22" s="47">
        <f t="shared" si="1"/>
        <v>0.75649219511036137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1216769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1216769</v>
      </c>
      <c r="O23" s="47">
        <f t="shared" si="1"/>
        <v>28.909430017344199</v>
      </c>
      <c r="P23" s="9"/>
    </row>
    <row r="24" spans="1:16">
      <c r="A24" s="12"/>
      <c r="B24" s="25">
        <v>324.22000000000003</v>
      </c>
      <c r="C24" s="20" t="s">
        <v>101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140824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140824</v>
      </c>
      <c r="O24" s="47">
        <f t="shared" si="1"/>
        <v>3.3458623393285656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474376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474376</v>
      </c>
      <c r="O25" s="47">
        <f t="shared" si="1"/>
        <v>11.270783340065099</v>
      </c>
      <c r="P25" s="9"/>
    </row>
    <row r="26" spans="1:16">
      <c r="A26" s="12"/>
      <c r="B26" s="25">
        <v>324.32</v>
      </c>
      <c r="C26" s="20" t="s">
        <v>102</v>
      </c>
      <c r="D26" s="46">
        <v>0</v>
      </c>
      <c r="E26" s="46">
        <v>290680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290680</v>
      </c>
      <c r="O26" s="47">
        <f t="shared" si="1"/>
        <v>6.9063175651595428</v>
      </c>
      <c r="P26" s="9"/>
    </row>
    <row r="27" spans="1:16">
      <c r="A27" s="12"/>
      <c r="B27" s="25">
        <v>324.61</v>
      </c>
      <c r="C27" s="20" t="s">
        <v>25</v>
      </c>
      <c r="D27" s="46">
        <v>0</v>
      </c>
      <c r="E27" s="46">
        <v>43630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43630</v>
      </c>
      <c r="O27" s="47">
        <f t="shared" si="1"/>
        <v>1.0366128917294304</v>
      </c>
      <c r="P27" s="9"/>
    </row>
    <row r="28" spans="1:16">
      <c r="A28" s="12"/>
      <c r="B28" s="25">
        <v>329</v>
      </c>
      <c r="C28" s="20" t="s">
        <v>27</v>
      </c>
      <c r="D28" s="46">
        <v>14619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14619</v>
      </c>
      <c r="O28" s="47">
        <f t="shared" si="1"/>
        <v>0.34733540830145643</v>
      </c>
      <c r="P28" s="9"/>
    </row>
    <row r="29" spans="1:16" ht="15.75">
      <c r="A29" s="29" t="s">
        <v>29</v>
      </c>
      <c r="B29" s="30"/>
      <c r="C29" s="31"/>
      <c r="D29" s="32">
        <f t="shared" ref="D29:M29" si="6">SUM(D30:D42)</f>
        <v>6832720</v>
      </c>
      <c r="E29" s="32">
        <f t="shared" si="6"/>
        <v>20223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6852943</v>
      </c>
      <c r="O29" s="45">
        <f t="shared" si="1"/>
        <v>162.82028558530732</v>
      </c>
      <c r="P29" s="10"/>
    </row>
    <row r="30" spans="1:16">
      <c r="A30" s="12"/>
      <c r="B30" s="25">
        <v>331.2</v>
      </c>
      <c r="C30" s="20" t="s">
        <v>28</v>
      </c>
      <c r="D30" s="46">
        <v>86215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86215</v>
      </c>
      <c r="O30" s="47">
        <f t="shared" si="1"/>
        <v>2.0483974435125569</v>
      </c>
      <c r="P30" s="9"/>
    </row>
    <row r="31" spans="1:16">
      <c r="A31" s="12"/>
      <c r="B31" s="25">
        <v>331.33</v>
      </c>
      <c r="C31" s="20" t="s">
        <v>103</v>
      </c>
      <c r="D31" s="46">
        <v>384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384</v>
      </c>
      <c r="O31" s="47">
        <f t="shared" si="1"/>
        <v>9.1235239611299861E-3</v>
      </c>
      <c r="P31" s="9"/>
    </row>
    <row r="32" spans="1:16">
      <c r="A32" s="12"/>
      <c r="B32" s="25">
        <v>331.39</v>
      </c>
      <c r="C32" s="20" t="s">
        <v>95</v>
      </c>
      <c r="D32" s="46">
        <v>0</v>
      </c>
      <c r="E32" s="46">
        <v>20223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20223</v>
      </c>
      <c r="O32" s="47">
        <f t="shared" si="1"/>
        <v>0.4804818361091972</v>
      </c>
      <c r="P32" s="9"/>
    </row>
    <row r="33" spans="1:16">
      <c r="A33" s="12"/>
      <c r="B33" s="25">
        <v>334.2</v>
      </c>
      <c r="C33" s="20" t="s">
        <v>30</v>
      </c>
      <c r="D33" s="46">
        <v>60948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60948</v>
      </c>
      <c r="O33" s="47">
        <f t="shared" si="1"/>
        <v>1.4480743187056</v>
      </c>
      <c r="P33" s="9"/>
    </row>
    <row r="34" spans="1:16">
      <c r="A34" s="12"/>
      <c r="B34" s="25">
        <v>334.7</v>
      </c>
      <c r="C34" s="20" t="s">
        <v>104</v>
      </c>
      <c r="D34" s="46">
        <v>17851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7">SUM(D34:M34)</f>
        <v>17851</v>
      </c>
      <c r="O34" s="47">
        <f t="shared" si="1"/>
        <v>0.4241250683076338</v>
      </c>
      <c r="P34" s="9"/>
    </row>
    <row r="35" spans="1:16">
      <c r="A35" s="12"/>
      <c r="B35" s="25">
        <v>335.12</v>
      </c>
      <c r="C35" s="20" t="s">
        <v>31</v>
      </c>
      <c r="D35" s="46">
        <v>1228602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1228602</v>
      </c>
      <c r="O35" s="47">
        <f t="shared" si="1"/>
        <v>29.190572358573498</v>
      </c>
      <c r="P35" s="9"/>
    </row>
    <row r="36" spans="1:16">
      <c r="A36" s="12"/>
      <c r="B36" s="25">
        <v>335.14</v>
      </c>
      <c r="C36" s="20" t="s">
        <v>32</v>
      </c>
      <c r="D36" s="46">
        <v>27837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27837</v>
      </c>
      <c r="O36" s="47">
        <f t="shared" si="1"/>
        <v>0.66138420965097766</v>
      </c>
      <c r="P36" s="9"/>
    </row>
    <row r="37" spans="1:16">
      <c r="A37" s="12"/>
      <c r="B37" s="25">
        <v>335.15</v>
      </c>
      <c r="C37" s="20" t="s">
        <v>33</v>
      </c>
      <c r="D37" s="46">
        <v>18504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18504</v>
      </c>
      <c r="O37" s="47">
        <f t="shared" ref="O37:O68" si="8">(N37/O$85)</f>
        <v>0.4396398108769512</v>
      </c>
      <c r="P37" s="9"/>
    </row>
    <row r="38" spans="1:16">
      <c r="A38" s="12"/>
      <c r="B38" s="25">
        <v>335.18</v>
      </c>
      <c r="C38" s="20" t="s">
        <v>34</v>
      </c>
      <c r="D38" s="46">
        <v>5154910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5154910</v>
      </c>
      <c r="O38" s="47">
        <f t="shared" si="8"/>
        <v>122.47641901684526</v>
      </c>
      <c r="P38" s="9"/>
    </row>
    <row r="39" spans="1:16">
      <c r="A39" s="12"/>
      <c r="B39" s="25">
        <v>335.21</v>
      </c>
      <c r="C39" s="20" t="s">
        <v>35</v>
      </c>
      <c r="D39" s="46">
        <v>15470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15470</v>
      </c>
      <c r="O39" s="47">
        <f t="shared" si="8"/>
        <v>0.36755446791323149</v>
      </c>
      <c r="P39" s="9"/>
    </row>
    <row r="40" spans="1:16">
      <c r="A40" s="12"/>
      <c r="B40" s="25">
        <v>335.49</v>
      </c>
      <c r="C40" s="20" t="s">
        <v>36</v>
      </c>
      <c r="D40" s="46">
        <v>35826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35826</v>
      </c>
      <c r="O40" s="47">
        <f t="shared" si="8"/>
        <v>0.85119627456104918</v>
      </c>
      <c r="P40" s="9"/>
    </row>
    <row r="41" spans="1:16">
      <c r="A41" s="12"/>
      <c r="B41" s="25">
        <v>337.2</v>
      </c>
      <c r="C41" s="20" t="s">
        <v>37</v>
      </c>
      <c r="D41" s="46">
        <v>139255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139255</v>
      </c>
      <c r="O41" s="47">
        <f t="shared" si="8"/>
        <v>3.3085841906436362</v>
      </c>
      <c r="P41" s="9"/>
    </row>
    <row r="42" spans="1:16">
      <c r="A42" s="12"/>
      <c r="B42" s="25">
        <v>338</v>
      </c>
      <c r="C42" s="20" t="s">
        <v>38</v>
      </c>
      <c r="D42" s="46">
        <v>46918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46918</v>
      </c>
      <c r="O42" s="47">
        <f t="shared" si="8"/>
        <v>1.1147330656466059</v>
      </c>
      <c r="P42" s="9"/>
    </row>
    <row r="43" spans="1:16" ht="15.75">
      <c r="A43" s="29" t="s">
        <v>43</v>
      </c>
      <c r="B43" s="30"/>
      <c r="C43" s="31"/>
      <c r="D43" s="32">
        <f t="shared" ref="D43:M43" si="9">SUM(D44:D60)</f>
        <v>2267186</v>
      </c>
      <c r="E43" s="32">
        <f t="shared" si="9"/>
        <v>865304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17251247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20383737</v>
      </c>
      <c r="O43" s="45">
        <f t="shared" si="8"/>
        <v>484.30081493977048</v>
      </c>
      <c r="P43" s="10"/>
    </row>
    <row r="44" spans="1:16">
      <c r="A44" s="12"/>
      <c r="B44" s="25">
        <v>341.2</v>
      </c>
      <c r="C44" s="20" t="s">
        <v>46</v>
      </c>
      <c r="D44" s="46">
        <v>36678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0" si="10">SUM(D44:M44)</f>
        <v>36678</v>
      </c>
      <c r="O44" s="47">
        <f t="shared" si="8"/>
        <v>0.8714390933498064</v>
      </c>
      <c r="P44" s="9"/>
    </row>
    <row r="45" spans="1:16">
      <c r="A45" s="12"/>
      <c r="B45" s="25">
        <v>341.3</v>
      </c>
      <c r="C45" s="20" t="s">
        <v>47</v>
      </c>
      <c r="D45" s="46">
        <v>68643</v>
      </c>
      <c r="E45" s="46">
        <v>0</v>
      </c>
      <c r="F45" s="46">
        <v>0</v>
      </c>
      <c r="G45" s="46">
        <v>0</v>
      </c>
      <c r="H45" s="46">
        <v>0</v>
      </c>
      <c r="I45" s="46">
        <v>3470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72113</v>
      </c>
      <c r="O45" s="47">
        <f t="shared" si="8"/>
        <v>1.7133455297108509</v>
      </c>
      <c r="P45" s="9"/>
    </row>
    <row r="46" spans="1:16">
      <c r="A46" s="12"/>
      <c r="B46" s="25">
        <v>341.8</v>
      </c>
      <c r="C46" s="20" t="s">
        <v>48</v>
      </c>
      <c r="D46" s="46">
        <v>53396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53396</v>
      </c>
      <c r="O46" s="47">
        <f t="shared" si="8"/>
        <v>1.2686450141367103</v>
      </c>
      <c r="P46" s="9"/>
    </row>
    <row r="47" spans="1:16">
      <c r="A47" s="12"/>
      <c r="B47" s="25">
        <v>341.9</v>
      </c>
      <c r="C47" s="20" t="s">
        <v>49</v>
      </c>
      <c r="D47" s="46">
        <v>58197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58197</v>
      </c>
      <c r="O47" s="47">
        <f t="shared" si="8"/>
        <v>1.3827128228278172</v>
      </c>
      <c r="P47" s="9"/>
    </row>
    <row r="48" spans="1:16">
      <c r="A48" s="12"/>
      <c r="B48" s="25">
        <v>342.1</v>
      </c>
      <c r="C48" s="20" t="s">
        <v>50</v>
      </c>
      <c r="D48" s="46">
        <v>942281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942281</v>
      </c>
      <c r="O48" s="47">
        <f t="shared" si="8"/>
        <v>22.387821045878972</v>
      </c>
      <c r="P48" s="9"/>
    </row>
    <row r="49" spans="1:16">
      <c r="A49" s="12"/>
      <c r="B49" s="25">
        <v>342.6</v>
      </c>
      <c r="C49" s="20" t="s">
        <v>51</v>
      </c>
      <c r="D49" s="46">
        <v>572034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572034</v>
      </c>
      <c r="O49" s="47">
        <f t="shared" si="8"/>
        <v>13.591057045783934</v>
      </c>
      <c r="P49" s="9"/>
    </row>
    <row r="50" spans="1:16">
      <c r="A50" s="12"/>
      <c r="B50" s="25">
        <v>342.9</v>
      </c>
      <c r="C50" s="20" t="s">
        <v>52</v>
      </c>
      <c r="D50" s="46">
        <v>89888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89888</v>
      </c>
      <c r="O50" s="47">
        <f t="shared" si="8"/>
        <v>2.1356649005678445</v>
      </c>
      <c r="P50" s="9"/>
    </row>
    <row r="51" spans="1:16">
      <c r="A51" s="12"/>
      <c r="B51" s="25">
        <v>343.3</v>
      </c>
      <c r="C51" s="20" t="s">
        <v>53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8440373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8440373</v>
      </c>
      <c r="O51" s="47">
        <f t="shared" si="8"/>
        <v>200.53631590201715</v>
      </c>
      <c r="P51" s="9"/>
    </row>
    <row r="52" spans="1:16">
      <c r="A52" s="12"/>
      <c r="B52" s="25">
        <v>343.4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3603016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3603016</v>
      </c>
      <c r="O52" s="47">
        <f t="shared" si="8"/>
        <v>85.604694813371665</v>
      </c>
      <c r="P52" s="9"/>
    </row>
    <row r="53" spans="1:16">
      <c r="A53" s="12"/>
      <c r="B53" s="25">
        <v>343.5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5204388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5204388</v>
      </c>
      <c r="O53" s="47">
        <f t="shared" si="8"/>
        <v>123.65197557556606</v>
      </c>
      <c r="P53" s="9"/>
    </row>
    <row r="54" spans="1:16">
      <c r="A54" s="12"/>
      <c r="B54" s="25">
        <v>343.7</v>
      </c>
      <c r="C54" s="20" t="s">
        <v>56</v>
      </c>
      <c r="D54" s="46">
        <v>0</v>
      </c>
      <c r="E54" s="46">
        <v>389915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389915</v>
      </c>
      <c r="O54" s="47">
        <f t="shared" si="8"/>
        <v>9.2640594929791629</v>
      </c>
      <c r="P54" s="9"/>
    </row>
    <row r="55" spans="1:16">
      <c r="A55" s="12"/>
      <c r="B55" s="25">
        <v>343.8</v>
      </c>
      <c r="C55" s="20" t="s">
        <v>57</v>
      </c>
      <c r="D55" s="46">
        <v>8225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8225</v>
      </c>
      <c r="O55" s="47">
        <f t="shared" si="8"/>
        <v>0.19541923067784933</v>
      </c>
      <c r="P55" s="9"/>
    </row>
    <row r="56" spans="1:16">
      <c r="A56" s="12"/>
      <c r="B56" s="25">
        <v>343.9</v>
      </c>
      <c r="C56" s="20" t="s">
        <v>58</v>
      </c>
      <c r="D56" s="46">
        <v>22497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22497</v>
      </c>
      <c r="O56" s="47">
        <f t="shared" si="8"/>
        <v>0.53451020456651377</v>
      </c>
      <c r="P56" s="9"/>
    </row>
    <row r="57" spans="1:16">
      <c r="A57" s="12"/>
      <c r="B57" s="25">
        <v>344.9</v>
      </c>
      <c r="C57" s="20" t="s">
        <v>59</v>
      </c>
      <c r="D57" s="46">
        <v>0</v>
      </c>
      <c r="E57" s="46">
        <v>203618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203618</v>
      </c>
      <c r="O57" s="47">
        <f t="shared" si="8"/>
        <v>4.8377960987431399</v>
      </c>
      <c r="P57" s="9"/>
    </row>
    <row r="58" spans="1:16">
      <c r="A58" s="12"/>
      <c r="B58" s="25">
        <v>347.2</v>
      </c>
      <c r="C58" s="20" t="s">
        <v>60</v>
      </c>
      <c r="D58" s="46">
        <v>405347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405347</v>
      </c>
      <c r="O58" s="47">
        <f t="shared" si="8"/>
        <v>9.6307111121670737</v>
      </c>
      <c r="P58" s="9"/>
    </row>
    <row r="59" spans="1:16">
      <c r="A59" s="12"/>
      <c r="B59" s="25">
        <v>347.4</v>
      </c>
      <c r="C59" s="20" t="s">
        <v>61</v>
      </c>
      <c r="D59" s="46">
        <v>10000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10000</v>
      </c>
      <c r="O59" s="47">
        <f t="shared" si="8"/>
        <v>0.2375917698210934</v>
      </c>
      <c r="P59" s="9"/>
    </row>
    <row r="60" spans="1:16">
      <c r="A60" s="12"/>
      <c r="B60" s="25">
        <v>349</v>
      </c>
      <c r="C60" s="20" t="s">
        <v>97</v>
      </c>
      <c r="D60" s="46">
        <v>0</v>
      </c>
      <c r="E60" s="46">
        <v>271771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271771</v>
      </c>
      <c r="O60" s="47">
        <f t="shared" si="8"/>
        <v>6.4570552876048373</v>
      </c>
      <c r="P60" s="9"/>
    </row>
    <row r="61" spans="1:16" ht="15.75">
      <c r="A61" s="29" t="s">
        <v>44</v>
      </c>
      <c r="B61" s="30"/>
      <c r="C61" s="31"/>
      <c r="D61" s="32">
        <f t="shared" ref="D61:M61" si="11">SUM(D62:D66)</f>
        <v>1644155</v>
      </c>
      <c r="E61" s="32">
        <f t="shared" si="11"/>
        <v>26258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151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 t="shared" ref="N61:N68" si="12">SUM(D61:M61)</f>
        <v>1670564</v>
      </c>
      <c r="O61" s="45">
        <f t="shared" si="8"/>
        <v>39.691225735940506</v>
      </c>
      <c r="P61" s="10"/>
    </row>
    <row r="62" spans="1:16">
      <c r="A62" s="13"/>
      <c r="B62" s="39">
        <v>351.1</v>
      </c>
      <c r="C62" s="21" t="s">
        <v>64</v>
      </c>
      <c r="D62" s="46">
        <v>314685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314685</v>
      </c>
      <c r="O62" s="47">
        <f t="shared" si="8"/>
        <v>7.4766566086150776</v>
      </c>
      <c r="P62" s="9"/>
    </row>
    <row r="63" spans="1:16">
      <c r="A63" s="13"/>
      <c r="B63" s="39">
        <v>351.2</v>
      </c>
      <c r="C63" s="21" t="s">
        <v>65</v>
      </c>
      <c r="D63" s="46">
        <v>86473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86473</v>
      </c>
      <c r="O63" s="47">
        <f t="shared" si="8"/>
        <v>2.0545273111739411</v>
      </c>
      <c r="P63" s="9"/>
    </row>
    <row r="64" spans="1:16">
      <c r="A64" s="13"/>
      <c r="B64" s="39">
        <v>351.3</v>
      </c>
      <c r="C64" s="21" t="s">
        <v>66</v>
      </c>
      <c r="D64" s="46">
        <v>12027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12027</v>
      </c>
      <c r="O64" s="47">
        <f t="shared" si="8"/>
        <v>0.28575162156382905</v>
      </c>
      <c r="P64" s="9"/>
    </row>
    <row r="65" spans="1:16">
      <c r="A65" s="13"/>
      <c r="B65" s="39">
        <v>354</v>
      </c>
      <c r="C65" s="21" t="s">
        <v>67</v>
      </c>
      <c r="D65" s="46">
        <v>1230970</v>
      </c>
      <c r="E65" s="46">
        <v>0</v>
      </c>
      <c r="F65" s="46">
        <v>0</v>
      </c>
      <c r="G65" s="46">
        <v>0</v>
      </c>
      <c r="H65" s="46">
        <v>0</v>
      </c>
      <c r="I65" s="46">
        <v>151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1231121</v>
      </c>
      <c r="O65" s="47">
        <f t="shared" si="8"/>
        <v>29.250421725391433</v>
      </c>
      <c r="P65" s="9"/>
    </row>
    <row r="66" spans="1:16">
      <c r="A66" s="13"/>
      <c r="B66" s="39">
        <v>359</v>
      </c>
      <c r="C66" s="21" t="s">
        <v>68</v>
      </c>
      <c r="D66" s="46">
        <v>0</v>
      </c>
      <c r="E66" s="46">
        <v>26258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26258</v>
      </c>
      <c r="O66" s="47">
        <f t="shared" si="8"/>
        <v>0.62386846919622707</v>
      </c>
      <c r="P66" s="9"/>
    </row>
    <row r="67" spans="1:16" ht="15.75">
      <c r="A67" s="29" t="s">
        <v>3</v>
      </c>
      <c r="B67" s="30"/>
      <c r="C67" s="31"/>
      <c r="D67" s="32">
        <f t="shared" ref="D67:M67" si="13">SUM(D68:D77)</f>
        <v>922760</v>
      </c>
      <c r="E67" s="32">
        <f t="shared" si="13"/>
        <v>89841</v>
      </c>
      <c r="F67" s="32">
        <f t="shared" si="13"/>
        <v>0</v>
      </c>
      <c r="G67" s="32">
        <f t="shared" si="13"/>
        <v>0</v>
      </c>
      <c r="H67" s="32">
        <f t="shared" si="13"/>
        <v>0</v>
      </c>
      <c r="I67" s="32">
        <f t="shared" si="13"/>
        <v>852407</v>
      </c>
      <c r="J67" s="32">
        <f t="shared" si="13"/>
        <v>0</v>
      </c>
      <c r="K67" s="32">
        <f t="shared" si="13"/>
        <v>3558622</v>
      </c>
      <c r="L67" s="32">
        <f t="shared" si="13"/>
        <v>0</v>
      </c>
      <c r="M67" s="32">
        <f t="shared" si="13"/>
        <v>0</v>
      </c>
      <c r="N67" s="32">
        <f t="shared" si="12"/>
        <v>5423630</v>
      </c>
      <c r="O67" s="45">
        <f t="shared" si="8"/>
        <v>128.86098505547767</v>
      </c>
      <c r="P67" s="10"/>
    </row>
    <row r="68" spans="1:16">
      <c r="A68" s="12"/>
      <c r="B68" s="25">
        <v>361.1</v>
      </c>
      <c r="C68" s="20" t="s">
        <v>69</v>
      </c>
      <c r="D68" s="46">
        <v>47353</v>
      </c>
      <c r="E68" s="46">
        <v>48325</v>
      </c>
      <c r="F68" s="46">
        <v>0</v>
      </c>
      <c r="G68" s="46">
        <v>0</v>
      </c>
      <c r="H68" s="46">
        <v>0</v>
      </c>
      <c r="I68" s="46">
        <v>107057</v>
      </c>
      <c r="J68" s="46">
        <v>0</v>
      </c>
      <c r="K68" s="46">
        <v>-711476</v>
      </c>
      <c r="L68" s="46">
        <v>0</v>
      </c>
      <c r="M68" s="46">
        <v>0</v>
      </c>
      <c r="N68" s="46">
        <f t="shared" si="12"/>
        <v>-508741</v>
      </c>
      <c r="O68" s="47">
        <f t="shared" si="8"/>
        <v>-12.087267457055288</v>
      </c>
      <c r="P68" s="9"/>
    </row>
    <row r="69" spans="1:16">
      <c r="A69" s="12"/>
      <c r="B69" s="25">
        <v>361.2</v>
      </c>
      <c r="C69" s="20" t="s">
        <v>70</v>
      </c>
      <c r="D69" s="46">
        <v>1899</v>
      </c>
      <c r="E69" s="46">
        <v>0</v>
      </c>
      <c r="F69" s="46">
        <v>0</v>
      </c>
      <c r="G69" s="46">
        <v>0</v>
      </c>
      <c r="H69" s="46">
        <v>0</v>
      </c>
      <c r="I69" s="46">
        <v>1897</v>
      </c>
      <c r="J69" s="46">
        <v>0</v>
      </c>
      <c r="K69" s="46">
        <v>0</v>
      </c>
      <c r="L69" s="46">
        <v>0</v>
      </c>
      <c r="M69" s="46">
        <v>0</v>
      </c>
      <c r="N69" s="46">
        <f t="shared" ref="N69:N77" si="14">SUM(D69:M69)</f>
        <v>3796</v>
      </c>
      <c r="O69" s="47">
        <f t="shared" ref="O69:O83" si="15">(N69/O$85)</f>
        <v>9.0189835824087058E-2</v>
      </c>
      <c r="P69" s="9"/>
    </row>
    <row r="70" spans="1:16">
      <c r="A70" s="12"/>
      <c r="B70" s="25">
        <v>361.3</v>
      </c>
      <c r="C70" s="20" t="s">
        <v>71</v>
      </c>
      <c r="D70" s="46">
        <v>21799</v>
      </c>
      <c r="E70" s="46">
        <v>1019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22818</v>
      </c>
      <c r="O70" s="47">
        <f t="shared" si="15"/>
        <v>0.54213690037777096</v>
      </c>
      <c r="P70" s="9"/>
    </row>
    <row r="71" spans="1:16">
      <c r="A71" s="12"/>
      <c r="B71" s="25">
        <v>362</v>
      </c>
      <c r="C71" s="20" t="s">
        <v>72</v>
      </c>
      <c r="D71" s="46">
        <v>126522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126522</v>
      </c>
      <c r="O71" s="47">
        <f t="shared" si="15"/>
        <v>3.0060585901304377</v>
      </c>
      <c r="P71" s="9"/>
    </row>
    <row r="72" spans="1:16">
      <c r="A72" s="12"/>
      <c r="B72" s="25">
        <v>364</v>
      </c>
      <c r="C72" s="20" t="s">
        <v>73</v>
      </c>
      <c r="D72" s="46">
        <v>127165</v>
      </c>
      <c r="E72" s="46">
        <v>36821</v>
      </c>
      <c r="F72" s="46">
        <v>0</v>
      </c>
      <c r="G72" s="46">
        <v>0</v>
      </c>
      <c r="H72" s="46">
        <v>0</v>
      </c>
      <c r="I72" s="46">
        <v>12099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176085</v>
      </c>
      <c r="O72" s="47">
        <f t="shared" si="15"/>
        <v>4.1836346788947232</v>
      </c>
      <c r="P72" s="9"/>
    </row>
    <row r="73" spans="1:16">
      <c r="A73" s="12"/>
      <c r="B73" s="25">
        <v>365</v>
      </c>
      <c r="C73" s="20" t="s">
        <v>74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14767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14767</v>
      </c>
      <c r="O73" s="47">
        <f t="shared" si="15"/>
        <v>0.35085176649480859</v>
      </c>
      <c r="P73" s="9"/>
    </row>
    <row r="74" spans="1:16">
      <c r="A74" s="12"/>
      <c r="B74" s="25">
        <v>366</v>
      </c>
      <c r="C74" s="20" t="s">
        <v>75</v>
      </c>
      <c r="D74" s="46">
        <v>22378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22378</v>
      </c>
      <c r="O74" s="47">
        <f t="shared" si="15"/>
        <v>0.53168286250564278</v>
      </c>
      <c r="P74" s="9"/>
    </row>
    <row r="75" spans="1:16">
      <c r="A75" s="12"/>
      <c r="B75" s="25">
        <v>368</v>
      </c>
      <c r="C75" s="20" t="s">
        <v>76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4200999</v>
      </c>
      <c r="L75" s="46">
        <v>0</v>
      </c>
      <c r="M75" s="46">
        <v>0</v>
      </c>
      <c r="N75" s="46">
        <f t="shared" si="14"/>
        <v>4200999</v>
      </c>
      <c r="O75" s="47">
        <f t="shared" si="15"/>
        <v>99.812278742664361</v>
      </c>
      <c r="P75" s="9"/>
    </row>
    <row r="76" spans="1:16">
      <c r="A76" s="12"/>
      <c r="B76" s="25">
        <v>369.3</v>
      </c>
      <c r="C76" s="20" t="s">
        <v>77</v>
      </c>
      <c r="D76" s="46">
        <v>84187</v>
      </c>
      <c r="E76" s="46">
        <v>23</v>
      </c>
      <c r="F76" s="46">
        <v>0</v>
      </c>
      <c r="G76" s="46">
        <v>0</v>
      </c>
      <c r="H76" s="46">
        <v>0</v>
      </c>
      <c r="I76" s="46">
        <v>2237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86447</v>
      </c>
      <c r="O76" s="47">
        <f t="shared" si="15"/>
        <v>2.0539095725724059</v>
      </c>
      <c r="P76" s="9"/>
    </row>
    <row r="77" spans="1:16">
      <c r="A77" s="12"/>
      <c r="B77" s="25">
        <v>369.9</v>
      </c>
      <c r="C77" s="20" t="s">
        <v>78</v>
      </c>
      <c r="D77" s="46">
        <v>491457</v>
      </c>
      <c r="E77" s="46">
        <v>3653</v>
      </c>
      <c r="F77" s="46">
        <v>0</v>
      </c>
      <c r="G77" s="46">
        <v>0</v>
      </c>
      <c r="H77" s="46">
        <v>0</v>
      </c>
      <c r="I77" s="46">
        <v>714350</v>
      </c>
      <c r="J77" s="46">
        <v>0</v>
      </c>
      <c r="K77" s="46">
        <v>69099</v>
      </c>
      <c r="L77" s="46">
        <v>0</v>
      </c>
      <c r="M77" s="46">
        <v>0</v>
      </c>
      <c r="N77" s="46">
        <f t="shared" si="14"/>
        <v>1278559</v>
      </c>
      <c r="O77" s="47">
        <f t="shared" si="15"/>
        <v>30.377509563068735</v>
      </c>
      <c r="P77" s="9"/>
    </row>
    <row r="78" spans="1:16" ht="15.75">
      <c r="A78" s="29" t="s">
        <v>45</v>
      </c>
      <c r="B78" s="30"/>
      <c r="C78" s="31"/>
      <c r="D78" s="32">
        <f t="shared" ref="D78:M78" si="16">SUM(D79:D82)</f>
        <v>3872010</v>
      </c>
      <c r="E78" s="32">
        <f t="shared" si="16"/>
        <v>456093</v>
      </c>
      <c r="F78" s="32">
        <f t="shared" si="16"/>
        <v>0</v>
      </c>
      <c r="G78" s="32">
        <f t="shared" si="16"/>
        <v>0</v>
      </c>
      <c r="H78" s="32">
        <f t="shared" si="16"/>
        <v>0</v>
      </c>
      <c r="I78" s="32">
        <f t="shared" si="16"/>
        <v>2301676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6629779</v>
      </c>
      <c r="O78" s="45">
        <f t="shared" si="15"/>
        <v>157.51809261327188</v>
      </c>
      <c r="P78" s="9"/>
    </row>
    <row r="79" spans="1:16">
      <c r="A79" s="12"/>
      <c r="B79" s="25">
        <v>381</v>
      </c>
      <c r="C79" s="20" t="s">
        <v>79</v>
      </c>
      <c r="D79" s="46">
        <v>3872010</v>
      </c>
      <c r="E79" s="46">
        <v>456093</v>
      </c>
      <c r="F79" s="46">
        <v>0</v>
      </c>
      <c r="G79" s="46">
        <v>0</v>
      </c>
      <c r="H79" s="46">
        <v>0</v>
      </c>
      <c r="I79" s="46">
        <v>376830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4704933</v>
      </c>
      <c r="O79" s="47">
        <f t="shared" si="15"/>
        <v>111.78533583596665</v>
      </c>
      <c r="P79" s="9"/>
    </row>
    <row r="80" spans="1:16">
      <c r="A80" s="12"/>
      <c r="B80" s="25">
        <v>389.3</v>
      </c>
      <c r="C80" s="20" t="s">
        <v>81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480366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480366</v>
      </c>
      <c r="O80" s="47">
        <f t="shared" si="15"/>
        <v>11.413100810187935</v>
      </c>
      <c r="P80" s="9"/>
    </row>
    <row r="81" spans="1:119">
      <c r="A81" s="12"/>
      <c r="B81" s="25">
        <v>389.4</v>
      </c>
      <c r="C81" s="20" t="s">
        <v>82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480366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480366</v>
      </c>
      <c r="O81" s="47">
        <f t="shared" si="15"/>
        <v>11.413100810187935</v>
      </c>
      <c r="P81" s="9"/>
    </row>
    <row r="82" spans="1:119" ht="15.75" thickBot="1">
      <c r="A82" s="12"/>
      <c r="B82" s="25">
        <v>389.7</v>
      </c>
      <c r="C82" s="20" t="s">
        <v>105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964114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964114</v>
      </c>
      <c r="O82" s="47">
        <f t="shared" si="15"/>
        <v>22.906555156929365</v>
      </c>
      <c r="P82" s="9"/>
    </row>
    <row r="83" spans="1:119" ht="16.5" thickBot="1">
      <c r="A83" s="14" t="s">
        <v>62</v>
      </c>
      <c r="B83" s="23"/>
      <c r="C83" s="22"/>
      <c r="D83" s="15">
        <f t="shared" ref="D83:M83" si="18">SUM(D5,D16,D29,D43,D61,D67,D78)</f>
        <v>33321514</v>
      </c>
      <c r="E83" s="15">
        <f t="shared" si="18"/>
        <v>3897281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21794914</v>
      </c>
      <c r="J83" s="15">
        <f t="shared" si="18"/>
        <v>0</v>
      </c>
      <c r="K83" s="15">
        <f t="shared" si="18"/>
        <v>4312259</v>
      </c>
      <c r="L83" s="15">
        <f t="shared" si="18"/>
        <v>0</v>
      </c>
      <c r="M83" s="15">
        <f t="shared" si="18"/>
        <v>0</v>
      </c>
      <c r="N83" s="15">
        <f t="shared" si="17"/>
        <v>63325968</v>
      </c>
      <c r="O83" s="38">
        <f t="shared" si="15"/>
        <v>1504.5728812753925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8" t="s">
        <v>106</v>
      </c>
      <c r="M85" s="48"/>
      <c r="N85" s="48"/>
      <c r="O85" s="43">
        <v>42089</v>
      </c>
    </row>
    <row r="86" spans="1:119">
      <c r="A86" s="49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1"/>
    </row>
    <row r="87" spans="1:119" ht="15.75" customHeight="1" thickBot="1">
      <c r="A87" s="52" t="s">
        <v>107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4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13461535</v>
      </c>
      <c r="E5" s="27">
        <f t="shared" si="0"/>
        <v>1737745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265349</v>
      </c>
      <c r="L5" s="27">
        <f t="shared" si="0"/>
        <v>0</v>
      </c>
      <c r="M5" s="27">
        <f t="shared" si="0"/>
        <v>0</v>
      </c>
      <c r="N5" s="28">
        <f>SUM(D5:M5)</f>
        <v>15464629</v>
      </c>
      <c r="O5" s="33">
        <f t="shared" ref="O5:O36" si="1">(N5/O$78)</f>
        <v>372.26491261855472</v>
      </c>
      <c r="P5" s="6"/>
    </row>
    <row r="6" spans="1:133">
      <c r="A6" s="12"/>
      <c r="B6" s="25">
        <v>311</v>
      </c>
      <c r="C6" s="20" t="s">
        <v>2</v>
      </c>
      <c r="D6" s="46">
        <v>8032965</v>
      </c>
      <c r="E6" s="46">
        <v>412122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8445087</v>
      </c>
      <c r="O6" s="47">
        <f t="shared" si="1"/>
        <v>203.29033267536468</v>
      </c>
      <c r="P6" s="9"/>
    </row>
    <row r="7" spans="1:133">
      <c r="A7" s="12"/>
      <c r="B7" s="25">
        <v>312.10000000000002</v>
      </c>
      <c r="C7" s="20" t="s">
        <v>94</v>
      </c>
      <c r="D7" s="46">
        <v>0</v>
      </c>
      <c r="E7" s="46">
        <v>1325623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1325623</v>
      </c>
      <c r="O7" s="47">
        <f t="shared" si="1"/>
        <v>31.910428000577728</v>
      </c>
      <c r="P7" s="9"/>
    </row>
    <row r="8" spans="1:133">
      <c r="A8" s="12"/>
      <c r="B8" s="25">
        <v>312.52</v>
      </c>
      <c r="C8" s="20" t="s">
        <v>91</v>
      </c>
      <c r="D8" s="46">
        <v>265349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265349</v>
      </c>
      <c r="L8" s="46">
        <v>0</v>
      </c>
      <c r="M8" s="46">
        <v>0</v>
      </c>
      <c r="N8" s="46">
        <f>SUM(D8:M8)</f>
        <v>530698</v>
      </c>
      <c r="O8" s="47">
        <f t="shared" si="1"/>
        <v>12.774974724375332</v>
      </c>
      <c r="P8" s="9"/>
    </row>
    <row r="9" spans="1:133">
      <c r="A9" s="12"/>
      <c r="B9" s="25">
        <v>314.10000000000002</v>
      </c>
      <c r="C9" s="20" t="s">
        <v>11</v>
      </c>
      <c r="D9" s="46">
        <v>2485810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2485810</v>
      </c>
      <c r="O9" s="47">
        <f t="shared" si="1"/>
        <v>59.838476722353278</v>
      </c>
      <c r="P9" s="9"/>
    </row>
    <row r="10" spans="1:133">
      <c r="A10" s="12"/>
      <c r="B10" s="25">
        <v>314.3</v>
      </c>
      <c r="C10" s="20" t="s">
        <v>12</v>
      </c>
      <c r="D10" s="46">
        <v>490050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490050</v>
      </c>
      <c r="O10" s="47">
        <f t="shared" si="1"/>
        <v>11.796495113379232</v>
      </c>
      <c r="P10" s="9"/>
    </row>
    <row r="11" spans="1:133">
      <c r="A11" s="12"/>
      <c r="B11" s="25">
        <v>314.39999999999998</v>
      </c>
      <c r="C11" s="20" t="s">
        <v>13</v>
      </c>
      <c r="D11" s="46">
        <v>33611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33611</v>
      </c>
      <c r="O11" s="47">
        <f t="shared" si="1"/>
        <v>0.80908478166674691</v>
      </c>
      <c r="P11" s="9"/>
    </row>
    <row r="12" spans="1:133">
      <c r="A12" s="12"/>
      <c r="B12" s="25">
        <v>314.8</v>
      </c>
      <c r="C12" s="20" t="s">
        <v>14</v>
      </c>
      <c r="D12" s="46">
        <v>34367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34367</v>
      </c>
      <c r="O12" s="47">
        <f t="shared" si="1"/>
        <v>0.82728323142843385</v>
      </c>
      <c r="P12" s="9"/>
    </row>
    <row r="13" spans="1:133">
      <c r="A13" s="12"/>
      <c r="B13" s="25">
        <v>315</v>
      </c>
      <c r="C13" s="20" t="s">
        <v>15</v>
      </c>
      <c r="D13" s="46">
        <v>1911427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1911427</v>
      </c>
      <c r="O13" s="47">
        <f t="shared" si="1"/>
        <v>46.011915651629678</v>
      </c>
      <c r="P13" s="9"/>
    </row>
    <row r="14" spans="1:133">
      <c r="A14" s="12"/>
      <c r="B14" s="25">
        <v>316</v>
      </c>
      <c r="C14" s="20" t="s">
        <v>16</v>
      </c>
      <c r="D14" s="46">
        <v>207956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207956</v>
      </c>
      <c r="O14" s="47">
        <f t="shared" si="1"/>
        <v>5.0059217177795965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SUM(D16:D26)</f>
        <v>4885498</v>
      </c>
      <c r="E15" s="32">
        <f t="shared" si="3"/>
        <v>921087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1621898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7428483</v>
      </c>
      <c r="O15" s="45">
        <f t="shared" si="1"/>
        <v>178.81861730297049</v>
      </c>
      <c r="P15" s="10"/>
    </row>
    <row r="16" spans="1:133">
      <c r="A16" s="12"/>
      <c r="B16" s="25">
        <v>322</v>
      </c>
      <c r="C16" s="20" t="s">
        <v>0</v>
      </c>
      <c r="D16" s="46">
        <v>924465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924465</v>
      </c>
      <c r="O16" s="47">
        <f t="shared" si="1"/>
        <v>22.253743199653364</v>
      </c>
      <c r="P16" s="9"/>
    </row>
    <row r="17" spans="1:16">
      <c r="A17" s="12"/>
      <c r="B17" s="25">
        <v>323.10000000000002</v>
      </c>
      <c r="C17" s="20" t="s">
        <v>18</v>
      </c>
      <c r="D17" s="46">
        <v>3403044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5" si="4">SUM(D17:M17)</f>
        <v>3403044</v>
      </c>
      <c r="O17" s="47">
        <f t="shared" si="1"/>
        <v>81.918155120119394</v>
      </c>
      <c r="P17" s="9"/>
    </row>
    <row r="18" spans="1:16">
      <c r="A18" s="12"/>
      <c r="B18" s="25">
        <v>323.3</v>
      </c>
      <c r="C18" s="20" t="s">
        <v>19</v>
      </c>
      <c r="D18" s="46">
        <v>296370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296370</v>
      </c>
      <c r="O18" s="47">
        <f t="shared" si="1"/>
        <v>7.1342256030041886</v>
      </c>
      <c r="P18" s="9"/>
    </row>
    <row r="19" spans="1:16">
      <c r="A19" s="12"/>
      <c r="B19" s="25">
        <v>323.39999999999998</v>
      </c>
      <c r="C19" s="20" t="s">
        <v>20</v>
      </c>
      <c r="D19" s="46">
        <v>57029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57029</v>
      </c>
      <c r="O19" s="47">
        <f t="shared" si="1"/>
        <v>1.3728034278561456</v>
      </c>
      <c r="P19" s="9"/>
    </row>
    <row r="20" spans="1:16">
      <c r="A20" s="12"/>
      <c r="B20" s="25">
        <v>323.60000000000002</v>
      </c>
      <c r="C20" s="20" t="s">
        <v>21</v>
      </c>
      <c r="D20" s="46">
        <v>198861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198861</v>
      </c>
      <c r="O20" s="47">
        <f t="shared" si="1"/>
        <v>4.7869866640989844</v>
      </c>
      <c r="P20" s="9"/>
    </row>
    <row r="21" spans="1:16">
      <c r="A21" s="12"/>
      <c r="B21" s="25">
        <v>323.7</v>
      </c>
      <c r="C21" s="20" t="s">
        <v>22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36999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36999</v>
      </c>
      <c r="O21" s="47">
        <f t="shared" si="1"/>
        <v>0.89064079726541812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1584899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1584899</v>
      </c>
      <c r="O22" s="47">
        <f t="shared" si="1"/>
        <v>38.151725964084541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619332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619332</v>
      </c>
      <c r="O23" s="47">
        <f t="shared" si="1"/>
        <v>14.908574454768669</v>
      </c>
      <c r="P23" s="9"/>
    </row>
    <row r="24" spans="1:16">
      <c r="A24" s="12"/>
      <c r="B24" s="25">
        <v>324.61</v>
      </c>
      <c r="C24" s="20" t="s">
        <v>25</v>
      </c>
      <c r="D24" s="46">
        <v>0</v>
      </c>
      <c r="E24" s="46">
        <v>66289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66289</v>
      </c>
      <c r="O24" s="47">
        <f t="shared" si="1"/>
        <v>1.5957103654133167</v>
      </c>
      <c r="P24" s="9"/>
    </row>
    <row r="25" spans="1:16">
      <c r="A25" s="12"/>
      <c r="B25" s="25">
        <v>325.10000000000002</v>
      </c>
      <c r="C25" s="20" t="s">
        <v>26</v>
      </c>
      <c r="D25" s="46">
        <v>0</v>
      </c>
      <c r="E25" s="46">
        <v>235466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235466</v>
      </c>
      <c r="O25" s="47">
        <f t="shared" si="1"/>
        <v>5.6681430841076503</v>
      </c>
      <c r="P25" s="9"/>
    </row>
    <row r="26" spans="1:16">
      <c r="A26" s="12"/>
      <c r="B26" s="25">
        <v>329</v>
      </c>
      <c r="C26" s="20" t="s">
        <v>27</v>
      </c>
      <c r="D26" s="46">
        <v>5729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5">SUM(D26:M26)</f>
        <v>5729</v>
      </c>
      <c r="O26" s="47">
        <f t="shared" si="1"/>
        <v>0.13790862259881564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SUM(D28:D39)</f>
        <v>6588769</v>
      </c>
      <c r="E27" s="32">
        <f t="shared" si="6"/>
        <v>198655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44">
        <f t="shared" si="5"/>
        <v>6787424</v>
      </c>
      <c r="O27" s="45">
        <f t="shared" si="1"/>
        <v>163.38702999374127</v>
      </c>
      <c r="P27" s="10"/>
    </row>
    <row r="28" spans="1:16">
      <c r="A28" s="12"/>
      <c r="B28" s="25">
        <v>331.2</v>
      </c>
      <c r="C28" s="20" t="s">
        <v>28</v>
      </c>
      <c r="D28" s="46">
        <v>151247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151247</v>
      </c>
      <c r="O28" s="47">
        <f t="shared" si="1"/>
        <v>3.6408213374416252</v>
      </c>
      <c r="P28" s="9"/>
    </row>
    <row r="29" spans="1:16">
      <c r="A29" s="12"/>
      <c r="B29" s="25">
        <v>331.39</v>
      </c>
      <c r="C29" s="20" t="s">
        <v>95</v>
      </c>
      <c r="D29" s="46">
        <v>125681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125681</v>
      </c>
      <c r="O29" s="47">
        <f t="shared" si="1"/>
        <v>3.0253959847864813</v>
      </c>
      <c r="P29" s="9"/>
    </row>
    <row r="30" spans="1:16">
      <c r="A30" s="12"/>
      <c r="B30" s="25">
        <v>331.49</v>
      </c>
      <c r="C30" s="20" t="s">
        <v>96</v>
      </c>
      <c r="D30" s="46">
        <v>0</v>
      </c>
      <c r="E30" s="46">
        <v>198655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198655</v>
      </c>
      <c r="O30" s="47">
        <f t="shared" si="1"/>
        <v>4.7820278272591592</v>
      </c>
      <c r="P30" s="9"/>
    </row>
    <row r="31" spans="1:16">
      <c r="A31" s="12"/>
      <c r="B31" s="25">
        <v>334.2</v>
      </c>
      <c r="C31" s="20" t="s">
        <v>30</v>
      </c>
      <c r="D31" s="46">
        <v>98742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98742</v>
      </c>
      <c r="O31" s="47">
        <f t="shared" si="1"/>
        <v>2.3769197438736702</v>
      </c>
      <c r="P31" s="9"/>
    </row>
    <row r="32" spans="1:16">
      <c r="A32" s="12"/>
      <c r="B32" s="25">
        <v>335.12</v>
      </c>
      <c r="C32" s="20" t="s">
        <v>31</v>
      </c>
      <c r="D32" s="46">
        <v>1145973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1145973</v>
      </c>
      <c r="O32" s="47">
        <f t="shared" si="1"/>
        <v>27.585888979827644</v>
      </c>
      <c r="P32" s="9"/>
    </row>
    <row r="33" spans="1:16">
      <c r="A33" s="12"/>
      <c r="B33" s="25">
        <v>335.14</v>
      </c>
      <c r="C33" s="20" t="s">
        <v>32</v>
      </c>
      <c r="D33" s="46">
        <v>21952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21952</v>
      </c>
      <c r="O33" s="47">
        <f t="shared" si="1"/>
        <v>0.52842905974676235</v>
      </c>
      <c r="P33" s="9"/>
    </row>
    <row r="34" spans="1:16">
      <c r="A34" s="12"/>
      <c r="B34" s="25">
        <v>335.15</v>
      </c>
      <c r="C34" s="20" t="s">
        <v>33</v>
      </c>
      <c r="D34" s="46">
        <v>17466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17466</v>
      </c>
      <c r="O34" s="47">
        <f t="shared" si="1"/>
        <v>0.42044196235135528</v>
      </c>
      <c r="P34" s="9"/>
    </row>
    <row r="35" spans="1:16">
      <c r="A35" s="12"/>
      <c r="B35" s="25">
        <v>335.18</v>
      </c>
      <c r="C35" s="20" t="s">
        <v>34</v>
      </c>
      <c r="D35" s="46">
        <v>4760383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4760383</v>
      </c>
      <c r="O35" s="47">
        <f t="shared" si="1"/>
        <v>114.59205141784219</v>
      </c>
      <c r="P35" s="9"/>
    </row>
    <row r="36" spans="1:16">
      <c r="A36" s="12"/>
      <c r="B36" s="25">
        <v>335.21</v>
      </c>
      <c r="C36" s="20" t="s">
        <v>35</v>
      </c>
      <c r="D36" s="46">
        <v>13960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13960</v>
      </c>
      <c r="O36" s="47">
        <f t="shared" si="1"/>
        <v>0.33604544798035724</v>
      </c>
      <c r="P36" s="9"/>
    </row>
    <row r="37" spans="1:16">
      <c r="A37" s="12"/>
      <c r="B37" s="25">
        <v>335.49</v>
      </c>
      <c r="C37" s="20" t="s">
        <v>36</v>
      </c>
      <c r="D37" s="46">
        <v>34849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34849</v>
      </c>
      <c r="O37" s="47">
        <f t="shared" ref="O37:O68" si="8">(N37/O$78)</f>
        <v>0.83888594675268402</v>
      </c>
      <c r="P37" s="9"/>
    </row>
    <row r="38" spans="1:16">
      <c r="A38" s="12"/>
      <c r="B38" s="25">
        <v>337.2</v>
      </c>
      <c r="C38" s="20" t="s">
        <v>37</v>
      </c>
      <c r="D38" s="46">
        <v>139579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139579</v>
      </c>
      <c r="O38" s="47">
        <f t="shared" si="8"/>
        <v>3.3599489673101921</v>
      </c>
      <c r="P38" s="9"/>
    </row>
    <row r="39" spans="1:16">
      <c r="A39" s="12"/>
      <c r="B39" s="25">
        <v>338</v>
      </c>
      <c r="C39" s="20" t="s">
        <v>38</v>
      </c>
      <c r="D39" s="46">
        <v>78937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78937</v>
      </c>
      <c r="O39" s="47">
        <f t="shared" si="8"/>
        <v>1.9001733185691589</v>
      </c>
      <c r="P39" s="9"/>
    </row>
    <row r="40" spans="1:16" ht="15.75">
      <c r="A40" s="29" t="s">
        <v>43</v>
      </c>
      <c r="B40" s="30"/>
      <c r="C40" s="31"/>
      <c r="D40" s="32">
        <f t="shared" ref="D40:M40" si="9">SUM(D41:D55)</f>
        <v>2304624</v>
      </c>
      <c r="E40" s="32">
        <f t="shared" si="9"/>
        <v>736511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15939248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18980383</v>
      </c>
      <c r="O40" s="45">
        <f t="shared" si="8"/>
        <v>456.89622550671612</v>
      </c>
      <c r="P40" s="10"/>
    </row>
    <row r="41" spans="1:16">
      <c r="A41" s="12"/>
      <c r="B41" s="25">
        <v>341.3</v>
      </c>
      <c r="C41" s="20" t="s">
        <v>47</v>
      </c>
      <c r="D41" s="46">
        <v>24805</v>
      </c>
      <c r="E41" s="46">
        <v>150</v>
      </c>
      <c r="F41" s="46">
        <v>0</v>
      </c>
      <c r="G41" s="46">
        <v>0</v>
      </c>
      <c r="H41" s="46">
        <v>0</v>
      </c>
      <c r="I41" s="46">
        <v>2712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5" si="10">SUM(D41:M41)</f>
        <v>27667</v>
      </c>
      <c r="O41" s="47">
        <f t="shared" si="8"/>
        <v>0.66600067401665786</v>
      </c>
      <c r="P41" s="9"/>
    </row>
    <row r="42" spans="1:16">
      <c r="A42" s="12"/>
      <c r="B42" s="25">
        <v>341.8</v>
      </c>
      <c r="C42" s="20" t="s">
        <v>48</v>
      </c>
      <c r="D42" s="46">
        <v>103357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103357</v>
      </c>
      <c r="O42" s="47">
        <f t="shared" si="8"/>
        <v>2.4880121322998412</v>
      </c>
      <c r="P42" s="9"/>
    </row>
    <row r="43" spans="1:16">
      <c r="A43" s="12"/>
      <c r="B43" s="25">
        <v>341.9</v>
      </c>
      <c r="C43" s="20" t="s">
        <v>49</v>
      </c>
      <c r="D43" s="46">
        <v>31860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31860</v>
      </c>
      <c r="O43" s="47">
        <f t="shared" si="8"/>
        <v>0.76693466852823644</v>
      </c>
      <c r="P43" s="9"/>
    </row>
    <row r="44" spans="1:16">
      <c r="A44" s="12"/>
      <c r="B44" s="25">
        <v>342.1</v>
      </c>
      <c r="C44" s="20" t="s">
        <v>50</v>
      </c>
      <c r="D44" s="46">
        <v>893157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893157</v>
      </c>
      <c r="O44" s="47">
        <f t="shared" si="8"/>
        <v>21.500096288093978</v>
      </c>
      <c r="P44" s="9"/>
    </row>
    <row r="45" spans="1:16">
      <c r="A45" s="12"/>
      <c r="B45" s="25">
        <v>342.6</v>
      </c>
      <c r="C45" s="20" t="s">
        <v>51</v>
      </c>
      <c r="D45" s="46">
        <v>705930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705930</v>
      </c>
      <c r="O45" s="47">
        <f t="shared" si="8"/>
        <v>16.993163545327619</v>
      </c>
      <c r="P45" s="9"/>
    </row>
    <row r="46" spans="1:16">
      <c r="A46" s="12"/>
      <c r="B46" s="25">
        <v>342.9</v>
      </c>
      <c r="C46" s="20" t="s">
        <v>52</v>
      </c>
      <c r="D46" s="46">
        <v>111905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111905</v>
      </c>
      <c r="O46" s="47">
        <f t="shared" si="8"/>
        <v>2.6937797891290742</v>
      </c>
      <c r="P46" s="9"/>
    </row>
    <row r="47" spans="1:16">
      <c r="A47" s="12"/>
      <c r="B47" s="25">
        <v>343.3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7398914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7398914</v>
      </c>
      <c r="O47" s="47">
        <f t="shared" si="8"/>
        <v>178.10683164026767</v>
      </c>
      <c r="P47" s="9"/>
    </row>
    <row r="48" spans="1:16">
      <c r="A48" s="12"/>
      <c r="B48" s="25">
        <v>343.4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3571548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3571548</v>
      </c>
      <c r="O48" s="47">
        <f t="shared" si="8"/>
        <v>85.974387367002066</v>
      </c>
      <c r="P48" s="9"/>
    </row>
    <row r="49" spans="1:16">
      <c r="A49" s="12"/>
      <c r="B49" s="25">
        <v>343.5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4966074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4966074</v>
      </c>
      <c r="O49" s="47">
        <f t="shared" si="8"/>
        <v>119.5434500024072</v>
      </c>
      <c r="P49" s="9"/>
    </row>
    <row r="50" spans="1:16">
      <c r="A50" s="12"/>
      <c r="B50" s="25">
        <v>343.7</v>
      </c>
      <c r="C50" s="20" t="s">
        <v>56</v>
      </c>
      <c r="D50" s="46">
        <v>0</v>
      </c>
      <c r="E50" s="46">
        <v>391857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391857</v>
      </c>
      <c r="O50" s="47">
        <f t="shared" si="8"/>
        <v>9.4327909104039289</v>
      </c>
      <c r="P50" s="9"/>
    </row>
    <row r="51" spans="1:16">
      <c r="A51" s="12"/>
      <c r="B51" s="25">
        <v>343.8</v>
      </c>
      <c r="C51" s="20" t="s">
        <v>57</v>
      </c>
      <c r="D51" s="46">
        <v>5550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5550</v>
      </c>
      <c r="O51" s="47">
        <f t="shared" si="8"/>
        <v>0.13359973039333686</v>
      </c>
      <c r="P51" s="9"/>
    </row>
    <row r="52" spans="1:16">
      <c r="A52" s="12"/>
      <c r="B52" s="25">
        <v>343.9</v>
      </c>
      <c r="C52" s="20" t="s">
        <v>58</v>
      </c>
      <c r="D52" s="46">
        <v>46476</v>
      </c>
      <c r="E52" s="46">
        <v>343632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390108</v>
      </c>
      <c r="O52" s="47">
        <f t="shared" si="8"/>
        <v>9.3906889413124066</v>
      </c>
      <c r="P52" s="9"/>
    </row>
    <row r="53" spans="1:16">
      <c r="A53" s="12"/>
      <c r="B53" s="25">
        <v>347.2</v>
      </c>
      <c r="C53" s="20" t="s">
        <v>60</v>
      </c>
      <c r="D53" s="46">
        <v>373204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373204</v>
      </c>
      <c r="O53" s="47">
        <f t="shared" si="8"/>
        <v>8.983775456164846</v>
      </c>
      <c r="P53" s="9"/>
    </row>
    <row r="54" spans="1:16">
      <c r="A54" s="12"/>
      <c r="B54" s="25">
        <v>347.4</v>
      </c>
      <c r="C54" s="20" t="s">
        <v>61</v>
      </c>
      <c r="D54" s="46">
        <v>8380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8380</v>
      </c>
      <c r="O54" s="47">
        <f t="shared" si="8"/>
        <v>0.20172355688219151</v>
      </c>
      <c r="P54" s="9"/>
    </row>
    <row r="55" spans="1:16">
      <c r="A55" s="12"/>
      <c r="B55" s="25">
        <v>349</v>
      </c>
      <c r="C55" s="20" t="s">
        <v>97</v>
      </c>
      <c r="D55" s="46">
        <v>0</v>
      </c>
      <c r="E55" s="46">
        <v>872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872</v>
      </c>
      <c r="O55" s="47">
        <f t="shared" si="8"/>
        <v>2.0990804487025179E-2</v>
      </c>
      <c r="P55" s="9"/>
    </row>
    <row r="56" spans="1:16" ht="15.75">
      <c r="A56" s="29" t="s">
        <v>44</v>
      </c>
      <c r="B56" s="30"/>
      <c r="C56" s="31"/>
      <c r="D56" s="32">
        <f t="shared" ref="D56:M56" si="11">SUM(D57:D61)</f>
        <v>1364671</v>
      </c>
      <c r="E56" s="32">
        <f t="shared" si="11"/>
        <v>61940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312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3" si="12">SUM(D56:M56)</f>
        <v>1426923</v>
      </c>
      <c r="O56" s="45">
        <f t="shared" si="8"/>
        <v>34.348923980549806</v>
      </c>
      <c r="P56" s="10"/>
    </row>
    <row r="57" spans="1:16">
      <c r="A57" s="13"/>
      <c r="B57" s="39">
        <v>351.1</v>
      </c>
      <c r="C57" s="21" t="s">
        <v>64</v>
      </c>
      <c r="D57" s="46">
        <v>95119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95119</v>
      </c>
      <c r="O57" s="47">
        <f t="shared" si="8"/>
        <v>2.2897068027538396</v>
      </c>
      <c r="P57" s="9"/>
    </row>
    <row r="58" spans="1:16">
      <c r="A58" s="13"/>
      <c r="B58" s="39">
        <v>351.2</v>
      </c>
      <c r="C58" s="21" t="s">
        <v>65</v>
      </c>
      <c r="D58" s="46">
        <v>70564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70564</v>
      </c>
      <c r="O58" s="47">
        <f t="shared" si="8"/>
        <v>1.6986182658514275</v>
      </c>
      <c r="P58" s="9"/>
    </row>
    <row r="59" spans="1:16">
      <c r="A59" s="13"/>
      <c r="B59" s="39">
        <v>351.3</v>
      </c>
      <c r="C59" s="21" t="s">
        <v>66</v>
      </c>
      <c r="D59" s="46">
        <v>6079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6079</v>
      </c>
      <c r="O59" s="47">
        <f t="shared" si="8"/>
        <v>0.14633383082181889</v>
      </c>
      <c r="P59" s="9"/>
    </row>
    <row r="60" spans="1:16">
      <c r="A60" s="13"/>
      <c r="B60" s="39">
        <v>354</v>
      </c>
      <c r="C60" s="21" t="s">
        <v>67</v>
      </c>
      <c r="D60" s="46">
        <v>1192909</v>
      </c>
      <c r="E60" s="46">
        <v>0</v>
      </c>
      <c r="F60" s="46">
        <v>0</v>
      </c>
      <c r="G60" s="46">
        <v>0</v>
      </c>
      <c r="H60" s="46">
        <v>0</v>
      </c>
      <c r="I60" s="46">
        <v>312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1193221</v>
      </c>
      <c r="O60" s="47">
        <f t="shared" si="8"/>
        <v>28.72324394588609</v>
      </c>
      <c r="P60" s="9"/>
    </row>
    <row r="61" spans="1:16">
      <c r="A61" s="13"/>
      <c r="B61" s="39">
        <v>359</v>
      </c>
      <c r="C61" s="21" t="s">
        <v>68</v>
      </c>
      <c r="D61" s="46">
        <v>0</v>
      </c>
      <c r="E61" s="46">
        <v>61940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61940</v>
      </c>
      <c r="O61" s="47">
        <f t="shared" si="8"/>
        <v>1.491021135236628</v>
      </c>
      <c r="P61" s="9"/>
    </row>
    <row r="62" spans="1:16" ht="15.75">
      <c r="A62" s="29" t="s">
        <v>3</v>
      </c>
      <c r="B62" s="30"/>
      <c r="C62" s="31"/>
      <c r="D62" s="32">
        <f t="shared" ref="D62:M62" si="13">SUM(D63:D72)</f>
        <v>950263</v>
      </c>
      <c r="E62" s="32">
        <f t="shared" si="13"/>
        <v>63106</v>
      </c>
      <c r="F62" s="32">
        <f t="shared" si="13"/>
        <v>0</v>
      </c>
      <c r="G62" s="32">
        <f t="shared" si="13"/>
        <v>1728</v>
      </c>
      <c r="H62" s="32">
        <f t="shared" si="13"/>
        <v>0</v>
      </c>
      <c r="I62" s="32">
        <f t="shared" si="13"/>
        <v>1005281</v>
      </c>
      <c r="J62" s="32">
        <f t="shared" si="13"/>
        <v>0</v>
      </c>
      <c r="K62" s="32">
        <f t="shared" si="13"/>
        <v>9201495</v>
      </c>
      <c r="L62" s="32">
        <f t="shared" si="13"/>
        <v>0</v>
      </c>
      <c r="M62" s="32">
        <f t="shared" si="13"/>
        <v>0</v>
      </c>
      <c r="N62" s="32">
        <f t="shared" si="12"/>
        <v>11221873</v>
      </c>
      <c r="O62" s="45">
        <f t="shared" si="8"/>
        <v>270.13319050599392</v>
      </c>
      <c r="P62" s="10"/>
    </row>
    <row r="63" spans="1:16">
      <c r="A63" s="12"/>
      <c r="B63" s="25">
        <v>361.1</v>
      </c>
      <c r="C63" s="20" t="s">
        <v>69</v>
      </c>
      <c r="D63" s="46">
        <v>47514</v>
      </c>
      <c r="E63" s="46">
        <v>48665</v>
      </c>
      <c r="F63" s="46">
        <v>0</v>
      </c>
      <c r="G63" s="46">
        <v>1728</v>
      </c>
      <c r="H63" s="46">
        <v>0</v>
      </c>
      <c r="I63" s="46">
        <v>108345</v>
      </c>
      <c r="J63" s="46">
        <v>0</v>
      </c>
      <c r="K63" s="46">
        <v>4780407</v>
      </c>
      <c r="L63" s="46">
        <v>0</v>
      </c>
      <c r="M63" s="46">
        <v>0</v>
      </c>
      <c r="N63" s="46">
        <f t="shared" si="12"/>
        <v>4986659</v>
      </c>
      <c r="O63" s="47">
        <f t="shared" si="8"/>
        <v>120.03897260603726</v>
      </c>
      <c r="P63" s="9"/>
    </row>
    <row r="64" spans="1:16">
      <c r="A64" s="12"/>
      <c r="B64" s="25">
        <v>361.2</v>
      </c>
      <c r="C64" s="20" t="s">
        <v>70</v>
      </c>
      <c r="D64" s="46">
        <v>2952</v>
      </c>
      <c r="E64" s="46">
        <v>0</v>
      </c>
      <c r="F64" s="46">
        <v>0</v>
      </c>
      <c r="G64" s="46">
        <v>0</v>
      </c>
      <c r="H64" s="46">
        <v>0</v>
      </c>
      <c r="I64" s="46">
        <v>2945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2" si="14">SUM(D64:M64)</f>
        <v>5897</v>
      </c>
      <c r="O64" s="47">
        <f t="shared" si="8"/>
        <v>0.1419527225458572</v>
      </c>
      <c r="P64" s="9"/>
    </row>
    <row r="65" spans="1:119">
      <c r="A65" s="12"/>
      <c r="B65" s="25">
        <v>361.3</v>
      </c>
      <c r="C65" s="20" t="s">
        <v>71</v>
      </c>
      <c r="D65" s="46">
        <v>27700</v>
      </c>
      <c r="E65" s="46">
        <v>1155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28855</v>
      </c>
      <c r="O65" s="47">
        <f t="shared" si="8"/>
        <v>0.69459823792788022</v>
      </c>
      <c r="P65" s="9"/>
    </row>
    <row r="66" spans="1:119">
      <c r="A66" s="12"/>
      <c r="B66" s="25">
        <v>362</v>
      </c>
      <c r="C66" s="20" t="s">
        <v>72</v>
      </c>
      <c r="D66" s="46">
        <v>135995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135995</v>
      </c>
      <c r="O66" s="47">
        <f t="shared" si="8"/>
        <v>3.2736748351066391</v>
      </c>
      <c r="P66" s="9"/>
    </row>
    <row r="67" spans="1:119">
      <c r="A67" s="12"/>
      <c r="B67" s="25">
        <v>364</v>
      </c>
      <c r="C67" s="20" t="s">
        <v>73</v>
      </c>
      <c r="D67" s="46">
        <v>118186</v>
      </c>
      <c r="E67" s="46">
        <v>6852</v>
      </c>
      <c r="F67" s="46">
        <v>0</v>
      </c>
      <c r="G67" s="46">
        <v>0</v>
      </c>
      <c r="H67" s="46">
        <v>0</v>
      </c>
      <c r="I67" s="46">
        <v>20588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145626</v>
      </c>
      <c r="O67" s="47">
        <f t="shared" si="8"/>
        <v>3.5055124933801936</v>
      </c>
      <c r="P67" s="9"/>
    </row>
    <row r="68" spans="1:119">
      <c r="A68" s="12"/>
      <c r="B68" s="25">
        <v>365</v>
      </c>
      <c r="C68" s="20" t="s">
        <v>74</v>
      </c>
      <c r="D68" s="46">
        <v>266</v>
      </c>
      <c r="E68" s="46">
        <v>0</v>
      </c>
      <c r="F68" s="46">
        <v>0</v>
      </c>
      <c r="G68" s="46">
        <v>0</v>
      </c>
      <c r="H68" s="46">
        <v>0</v>
      </c>
      <c r="I68" s="46">
        <v>10489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10755</v>
      </c>
      <c r="O68" s="47">
        <f t="shared" si="8"/>
        <v>0.258894612681142</v>
      </c>
      <c r="P68" s="9"/>
    </row>
    <row r="69" spans="1:119">
      <c r="A69" s="12"/>
      <c r="B69" s="25">
        <v>366</v>
      </c>
      <c r="C69" s="20" t="s">
        <v>75</v>
      </c>
      <c r="D69" s="46">
        <v>34327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34327</v>
      </c>
      <c r="O69" s="47">
        <f t="shared" ref="O69:O76" si="15">(N69/O$78)</f>
        <v>0.82632035048866204</v>
      </c>
      <c r="P69" s="9"/>
    </row>
    <row r="70" spans="1:119">
      <c r="A70" s="12"/>
      <c r="B70" s="25">
        <v>368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4359465</v>
      </c>
      <c r="L70" s="46">
        <v>0</v>
      </c>
      <c r="M70" s="46">
        <v>0</v>
      </c>
      <c r="N70" s="46">
        <f t="shared" si="14"/>
        <v>4359465</v>
      </c>
      <c r="O70" s="47">
        <f t="shared" si="15"/>
        <v>104.94114390255645</v>
      </c>
      <c r="P70" s="9"/>
    </row>
    <row r="71" spans="1:119">
      <c r="A71" s="12"/>
      <c r="B71" s="25">
        <v>369.3</v>
      </c>
      <c r="C71" s="20" t="s">
        <v>77</v>
      </c>
      <c r="D71" s="46">
        <v>67797</v>
      </c>
      <c r="E71" s="46">
        <v>0</v>
      </c>
      <c r="F71" s="46">
        <v>0</v>
      </c>
      <c r="G71" s="46">
        <v>0</v>
      </c>
      <c r="H71" s="46">
        <v>0</v>
      </c>
      <c r="I71" s="46">
        <v>1832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69629</v>
      </c>
      <c r="O71" s="47">
        <f t="shared" si="15"/>
        <v>1.6761109238842617</v>
      </c>
      <c r="P71" s="9"/>
    </row>
    <row r="72" spans="1:119">
      <c r="A72" s="12"/>
      <c r="B72" s="25">
        <v>369.9</v>
      </c>
      <c r="C72" s="20" t="s">
        <v>78</v>
      </c>
      <c r="D72" s="46">
        <v>515526</v>
      </c>
      <c r="E72" s="46">
        <v>6434</v>
      </c>
      <c r="F72" s="46">
        <v>0</v>
      </c>
      <c r="G72" s="46">
        <v>0</v>
      </c>
      <c r="H72" s="46">
        <v>0</v>
      </c>
      <c r="I72" s="46">
        <v>861082</v>
      </c>
      <c r="J72" s="46">
        <v>0</v>
      </c>
      <c r="K72" s="46">
        <v>61623</v>
      </c>
      <c r="L72" s="46">
        <v>0</v>
      </c>
      <c r="M72" s="46">
        <v>0</v>
      </c>
      <c r="N72" s="46">
        <f t="shared" si="14"/>
        <v>1444665</v>
      </c>
      <c r="O72" s="47">
        <f t="shared" si="15"/>
        <v>34.776009821385585</v>
      </c>
      <c r="P72" s="9"/>
    </row>
    <row r="73" spans="1:119" ht="15.75">
      <c r="A73" s="29" t="s">
        <v>45</v>
      </c>
      <c r="B73" s="30"/>
      <c r="C73" s="31"/>
      <c r="D73" s="32">
        <f t="shared" ref="D73:M73" si="16">SUM(D74:D75)</f>
        <v>3708880</v>
      </c>
      <c r="E73" s="32">
        <f t="shared" si="16"/>
        <v>1282090</v>
      </c>
      <c r="F73" s="32">
        <f t="shared" si="16"/>
        <v>0</v>
      </c>
      <c r="G73" s="32">
        <f t="shared" si="16"/>
        <v>0</v>
      </c>
      <c r="H73" s="32">
        <f t="shared" si="16"/>
        <v>0</v>
      </c>
      <c r="I73" s="32">
        <f t="shared" si="16"/>
        <v>2319888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7310858</v>
      </c>
      <c r="O73" s="45">
        <f t="shared" si="15"/>
        <v>175.98714553945405</v>
      </c>
      <c r="P73" s="9"/>
    </row>
    <row r="74" spans="1:119">
      <c r="A74" s="12"/>
      <c r="B74" s="25">
        <v>381</v>
      </c>
      <c r="C74" s="20" t="s">
        <v>79</v>
      </c>
      <c r="D74" s="46">
        <v>3708880</v>
      </c>
      <c r="E74" s="46">
        <v>1282090</v>
      </c>
      <c r="F74" s="46">
        <v>0</v>
      </c>
      <c r="G74" s="46">
        <v>0</v>
      </c>
      <c r="H74" s="46">
        <v>0</v>
      </c>
      <c r="I74" s="46">
        <v>355500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5346470</v>
      </c>
      <c r="O74" s="47">
        <f t="shared" si="15"/>
        <v>128.70035145154301</v>
      </c>
      <c r="P74" s="9"/>
    </row>
    <row r="75" spans="1:119" ht="15.75" thickBot="1">
      <c r="A75" s="12"/>
      <c r="B75" s="25">
        <v>389.4</v>
      </c>
      <c r="C75" s="20" t="s">
        <v>82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1964388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1964388</v>
      </c>
      <c r="O75" s="47">
        <f t="shared" si="15"/>
        <v>47.286794087911026</v>
      </c>
      <c r="P75" s="9"/>
    </row>
    <row r="76" spans="1:119" ht="16.5" thickBot="1">
      <c r="A76" s="14" t="s">
        <v>62</v>
      </c>
      <c r="B76" s="23"/>
      <c r="C76" s="22"/>
      <c r="D76" s="15">
        <f t="shared" ref="D76:M76" si="17">SUM(D5,D15,D27,D40,D56,D62,D73)</f>
        <v>33264240</v>
      </c>
      <c r="E76" s="15">
        <f t="shared" si="17"/>
        <v>5001134</v>
      </c>
      <c r="F76" s="15">
        <f t="shared" si="17"/>
        <v>0</v>
      </c>
      <c r="G76" s="15">
        <f t="shared" si="17"/>
        <v>1728</v>
      </c>
      <c r="H76" s="15">
        <f t="shared" si="17"/>
        <v>0</v>
      </c>
      <c r="I76" s="15">
        <f t="shared" si="17"/>
        <v>20886627</v>
      </c>
      <c r="J76" s="15">
        <f t="shared" si="17"/>
        <v>0</v>
      </c>
      <c r="K76" s="15">
        <f t="shared" si="17"/>
        <v>9466844</v>
      </c>
      <c r="L76" s="15">
        <f t="shared" si="17"/>
        <v>0</v>
      </c>
      <c r="M76" s="15">
        <f t="shared" si="17"/>
        <v>0</v>
      </c>
      <c r="N76" s="15">
        <f>SUM(D76:M76)</f>
        <v>68620573</v>
      </c>
      <c r="O76" s="38">
        <f t="shared" si="15"/>
        <v>1651.8360454479803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48" t="s">
        <v>98</v>
      </c>
      <c r="M78" s="48"/>
      <c r="N78" s="48"/>
      <c r="O78" s="43">
        <v>41542</v>
      </c>
    </row>
    <row r="79" spans="1:119">
      <c r="A79" s="49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19" ht="15.75" thickBot="1">
      <c r="A80" s="52" t="s">
        <v>107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4"/>
    </row>
  </sheetData>
  <mergeCells count="10">
    <mergeCell ref="A80:O80"/>
    <mergeCell ref="L78:N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14442369</v>
      </c>
      <c r="E5" s="27">
        <f t="shared" si="0"/>
        <v>1795400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527516</v>
      </c>
      <c r="L5" s="27">
        <f t="shared" si="0"/>
        <v>0</v>
      </c>
      <c r="M5" s="27">
        <f t="shared" si="0"/>
        <v>0</v>
      </c>
      <c r="N5" s="28">
        <f>SUM(D5:M5)</f>
        <v>16765285</v>
      </c>
      <c r="O5" s="33">
        <f t="shared" ref="O5:O36" si="1">(N5/O$80)</f>
        <v>414.92068009701529</v>
      </c>
      <c r="P5" s="6"/>
    </row>
    <row r="6" spans="1:133">
      <c r="A6" s="12"/>
      <c r="B6" s="25">
        <v>311</v>
      </c>
      <c r="C6" s="20" t="s">
        <v>2</v>
      </c>
      <c r="D6" s="46">
        <v>9045565</v>
      </c>
      <c r="E6" s="46">
        <v>487283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9532848</v>
      </c>
      <c r="O6" s="47">
        <f t="shared" si="1"/>
        <v>235.92654556254021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1308117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1308117</v>
      </c>
      <c r="O7" s="47">
        <f t="shared" si="1"/>
        <v>32.374325595208632</v>
      </c>
      <c r="P7" s="9"/>
    </row>
    <row r="8" spans="1:133">
      <c r="A8" s="12"/>
      <c r="B8" s="25">
        <v>312.51</v>
      </c>
      <c r="C8" s="20" t="s">
        <v>90</v>
      </c>
      <c r="D8" s="46">
        <v>237697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237697</v>
      </c>
      <c r="L8" s="46">
        <v>0</v>
      </c>
      <c r="M8" s="46">
        <v>0</v>
      </c>
      <c r="N8" s="46">
        <f>SUM(D8:M8)</f>
        <v>475394</v>
      </c>
      <c r="O8" s="47">
        <f t="shared" si="1"/>
        <v>11.765430876602485</v>
      </c>
      <c r="P8" s="9"/>
    </row>
    <row r="9" spans="1:133">
      <c r="A9" s="12"/>
      <c r="B9" s="25">
        <v>312.52</v>
      </c>
      <c r="C9" s="20" t="s">
        <v>91</v>
      </c>
      <c r="D9" s="46">
        <v>289819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289819</v>
      </c>
      <c r="L9" s="46">
        <v>0</v>
      </c>
      <c r="M9" s="46">
        <v>0</v>
      </c>
      <c r="N9" s="46">
        <f>SUM(D9:M9)</f>
        <v>579638</v>
      </c>
      <c r="O9" s="47">
        <f t="shared" si="1"/>
        <v>14.345344750779587</v>
      </c>
      <c r="P9" s="9"/>
    </row>
    <row r="10" spans="1:133">
      <c r="A10" s="12"/>
      <c r="B10" s="25">
        <v>314.10000000000002</v>
      </c>
      <c r="C10" s="20" t="s">
        <v>11</v>
      </c>
      <c r="D10" s="46">
        <v>2079707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2079707</v>
      </c>
      <c r="O10" s="47">
        <f t="shared" si="1"/>
        <v>51.470251942780777</v>
      </c>
      <c r="P10" s="9"/>
    </row>
    <row r="11" spans="1:133">
      <c r="A11" s="12"/>
      <c r="B11" s="25">
        <v>314.3</v>
      </c>
      <c r="C11" s="20" t="s">
        <v>12</v>
      </c>
      <c r="D11" s="46">
        <v>476549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476549</v>
      </c>
      <c r="O11" s="47">
        <f t="shared" si="1"/>
        <v>11.794015740236599</v>
      </c>
      <c r="P11" s="9"/>
    </row>
    <row r="12" spans="1:133">
      <c r="A12" s="12"/>
      <c r="B12" s="25">
        <v>314.39999999999998</v>
      </c>
      <c r="C12" s="20" t="s">
        <v>13</v>
      </c>
      <c r="D12" s="46">
        <v>32682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32682</v>
      </c>
      <c r="O12" s="47">
        <f t="shared" si="1"/>
        <v>0.80884027124684454</v>
      </c>
      <c r="P12" s="9"/>
    </row>
    <row r="13" spans="1:133">
      <c r="A13" s="12"/>
      <c r="B13" s="25">
        <v>314.8</v>
      </c>
      <c r="C13" s="20" t="s">
        <v>14</v>
      </c>
      <c r="D13" s="46">
        <v>33729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33729</v>
      </c>
      <c r="O13" s="47">
        <f t="shared" si="1"/>
        <v>0.83475226451517104</v>
      </c>
      <c r="P13" s="9"/>
    </row>
    <row r="14" spans="1:133">
      <c r="A14" s="12"/>
      <c r="B14" s="25">
        <v>315</v>
      </c>
      <c r="C14" s="20" t="s">
        <v>15</v>
      </c>
      <c r="D14" s="46">
        <v>2025968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2025968</v>
      </c>
      <c r="O14" s="47">
        <f t="shared" si="1"/>
        <v>50.140276196604468</v>
      </c>
      <c r="P14" s="9"/>
    </row>
    <row r="15" spans="1:133">
      <c r="A15" s="12"/>
      <c r="B15" s="25">
        <v>316</v>
      </c>
      <c r="C15" s="20" t="s">
        <v>16</v>
      </c>
      <c r="D15" s="46">
        <v>220653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220653</v>
      </c>
      <c r="O15" s="47">
        <f t="shared" si="1"/>
        <v>5.46089689650052</v>
      </c>
      <c r="P15" s="9"/>
    </row>
    <row r="16" spans="1:133" ht="15.75">
      <c r="A16" s="29" t="s">
        <v>17</v>
      </c>
      <c r="B16" s="30"/>
      <c r="C16" s="31"/>
      <c r="D16" s="32">
        <f t="shared" ref="D16:M16" si="3">SUM(D17:D27)</f>
        <v>4390990</v>
      </c>
      <c r="E16" s="32">
        <f t="shared" si="3"/>
        <v>932045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1629358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6952393</v>
      </c>
      <c r="O16" s="45">
        <f t="shared" si="1"/>
        <v>172.06338167598872</v>
      </c>
      <c r="P16" s="10"/>
    </row>
    <row r="17" spans="1:16">
      <c r="A17" s="12"/>
      <c r="B17" s="25">
        <v>322</v>
      </c>
      <c r="C17" s="20" t="s">
        <v>0</v>
      </c>
      <c r="D17" s="46">
        <v>766664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766664</v>
      </c>
      <c r="O17" s="47">
        <f t="shared" si="1"/>
        <v>18.974013760332625</v>
      </c>
      <c r="P17" s="9"/>
    </row>
    <row r="18" spans="1:16">
      <c r="A18" s="12"/>
      <c r="B18" s="25">
        <v>323.10000000000002</v>
      </c>
      <c r="C18" s="20" t="s">
        <v>18</v>
      </c>
      <c r="D18" s="46">
        <v>3066620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4">SUM(D18:M18)</f>
        <v>3066620</v>
      </c>
      <c r="O18" s="47">
        <f t="shared" si="1"/>
        <v>75.895164084541904</v>
      </c>
      <c r="P18" s="9"/>
    </row>
    <row r="19" spans="1:16">
      <c r="A19" s="12"/>
      <c r="B19" s="25">
        <v>323.3</v>
      </c>
      <c r="C19" s="20" t="s">
        <v>19</v>
      </c>
      <c r="D19" s="46">
        <v>280839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280839</v>
      </c>
      <c r="O19" s="47">
        <f t="shared" si="1"/>
        <v>6.9504281542345199</v>
      </c>
      <c r="P19" s="9"/>
    </row>
    <row r="20" spans="1:16">
      <c r="A20" s="12"/>
      <c r="B20" s="25">
        <v>323.39999999999998</v>
      </c>
      <c r="C20" s="20" t="s">
        <v>20</v>
      </c>
      <c r="D20" s="46">
        <v>77362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77362</v>
      </c>
      <c r="O20" s="47">
        <f t="shared" si="1"/>
        <v>1.9146166410929071</v>
      </c>
      <c r="P20" s="9"/>
    </row>
    <row r="21" spans="1:16">
      <c r="A21" s="12"/>
      <c r="B21" s="25">
        <v>323.60000000000002</v>
      </c>
      <c r="C21" s="20" t="s">
        <v>21</v>
      </c>
      <c r="D21" s="46">
        <v>192948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192948</v>
      </c>
      <c r="O21" s="47">
        <f t="shared" si="1"/>
        <v>4.775231401277038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36622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36622</v>
      </c>
      <c r="O22" s="47">
        <f t="shared" si="1"/>
        <v>0.90635054199871301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1592736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1592736</v>
      </c>
      <c r="O23" s="47">
        <f t="shared" si="1"/>
        <v>39.418304212245708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636264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636264</v>
      </c>
      <c r="O24" s="47">
        <f t="shared" si="1"/>
        <v>15.746770281641341</v>
      </c>
      <c r="P24" s="9"/>
    </row>
    <row r="25" spans="1:16">
      <c r="A25" s="12"/>
      <c r="B25" s="25">
        <v>324.61</v>
      </c>
      <c r="C25" s="20" t="s">
        <v>25</v>
      </c>
      <c r="D25" s="46">
        <v>0</v>
      </c>
      <c r="E25" s="46">
        <v>50138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50138</v>
      </c>
      <c r="O25" s="47">
        <f t="shared" si="1"/>
        <v>1.2408553185170519</v>
      </c>
      <c r="P25" s="9"/>
    </row>
    <row r="26" spans="1:16">
      <c r="A26" s="12"/>
      <c r="B26" s="25">
        <v>325.10000000000002</v>
      </c>
      <c r="C26" s="20" t="s">
        <v>26</v>
      </c>
      <c r="D26" s="46">
        <v>0</v>
      </c>
      <c r="E26" s="46">
        <v>245643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245643</v>
      </c>
      <c r="O26" s="47">
        <f t="shared" si="1"/>
        <v>6.0793694005840715</v>
      </c>
      <c r="P26" s="9"/>
    </row>
    <row r="27" spans="1:16">
      <c r="A27" s="12"/>
      <c r="B27" s="25">
        <v>329</v>
      </c>
      <c r="C27" s="20" t="s">
        <v>27</v>
      </c>
      <c r="D27" s="46">
        <v>6557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6557</v>
      </c>
      <c r="O27" s="47">
        <f t="shared" si="1"/>
        <v>0.16227787952284314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SUM(D29:D38)</f>
        <v>6159652</v>
      </c>
      <c r="E28" s="32">
        <f t="shared" si="5"/>
        <v>0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6159652</v>
      </c>
      <c r="O28" s="45">
        <f t="shared" si="1"/>
        <v>152.4439934663169</v>
      </c>
      <c r="P28" s="10"/>
    </row>
    <row r="29" spans="1:16">
      <c r="A29" s="12"/>
      <c r="B29" s="25">
        <v>331.2</v>
      </c>
      <c r="C29" s="20" t="s">
        <v>28</v>
      </c>
      <c r="D29" s="46">
        <v>18843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18843</v>
      </c>
      <c r="O29" s="47">
        <f t="shared" si="1"/>
        <v>0.4663416324308271</v>
      </c>
      <c r="P29" s="9"/>
    </row>
    <row r="30" spans="1:16">
      <c r="A30" s="12"/>
      <c r="B30" s="25">
        <v>334.2</v>
      </c>
      <c r="C30" s="20" t="s">
        <v>30</v>
      </c>
      <c r="D30" s="46">
        <v>63750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63750</v>
      </c>
      <c r="O30" s="47">
        <f t="shared" si="1"/>
        <v>1.5777359798049795</v>
      </c>
      <c r="P30" s="9"/>
    </row>
    <row r="31" spans="1:16">
      <c r="A31" s="12"/>
      <c r="B31" s="25">
        <v>335.12</v>
      </c>
      <c r="C31" s="20" t="s">
        <v>31</v>
      </c>
      <c r="D31" s="46">
        <v>1136013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1136013</v>
      </c>
      <c r="O31" s="47">
        <f t="shared" si="1"/>
        <v>28.114958174528535</v>
      </c>
      <c r="P31" s="9"/>
    </row>
    <row r="32" spans="1:16">
      <c r="A32" s="12"/>
      <c r="B32" s="25">
        <v>335.14</v>
      </c>
      <c r="C32" s="20" t="s">
        <v>32</v>
      </c>
      <c r="D32" s="46">
        <v>22660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22660</v>
      </c>
      <c r="O32" s="47">
        <f t="shared" si="1"/>
        <v>0.56080780082166015</v>
      </c>
      <c r="P32" s="9"/>
    </row>
    <row r="33" spans="1:16">
      <c r="A33" s="12"/>
      <c r="B33" s="25">
        <v>335.15</v>
      </c>
      <c r="C33" s="20" t="s">
        <v>33</v>
      </c>
      <c r="D33" s="46">
        <v>12814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12814</v>
      </c>
      <c r="O33" s="47">
        <f t="shared" si="1"/>
        <v>0.31713111914072167</v>
      </c>
      <c r="P33" s="9"/>
    </row>
    <row r="34" spans="1:16">
      <c r="A34" s="12"/>
      <c r="B34" s="25">
        <v>335.18</v>
      </c>
      <c r="C34" s="20" t="s">
        <v>34</v>
      </c>
      <c r="D34" s="46">
        <v>4644714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4644714</v>
      </c>
      <c r="O34" s="47">
        <f t="shared" si="1"/>
        <v>114.95109637182597</v>
      </c>
      <c r="P34" s="9"/>
    </row>
    <row r="35" spans="1:16">
      <c r="A35" s="12"/>
      <c r="B35" s="25">
        <v>335.21</v>
      </c>
      <c r="C35" s="20" t="s">
        <v>35</v>
      </c>
      <c r="D35" s="46">
        <v>13879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13879</v>
      </c>
      <c r="O35" s="47">
        <f t="shared" si="1"/>
        <v>0.34348859080334604</v>
      </c>
      <c r="P35" s="9"/>
    </row>
    <row r="36" spans="1:16">
      <c r="A36" s="12"/>
      <c r="B36" s="25">
        <v>335.49</v>
      </c>
      <c r="C36" s="20" t="s">
        <v>36</v>
      </c>
      <c r="D36" s="46">
        <v>34046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34046</v>
      </c>
      <c r="O36" s="47">
        <f t="shared" si="1"/>
        <v>0.8425976340147503</v>
      </c>
      <c r="P36" s="9"/>
    </row>
    <row r="37" spans="1:16">
      <c r="A37" s="12"/>
      <c r="B37" s="25">
        <v>337.2</v>
      </c>
      <c r="C37" s="20" t="s">
        <v>37</v>
      </c>
      <c r="D37" s="46">
        <v>170215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170215</v>
      </c>
      <c r="O37" s="47">
        <f t="shared" ref="O37:O68" si="7">(N37/O$80)</f>
        <v>4.2126169380785035</v>
      </c>
      <c r="P37" s="9"/>
    </row>
    <row r="38" spans="1:16">
      <c r="A38" s="12"/>
      <c r="B38" s="25">
        <v>338</v>
      </c>
      <c r="C38" s="20" t="s">
        <v>38</v>
      </c>
      <c r="D38" s="46">
        <v>42718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42718</v>
      </c>
      <c r="O38" s="47">
        <f t="shared" si="7"/>
        <v>1.057219224867594</v>
      </c>
      <c r="P38" s="9"/>
    </row>
    <row r="39" spans="1:16" ht="15.75">
      <c r="A39" s="29" t="s">
        <v>43</v>
      </c>
      <c r="B39" s="30"/>
      <c r="C39" s="31"/>
      <c r="D39" s="32">
        <f t="shared" ref="D39:M39" si="8">SUM(D40:D55)</f>
        <v>1750164</v>
      </c>
      <c r="E39" s="32">
        <f t="shared" si="8"/>
        <v>599893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15404317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17754374</v>
      </c>
      <c r="O39" s="45">
        <f t="shared" si="7"/>
        <v>439.39944562688709</v>
      </c>
      <c r="P39" s="10"/>
    </row>
    <row r="40" spans="1:16">
      <c r="A40" s="12"/>
      <c r="B40" s="25">
        <v>341.2</v>
      </c>
      <c r="C40" s="20" t="s">
        <v>46</v>
      </c>
      <c r="D40" s="46">
        <v>30968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30968</v>
      </c>
      <c r="O40" s="47">
        <f t="shared" si="7"/>
        <v>0.76642082858981342</v>
      </c>
      <c r="P40" s="9"/>
    </row>
    <row r="41" spans="1:16">
      <c r="A41" s="12"/>
      <c r="B41" s="25">
        <v>341.3</v>
      </c>
      <c r="C41" s="20" t="s">
        <v>47</v>
      </c>
      <c r="D41" s="46">
        <v>13316</v>
      </c>
      <c r="E41" s="46">
        <v>1920</v>
      </c>
      <c r="F41" s="46">
        <v>0</v>
      </c>
      <c r="G41" s="46">
        <v>0</v>
      </c>
      <c r="H41" s="46">
        <v>0</v>
      </c>
      <c r="I41" s="46">
        <v>1480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5" si="9">SUM(D41:M41)</f>
        <v>16716</v>
      </c>
      <c r="O41" s="47">
        <f t="shared" si="7"/>
        <v>0.413700935504628</v>
      </c>
      <c r="P41" s="9"/>
    </row>
    <row r="42" spans="1:16">
      <c r="A42" s="12"/>
      <c r="B42" s="25">
        <v>341.8</v>
      </c>
      <c r="C42" s="20" t="s">
        <v>48</v>
      </c>
      <c r="D42" s="46">
        <v>74739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74739</v>
      </c>
      <c r="O42" s="47">
        <f t="shared" si="7"/>
        <v>1.8497005395238331</v>
      </c>
      <c r="P42" s="9"/>
    </row>
    <row r="43" spans="1:16">
      <c r="A43" s="12"/>
      <c r="B43" s="25">
        <v>341.9</v>
      </c>
      <c r="C43" s="20" t="s">
        <v>49</v>
      </c>
      <c r="D43" s="46">
        <v>28316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28316</v>
      </c>
      <c r="O43" s="47">
        <f t="shared" si="7"/>
        <v>0.7007870118299262</v>
      </c>
      <c r="P43" s="9"/>
    </row>
    <row r="44" spans="1:16">
      <c r="A44" s="12"/>
      <c r="B44" s="25">
        <v>342.1</v>
      </c>
      <c r="C44" s="20" t="s">
        <v>50</v>
      </c>
      <c r="D44" s="46">
        <v>585026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585026</v>
      </c>
      <c r="O44" s="47">
        <f t="shared" si="7"/>
        <v>14.478691283472752</v>
      </c>
      <c r="P44" s="9"/>
    </row>
    <row r="45" spans="1:16">
      <c r="A45" s="12"/>
      <c r="B45" s="25">
        <v>342.6</v>
      </c>
      <c r="C45" s="20" t="s">
        <v>51</v>
      </c>
      <c r="D45" s="46">
        <v>501029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501029</v>
      </c>
      <c r="O45" s="47">
        <f t="shared" si="7"/>
        <v>12.399866356481711</v>
      </c>
      <c r="P45" s="9"/>
    </row>
    <row r="46" spans="1:16">
      <c r="A46" s="12"/>
      <c r="B46" s="25">
        <v>342.9</v>
      </c>
      <c r="C46" s="20" t="s">
        <v>52</v>
      </c>
      <c r="D46" s="46">
        <v>87380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87380</v>
      </c>
      <c r="O46" s="47">
        <f t="shared" si="7"/>
        <v>2.1625501163193586</v>
      </c>
      <c r="P46" s="9"/>
    </row>
    <row r="47" spans="1:16">
      <c r="A47" s="12"/>
      <c r="B47" s="25">
        <v>343.3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7020965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7020965</v>
      </c>
      <c r="O47" s="47">
        <f t="shared" si="7"/>
        <v>173.76045636786617</v>
      </c>
      <c r="P47" s="9"/>
    </row>
    <row r="48" spans="1:16">
      <c r="A48" s="12"/>
      <c r="B48" s="25">
        <v>343.4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3555180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3555180</v>
      </c>
      <c r="O48" s="47">
        <f t="shared" si="7"/>
        <v>87.986437657773592</v>
      </c>
      <c r="P48" s="9"/>
    </row>
    <row r="49" spans="1:16">
      <c r="A49" s="12"/>
      <c r="B49" s="25">
        <v>343.5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4826692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4826692</v>
      </c>
      <c r="O49" s="47">
        <f t="shared" si="7"/>
        <v>119.45483344057813</v>
      </c>
      <c r="P49" s="9"/>
    </row>
    <row r="50" spans="1:16">
      <c r="A50" s="12"/>
      <c r="B50" s="25">
        <v>343.7</v>
      </c>
      <c r="C50" s="20" t="s">
        <v>56</v>
      </c>
      <c r="D50" s="46">
        <v>0</v>
      </c>
      <c r="E50" s="46">
        <v>385934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385934</v>
      </c>
      <c r="O50" s="47">
        <f t="shared" si="7"/>
        <v>9.551403256942038</v>
      </c>
      <c r="P50" s="9"/>
    </row>
    <row r="51" spans="1:16">
      <c r="A51" s="12"/>
      <c r="B51" s="25">
        <v>343.8</v>
      </c>
      <c r="C51" s="20" t="s">
        <v>57</v>
      </c>
      <c r="D51" s="46">
        <v>6900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6900</v>
      </c>
      <c r="O51" s="47">
        <f t="shared" si="7"/>
        <v>0.17076671781418601</v>
      </c>
      <c r="P51" s="9"/>
    </row>
    <row r="52" spans="1:16">
      <c r="A52" s="12"/>
      <c r="B52" s="25">
        <v>343.9</v>
      </c>
      <c r="C52" s="20" t="s">
        <v>58</v>
      </c>
      <c r="D52" s="46">
        <v>35801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35801</v>
      </c>
      <c r="O52" s="47">
        <f t="shared" si="7"/>
        <v>0.88603177745879325</v>
      </c>
      <c r="P52" s="9"/>
    </row>
    <row r="53" spans="1:16">
      <c r="A53" s="12"/>
      <c r="B53" s="25">
        <v>344.9</v>
      </c>
      <c r="C53" s="20" t="s">
        <v>59</v>
      </c>
      <c r="D53" s="46">
        <v>0</v>
      </c>
      <c r="E53" s="46">
        <v>212039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212039</v>
      </c>
      <c r="O53" s="47">
        <f t="shared" si="7"/>
        <v>5.2477107360293029</v>
      </c>
      <c r="P53" s="9"/>
    </row>
    <row r="54" spans="1:16">
      <c r="A54" s="12"/>
      <c r="B54" s="25">
        <v>347.2</v>
      </c>
      <c r="C54" s="20" t="s">
        <v>60</v>
      </c>
      <c r="D54" s="46">
        <v>377765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377765</v>
      </c>
      <c r="O54" s="47">
        <f t="shared" si="7"/>
        <v>9.3492303123298512</v>
      </c>
      <c r="P54" s="9"/>
    </row>
    <row r="55" spans="1:16">
      <c r="A55" s="12"/>
      <c r="B55" s="25">
        <v>347.4</v>
      </c>
      <c r="C55" s="20" t="s">
        <v>61</v>
      </c>
      <c r="D55" s="46">
        <v>8924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8924</v>
      </c>
      <c r="O55" s="47">
        <f t="shared" si="7"/>
        <v>0.22085828837301391</v>
      </c>
      <c r="P55" s="9"/>
    </row>
    <row r="56" spans="1:16" ht="15.75">
      <c r="A56" s="29" t="s">
        <v>44</v>
      </c>
      <c r="B56" s="30"/>
      <c r="C56" s="31"/>
      <c r="D56" s="32">
        <f t="shared" ref="D56:M56" si="10">SUM(D57:D61)</f>
        <v>1022338</v>
      </c>
      <c r="E56" s="32">
        <f t="shared" si="10"/>
        <v>63690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473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3" si="11">SUM(D56:M56)</f>
        <v>1086501</v>
      </c>
      <c r="O56" s="45">
        <f t="shared" si="7"/>
        <v>26.889595604613177</v>
      </c>
      <c r="P56" s="10"/>
    </row>
    <row r="57" spans="1:16">
      <c r="A57" s="13"/>
      <c r="B57" s="39">
        <v>351.1</v>
      </c>
      <c r="C57" s="21" t="s">
        <v>64</v>
      </c>
      <c r="D57" s="46">
        <v>183279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183279</v>
      </c>
      <c r="O57" s="47">
        <f t="shared" si="7"/>
        <v>4.5359352571400287</v>
      </c>
      <c r="P57" s="9"/>
    </row>
    <row r="58" spans="1:16">
      <c r="A58" s="13"/>
      <c r="B58" s="39">
        <v>351.2</v>
      </c>
      <c r="C58" s="21" t="s">
        <v>65</v>
      </c>
      <c r="D58" s="46">
        <v>5187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5187</v>
      </c>
      <c r="O58" s="47">
        <f t="shared" si="7"/>
        <v>0.12837202395683808</v>
      </c>
      <c r="P58" s="9"/>
    </row>
    <row r="59" spans="1:16">
      <c r="A59" s="13"/>
      <c r="B59" s="39">
        <v>351.3</v>
      </c>
      <c r="C59" s="21" t="s">
        <v>66</v>
      </c>
      <c r="D59" s="46">
        <v>7392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7392</v>
      </c>
      <c r="O59" s="47">
        <f t="shared" si="7"/>
        <v>0.18294312725832798</v>
      </c>
      <c r="P59" s="9"/>
    </row>
    <row r="60" spans="1:16">
      <c r="A60" s="13"/>
      <c r="B60" s="39">
        <v>354</v>
      </c>
      <c r="C60" s="21" t="s">
        <v>67</v>
      </c>
      <c r="D60" s="46">
        <v>826480</v>
      </c>
      <c r="E60" s="46">
        <v>0</v>
      </c>
      <c r="F60" s="46">
        <v>0</v>
      </c>
      <c r="G60" s="46">
        <v>0</v>
      </c>
      <c r="H60" s="46">
        <v>0</v>
      </c>
      <c r="I60" s="46">
        <v>473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826953</v>
      </c>
      <c r="O60" s="47">
        <f t="shared" si="7"/>
        <v>20.466094144433995</v>
      </c>
      <c r="P60" s="9"/>
    </row>
    <row r="61" spans="1:16">
      <c r="A61" s="13"/>
      <c r="B61" s="39">
        <v>359</v>
      </c>
      <c r="C61" s="21" t="s">
        <v>68</v>
      </c>
      <c r="D61" s="46">
        <v>0</v>
      </c>
      <c r="E61" s="46">
        <v>63690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63690</v>
      </c>
      <c r="O61" s="47">
        <f t="shared" si="7"/>
        <v>1.5762510518239865</v>
      </c>
      <c r="P61" s="9"/>
    </row>
    <row r="62" spans="1:16" ht="15.75">
      <c r="A62" s="29" t="s">
        <v>3</v>
      </c>
      <c r="B62" s="30"/>
      <c r="C62" s="31"/>
      <c r="D62" s="32">
        <f t="shared" ref="D62:M62" si="12">SUM(D63:D72)</f>
        <v>1024378</v>
      </c>
      <c r="E62" s="32">
        <f t="shared" si="12"/>
        <v>88620</v>
      </c>
      <c r="F62" s="32">
        <f t="shared" si="12"/>
        <v>0</v>
      </c>
      <c r="G62" s="32">
        <f t="shared" si="12"/>
        <v>2531</v>
      </c>
      <c r="H62" s="32">
        <f t="shared" si="12"/>
        <v>0</v>
      </c>
      <c r="I62" s="32">
        <f t="shared" si="12"/>
        <v>919204</v>
      </c>
      <c r="J62" s="32">
        <f t="shared" si="12"/>
        <v>0</v>
      </c>
      <c r="K62" s="32">
        <f t="shared" si="12"/>
        <v>6811301</v>
      </c>
      <c r="L62" s="32">
        <f t="shared" si="12"/>
        <v>0</v>
      </c>
      <c r="M62" s="32">
        <f t="shared" si="12"/>
        <v>0</v>
      </c>
      <c r="N62" s="32">
        <f t="shared" si="11"/>
        <v>8846034</v>
      </c>
      <c r="O62" s="45">
        <f t="shared" si="7"/>
        <v>218.92872345691234</v>
      </c>
      <c r="P62" s="10"/>
    </row>
    <row r="63" spans="1:16">
      <c r="A63" s="12"/>
      <c r="B63" s="25">
        <v>361.1</v>
      </c>
      <c r="C63" s="20" t="s">
        <v>69</v>
      </c>
      <c r="D63" s="46">
        <v>61977</v>
      </c>
      <c r="E63" s="46">
        <v>84762</v>
      </c>
      <c r="F63" s="46">
        <v>0</v>
      </c>
      <c r="G63" s="46">
        <v>2531</v>
      </c>
      <c r="H63" s="46">
        <v>0</v>
      </c>
      <c r="I63" s="46">
        <v>159423</v>
      </c>
      <c r="J63" s="46">
        <v>0</v>
      </c>
      <c r="K63" s="46">
        <v>2700222</v>
      </c>
      <c r="L63" s="46">
        <v>0</v>
      </c>
      <c r="M63" s="46">
        <v>0</v>
      </c>
      <c r="N63" s="46">
        <f t="shared" si="11"/>
        <v>3008915</v>
      </c>
      <c r="O63" s="47">
        <f t="shared" si="7"/>
        <v>74.467034598821954</v>
      </c>
      <c r="P63" s="9"/>
    </row>
    <row r="64" spans="1:16">
      <c r="A64" s="12"/>
      <c r="B64" s="25">
        <v>361.2</v>
      </c>
      <c r="C64" s="20" t="s">
        <v>70</v>
      </c>
      <c r="D64" s="46">
        <v>4942</v>
      </c>
      <c r="E64" s="46">
        <v>0</v>
      </c>
      <c r="F64" s="46">
        <v>0</v>
      </c>
      <c r="G64" s="46">
        <v>0</v>
      </c>
      <c r="H64" s="46">
        <v>0</v>
      </c>
      <c r="I64" s="46">
        <v>4935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2" si="13">SUM(D64:M64)</f>
        <v>9877</v>
      </c>
      <c r="O64" s="47">
        <f t="shared" si="7"/>
        <v>0.24444389447111814</v>
      </c>
      <c r="P64" s="9"/>
    </row>
    <row r="65" spans="1:119">
      <c r="A65" s="12"/>
      <c r="B65" s="25">
        <v>361.3</v>
      </c>
      <c r="C65" s="20" t="s">
        <v>71</v>
      </c>
      <c r="D65" s="46">
        <v>33639</v>
      </c>
      <c r="E65" s="46">
        <v>1295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34934</v>
      </c>
      <c r="O65" s="47">
        <f t="shared" si="7"/>
        <v>0.86457456813344558</v>
      </c>
      <c r="P65" s="9"/>
    </row>
    <row r="66" spans="1:119">
      <c r="A66" s="12"/>
      <c r="B66" s="25">
        <v>362</v>
      </c>
      <c r="C66" s="20" t="s">
        <v>72</v>
      </c>
      <c r="D66" s="46">
        <v>105519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105519</v>
      </c>
      <c r="O66" s="47">
        <f t="shared" si="7"/>
        <v>2.6114685937732021</v>
      </c>
      <c r="P66" s="9"/>
    </row>
    <row r="67" spans="1:119">
      <c r="A67" s="12"/>
      <c r="B67" s="25">
        <v>364</v>
      </c>
      <c r="C67" s="20" t="s">
        <v>73</v>
      </c>
      <c r="D67" s="46">
        <v>125059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125059</v>
      </c>
      <c r="O67" s="47">
        <f t="shared" si="7"/>
        <v>3.09506013958323</v>
      </c>
      <c r="P67" s="9"/>
    </row>
    <row r="68" spans="1:119">
      <c r="A68" s="12"/>
      <c r="B68" s="25">
        <v>365</v>
      </c>
      <c r="C68" s="20" t="s">
        <v>74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9072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9072</v>
      </c>
      <c r="O68" s="47">
        <f t="shared" si="7"/>
        <v>0.22452111072612979</v>
      </c>
      <c r="P68" s="9"/>
    </row>
    <row r="69" spans="1:119">
      <c r="A69" s="12"/>
      <c r="B69" s="25">
        <v>366</v>
      </c>
      <c r="C69" s="20" t="s">
        <v>75</v>
      </c>
      <c r="D69" s="46">
        <v>16213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16213</v>
      </c>
      <c r="O69" s="47">
        <f t="shared" ref="O69:O78" si="14">(N69/O$80)</f>
        <v>0.40125228926397072</v>
      </c>
      <c r="P69" s="9"/>
    </row>
    <row r="70" spans="1:119">
      <c r="A70" s="12"/>
      <c r="B70" s="25">
        <v>368</v>
      </c>
      <c r="C70" s="20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4106396</v>
      </c>
      <c r="L70" s="46">
        <v>0</v>
      </c>
      <c r="M70" s="46">
        <v>0</v>
      </c>
      <c r="N70" s="46">
        <f t="shared" si="13"/>
        <v>4106396</v>
      </c>
      <c r="O70" s="47">
        <f t="shared" si="14"/>
        <v>101.62837202395684</v>
      </c>
      <c r="P70" s="9"/>
    </row>
    <row r="71" spans="1:119">
      <c r="A71" s="12"/>
      <c r="B71" s="25">
        <v>369.3</v>
      </c>
      <c r="C71" s="20" t="s">
        <v>77</v>
      </c>
      <c r="D71" s="46">
        <v>114927</v>
      </c>
      <c r="E71" s="46">
        <v>0</v>
      </c>
      <c r="F71" s="46">
        <v>0</v>
      </c>
      <c r="G71" s="46">
        <v>0</v>
      </c>
      <c r="H71" s="46">
        <v>0</v>
      </c>
      <c r="I71" s="46">
        <v>73480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188407</v>
      </c>
      <c r="O71" s="47">
        <f t="shared" si="14"/>
        <v>4.6628471019155571</v>
      </c>
      <c r="P71" s="9"/>
    </row>
    <row r="72" spans="1:119">
      <c r="A72" s="12"/>
      <c r="B72" s="25">
        <v>369.9</v>
      </c>
      <c r="C72" s="20" t="s">
        <v>78</v>
      </c>
      <c r="D72" s="46">
        <v>562102</v>
      </c>
      <c r="E72" s="46">
        <v>2563</v>
      </c>
      <c r="F72" s="46">
        <v>0</v>
      </c>
      <c r="G72" s="46">
        <v>0</v>
      </c>
      <c r="H72" s="46">
        <v>0</v>
      </c>
      <c r="I72" s="46">
        <v>672294</v>
      </c>
      <c r="J72" s="46">
        <v>0</v>
      </c>
      <c r="K72" s="46">
        <v>4683</v>
      </c>
      <c r="L72" s="46">
        <v>0</v>
      </c>
      <c r="M72" s="46">
        <v>0</v>
      </c>
      <c r="N72" s="46">
        <f t="shared" si="13"/>
        <v>1241642</v>
      </c>
      <c r="O72" s="47">
        <f t="shared" si="14"/>
        <v>30.729149136266891</v>
      </c>
      <c r="P72" s="9"/>
    </row>
    <row r="73" spans="1:119" ht="15.75">
      <c r="A73" s="29" t="s">
        <v>45</v>
      </c>
      <c r="B73" s="30"/>
      <c r="C73" s="31"/>
      <c r="D73" s="32">
        <f t="shared" ref="D73:M73" si="15">SUM(D74:D77)</f>
        <v>8446479</v>
      </c>
      <c r="E73" s="32">
        <f t="shared" si="15"/>
        <v>944891</v>
      </c>
      <c r="F73" s="32">
        <f t="shared" si="15"/>
        <v>0</v>
      </c>
      <c r="G73" s="32">
        <f t="shared" si="15"/>
        <v>0</v>
      </c>
      <c r="H73" s="32">
        <f t="shared" si="15"/>
        <v>0</v>
      </c>
      <c r="I73" s="32">
        <f t="shared" si="15"/>
        <v>1081776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ref="N73:N78" si="16">SUM(D73:M73)</f>
        <v>10473146</v>
      </c>
      <c r="O73" s="45">
        <f t="shared" si="14"/>
        <v>259.19779240706828</v>
      </c>
      <c r="P73" s="9"/>
    </row>
    <row r="74" spans="1:119">
      <c r="A74" s="12"/>
      <c r="B74" s="25">
        <v>381</v>
      </c>
      <c r="C74" s="20" t="s">
        <v>79</v>
      </c>
      <c r="D74" s="46">
        <v>3129516</v>
      </c>
      <c r="E74" s="46">
        <v>944891</v>
      </c>
      <c r="F74" s="46">
        <v>0</v>
      </c>
      <c r="G74" s="46">
        <v>0</v>
      </c>
      <c r="H74" s="46">
        <v>0</v>
      </c>
      <c r="I74" s="46">
        <v>345000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6"/>
        <v>4419407</v>
      </c>
      <c r="O74" s="47">
        <f t="shared" si="14"/>
        <v>109.37501856159976</v>
      </c>
      <c r="P74" s="9"/>
    </row>
    <row r="75" spans="1:119">
      <c r="A75" s="12"/>
      <c r="B75" s="25">
        <v>383</v>
      </c>
      <c r="C75" s="20" t="s">
        <v>80</v>
      </c>
      <c r="D75" s="46">
        <v>5316963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5316963</v>
      </c>
      <c r="O75" s="47">
        <f t="shared" si="14"/>
        <v>131.5884522100678</v>
      </c>
      <c r="P75" s="9"/>
    </row>
    <row r="76" spans="1:119">
      <c r="A76" s="12"/>
      <c r="B76" s="25">
        <v>389.3</v>
      </c>
      <c r="C76" s="20" t="s">
        <v>81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13557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13557</v>
      </c>
      <c r="O76" s="47">
        <f t="shared" si="14"/>
        <v>0.3355194773053507</v>
      </c>
      <c r="P76" s="9"/>
    </row>
    <row r="77" spans="1:119" ht="15.75" thickBot="1">
      <c r="A77" s="12"/>
      <c r="B77" s="25">
        <v>389.4</v>
      </c>
      <c r="C77" s="20" t="s">
        <v>82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723219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723219</v>
      </c>
      <c r="O77" s="47">
        <f t="shared" si="14"/>
        <v>17.898802158095332</v>
      </c>
      <c r="P77" s="9"/>
    </row>
    <row r="78" spans="1:119" ht="16.5" thickBot="1">
      <c r="A78" s="14" t="s">
        <v>62</v>
      </c>
      <c r="B78" s="23"/>
      <c r="C78" s="22"/>
      <c r="D78" s="15">
        <f t="shared" ref="D78:M78" si="17">SUM(D5,D16,D28,D39,D56,D62,D73)</f>
        <v>37236370</v>
      </c>
      <c r="E78" s="15">
        <f t="shared" si="17"/>
        <v>4424539</v>
      </c>
      <c r="F78" s="15">
        <f t="shared" si="17"/>
        <v>0</v>
      </c>
      <c r="G78" s="15">
        <f t="shared" si="17"/>
        <v>2531</v>
      </c>
      <c r="H78" s="15">
        <f t="shared" si="17"/>
        <v>0</v>
      </c>
      <c r="I78" s="15">
        <f t="shared" si="17"/>
        <v>19035128</v>
      </c>
      <c r="J78" s="15">
        <f t="shared" si="17"/>
        <v>0</v>
      </c>
      <c r="K78" s="15">
        <f t="shared" si="17"/>
        <v>7338817</v>
      </c>
      <c r="L78" s="15">
        <f t="shared" si="17"/>
        <v>0</v>
      </c>
      <c r="M78" s="15">
        <f t="shared" si="17"/>
        <v>0</v>
      </c>
      <c r="N78" s="15">
        <f t="shared" si="16"/>
        <v>68037385</v>
      </c>
      <c r="O78" s="38">
        <f t="shared" si="14"/>
        <v>1683.8436123348017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48" t="s">
        <v>89</v>
      </c>
      <c r="M80" s="48"/>
      <c r="N80" s="48"/>
      <c r="O80" s="43">
        <v>40406</v>
      </c>
    </row>
    <row r="81" spans="1:15">
      <c r="A81" s="49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ht="15.75" thickBot="1">
      <c r="A82" s="52" t="s">
        <v>107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</sheetData>
  <mergeCells count="10">
    <mergeCell ref="A82:O82"/>
    <mergeCell ref="A81:O81"/>
    <mergeCell ref="L80:N8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83</v>
      </c>
      <c r="B3" s="62"/>
      <c r="C3" s="63"/>
      <c r="D3" s="67" t="s">
        <v>39</v>
      </c>
      <c r="E3" s="68"/>
      <c r="F3" s="68"/>
      <c r="G3" s="68"/>
      <c r="H3" s="69"/>
      <c r="I3" s="67" t="s">
        <v>40</v>
      </c>
      <c r="J3" s="69"/>
      <c r="K3" s="67" t="s">
        <v>42</v>
      </c>
      <c r="L3" s="69"/>
      <c r="M3" s="36"/>
      <c r="N3" s="37"/>
      <c r="O3" s="70" t="s">
        <v>88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41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13878095</v>
      </c>
      <c r="E5" s="27">
        <f t="shared" si="0"/>
        <v>1758976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558953</v>
      </c>
      <c r="L5" s="27">
        <f t="shared" si="0"/>
        <v>0</v>
      </c>
      <c r="M5" s="27">
        <f t="shared" si="0"/>
        <v>0</v>
      </c>
      <c r="N5" s="28">
        <f>SUM(D5:M5)</f>
        <v>16196024</v>
      </c>
      <c r="O5" s="33">
        <f t="shared" ref="O5:O36" si="1">(N5/O$79)</f>
        <v>402.08599801390267</v>
      </c>
      <c r="P5" s="6"/>
    </row>
    <row r="6" spans="1:133">
      <c r="A6" s="12"/>
      <c r="B6" s="25">
        <v>311</v>
      </c>
      <c r="C6" s="20" t="s">
        <v>2</v>
      </c>
      <c r="D6" s="46">
        <v>8481780</v>
      </c>
      <c r="E6" s="46">
        <v>441218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8922998</v>
      </c>
      <c r="O6" s="47">
        <f t="shared" si="1"/>
        <v>221.52428003972196</v>
      </c>
      <c r="P6" s="9"/>
    </row>
    <row r="7" spans="1:133">
      <c r="A7" s="12"/>
      <c r="B7" s="25">
        <v>312.41000000000003</v>
      </c>
      <c r="C7" s="20" t="s">
        <v>10</v>
      </c>
      <c r="D7" s="46">
        <v>0</v>
      </c>
      <c r="E7" s="46">
        <v>1317758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1317758</v>
      </c>
      <c r="O7" s="47">
        <f t="shared" si="1"/>
        <v>32.714945382323734</v>
      </c>
      <c r="P7" s="9"/>
    </row>
    <row r="8" spans="1:133">
      <c r="A8" s="12"/>
      <c r="B8" s="25">
        <v>312.51</v>
      </c>
      <c r="C8" s="20" t="s">
        <v>90</v>
      </c>
      <c r="D8" s="46">
        <v>256081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256081</v>
      </c>
      <c r="L8" s="46">
        <v>0</v>
      </c>
      <c r="M8" s="46">
        <v>0</v>
      </c>
      <c r="N8" s="46">
        <f>SUM(D8:M8)</f>
        <v>512162</v>
      </c>
      <c r="O8" s="47">
        <f t="shared" si="1"/>
        <v>12.715044687189673</v>
      </c>
      <c r="P8" s="9"/>
    </row>
    <row r="9" spans="1:133">
      <c r="A9" s="12"/>
      <c r="B9" s="25">
        <v>312.52</v>
      </c>
      <c r="C9" s="20" t="s">
        <v>91</v>
      </c>
      <c r="D9" s="46">
        <v>302872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302872</v>
      </c>
      <c r="L9" s="46">
        <v>0</v>
      </c>
      <c r="M9" s="46">
        <v>0</v>
      </c>
      <c r="N9" s="46">
        <f>SUM(D9:M9)</f>
        <v>605744</v>
      </c>
      <c r="O9" s="47">
        <f t="shared" si="1"/>
        <v>15.038331678252234</v>
      </c>
      <c r="P9" s="9"/>
    </row>
    <row r="10" spans="1:133">
      <c r="A10" s="12"/>
      <c r="B10" s="25">
        <v>314.10000000000002</v>
      </c>
      <c r="C10" s="20" t="s">
        <v>11</v>
      </c>
      <c r="D10" s="46">
        <v>2078581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2078581</v>
      </c>
      <c r="O10" s="47">
        <f t="shared" si="1"/>
        <v>51.603301886792451</v>
      </c>
      <c r="P10" s="9"/>
    </row>
    <row r="11" spans="1:133">
      <c r="A11" s="12"/>
      <c r="B11" s="25">
        <v>314.3</v>
      </c>
      <c r="C11" s="20" t="s">
        <v>12</v>
      </c>
      <c r="D11" s="46">
        <v>418165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418165</v>
      </c>
      <c r="O11" s="47">
        <f t="shared" si="1"/>
        <v>10.381454816285999</v>
      </c>
      <c r="P11" s="9"/>
    </row>
    <row r="12" spans="1:133">
      <c r="A12" s="12"/>
      <c r="B12" s="25">
        <v>314.39999999999998</v>
      </c>
      <c r="C12" s="20" t="s">
        <v>13</v>
      </c>
      <c r="D12" s="46">
        <v>32681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32681</v>
      </c>
      <c r="O12" s="47">
        <f t="shared" si="1"/>
        <v>0.81134558093346576</v>
      </c>
      <c r="P12" s="9"/>
    </row>
    <row r="13" spans="1:133">
      <c r="A13" s="12"/>
      <c r="B13" s="25">
        <v>314.8</v>
      </c>
      <c r="C13" s="20" t="s">
        <v>14</v>
      </c>
      <c r="D13" s="46">
        <v>37405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37405</v>
      </c>
      <c r="O13" s="47">
        <f t="shared" si="1"/>
        <v>0.92862462760675268</v>
      </c>
      <c r="P13" s="9"/>
    </row>
    <row r="14" spans="1:133">
      <c r="A14" s="12"/>
      <c r="B14" s="25">
        <v>315</v>
      </c>
      <c r="C14" s="20" t="s">
        <v>15</v>
      </c>
      <c r="D14" s="46">
        <v>2041589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2041589</v>
      </c>
      <c r="O14" s="47">
        <f t="shared" si="1"/>
        <v>50.684930486593842</v>
      </c>
      <c r="P14" s="9"/>
    </row>
    <row r="15" spans="1:133">
      <c r="A15" s="12"/>
      <c r="B15" s="25">
        <v>316</v>
      </c>
      <c r="C15" s="20" t="s">
        <v>16</v>
      </c>
      <c r="D15" s="46">
        <v>228941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228941</v>
      </c>
      <c r="O15" s="47">
        <f t="shared" si="1"/>
        <v>5.683738828202582</v>
      </c>
      <c r="P15" s="9"/>
    </row>
    <row r="16" spans="1:133" ht="15.75">
      <c r="A16" s="29" t="s">
        <v>113</v>
      </c>
      <c r="B16" s="30"/>
      <c r="C16" s="31"/>
      <c r="D16" s="32">
        <f t="shared" ref="D16:M16" si="3">SUM(D17:D23)</f>
        <v>4551440</v>
      </c>
      <c r="E16" s="32">
        <f t="shared" si="3"/>
        <v>0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47281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4598721</v>
      </c>
      <c r="O16" s="45">
        <f t="shared" si="1"/>
        <v>114.16884309831181</v>
      </c>
      <c r="P16" s="10"/>
    </row>
    <row r="17" spans="1:16">
      <c r="A17" s="12"/>
      <c r="B17" s="25">
        <v>322</v>
      </c>
      <c r="C17" s="20" t="s">
        <v>0</v>
      </c>
      <c r="D17" s="46">
        <v>1186567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1186567</v>
      </c>
      <c r="O17" s="47">
        <f t="shared" si="1"/>
        <v>29.457969215491559</v>
      </c>
      <c r="P17" s="9"/>
    </row>
    <row r="18" spans="1:16">
      <c r="A18" s="12"/>
      <c r="B18" s="25">
        <v>323.10000000000002</v>
      </c>
      <c r="C18" s="20" t="s">
        <v>18</v>
      </c>
      <c r="D18" s="46">
        <v>2847123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4">SUM(D18:M18)</f>
        <v>2847123</v>
      </c>
      <c r="O18" s="47">
        <f t="shared" si="1"/>
        <v>70.683291956305865</v>
      </c>
      <c r="P18" s="9"/>
    </row>
    <row r="19" spans="1:16">
      <c r="A19" s="12"/>
      <c r="B19" s="25">
        <v>323.3</v>
      </c>
      <c r="C19" s="20" t="s">
        <v>19</v>
      </c>
      <c r="D19" s="46">
        <v>252393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252393</v>
      </c>
      <c r="O19" s="47">
        <f t="shared" si="1"/>
        <v>6.2659632571996031</v>
      </c>
      <c r="P19" s="9"/>
    </row>
    <row r="20" spans="1:16">
      <c r="A20" s="12"/>
      <c r="B20" s="25">
        <v>323.39999999999998</v>
      </c>
      <c r="C20" s="20" t="s">
        <v>20</v>
      </c>
      <c r="D20" s="46">
        <v>70918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70918</v>
      </c>
      <c r="O20" s="47">
        <f t="shared" si="1"/>
        <v>1.7606256206554121</v>
      </c>
      <c r="P20" s="9"/>
    </row>
    <row r="21" spans="1:16">
      <c r="A21" s="12"/>
      <c r="B21" s="25">
        <v>323.60000000000002</v>
      </c>
      <c r="C21" s="20" t="s">
        <v>21</v>
      </c>
      <c r="D21" s="46">
        <v>186087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186087</v>
      </c>
      <c r="O21" s="47">
        <f t="shared" si="1"/>
        <v>4.6198361469712017</v>
      </c>
      <c r="P21" s="9"/>
    </row>
    <row r="22" spans="1:16">
      <c r="A22" s="12"/>
      <c r="B22" s="25">
        <v>323.7</v>
      </c>
      <c r="C22" s="20" t="s">
        <v>22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47281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47281</v>
      </c>
      <c r="O22" s="47">
        <f t="shared" si="1"/>
        <v>1.1738083416087388</v>
      </c>
      <c r="P22" s="9"/>
    </row>
    <row r="23" spans="1:16">
      <c r="A23" s="12"/>
      <c r="B23" s="25">
        <v>329</v>
      </c>
      <c r="C23" s="20" t="s">
        <v>114</v>
      </c>
      <c r="D23" s="46">
        <v>8352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8352</v>
      </c>
      <c r="O23" s="47">
        <f t="shared" si="1"/>
        <v>0.20734856007944388</v>
      </c>
      <c r="P23" s="9"/>
    </row>
    <row r="24" spans="1:16" ht="15.75">
      <c r="A24" s="29" t="s">
        <v>29</v>
      </c>
      <c r="B24" s="30"/>
      <c r="C24" s="31"/>
      <c r="D24" s="32">
        <f t="shared" ref="D24:M24" si="5">SUM(D25:D36)</f>
        <v>6639759</v>
      </c>
      <c r="E24" s="32">
        <f t="shared" si="5"/>
        <v>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>SUM(D24:M24)</f>
        <v>6639759</v>
      </c>
      <c r="O24" s="45">
        <f t="shared" si="1"/>
        <v>164.84009433962265</v>
      </c>
      <c r="P24" s="10"/>
    </row>
    <row r="25" spans="1:16">
      <c r="A25" s="12"/>
      <c r="B25" s="25">
        <v>331.2</v>
      </c>
      <c r="C25" s="20" t="s">
        <v>28</v>
      </c>
      <c r="D25" s="46">
        <v>38253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4" si="6">SUM(D25:M25)</f>
        <v>38253</v>
      </c>
      <c r="O25" s="47">
        <f t="shared" si="1"/>
        <v>0.94967725918570012</v>
      </c>
      <c r="P25" s="9"/>
    </row>
    <row r="26" spans="1:16">
      <c r="A26" s="12"/>
      <c r="B26" s="25">
        <v>331.31</v>
      </c>
      <c r="C26" s="20" t="s">
        <v>115</v>
      </c>
      <c r="D26" s="46">
        <v>70681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70681</v>
      </c>
      <c r="O26" s="47">
        <f t="shared" si="1"/>
        <v>1.7547418073485601</v>
      </c>
      <c r="P26" s="9"/>
    </row>
    <row r="27" spans="1:16">
      <c r="A27" s="12"/>
      <c r="B27" s="25">
        <v>334.2</v>
      </c>
      <c r="C27" s="20" t="s">
        <v>30</v>
      </c>
      <c r="D27" s="46">
        <v>22689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22689</v>
      </c>
      <c r="O27" s="47">
        <f t="shared" si="1"/>
        <v>0.56328202581926512</v>
      </c>
      <c r="P27" s="9"/>
    </row>
    <row r="28" spans="1:16">
      <c r="A28" s="12"/>
      <c r="B28" s="25">
        <v>334.9</v>
      </c>
      <c r="C28" s="20" t="s">
        <v>116</v>
      </c>
      <c r="D28" s="46">
        <v>1050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1050</v>
      </c>
      <c r="O28" s="47">
        <f t="shared" si="1"/>
        <v>2.6067527308838132E-2</v>
      </c>
      <c r="P28" s="9"/>
    </row>
    <row r="29" spans="1:16">
      <c r="A29" s="12"/>
      <c r="B29" s="25">
        <v>335.12</v>
      </c>
      <c r="C29" s="20" t="s">
        <v>31</v>
      </c>
      <c r="D29" s="46">
        <v>1262825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1262825</v>
      </c>
      <c r="O29" s="47">
        <f t="shared" si="1"/>
        <v>31.351166832174776</v>
      </c>
      <c r="P29" s="9"/>
    </row>
    <row r="30" spans="1:16">
      <c r="A30" s="12"/>
      <c r="B30" s="25">
        <v>335.14</v>
      </c>
      <c r="C30" s="20" t="s">
        <v>32</v>
      </c>
      <c r="D30" s="46">
        <v>24682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24682</v>
      </c>
      <c r="O30" s="47">
        <f t="shared" si="1"/>
        <v>0.61276067527308842</v>
      </c>
      <c r="P30" s="9"/>
    </row>
    <row r="31" spans="1:16">
      <c r="A31" s="12"/>
      <c r="B31" s="25">
        <v>335.15</v>
      </c>
      <c r="C31" s="20" t="s">
        <v>33</v>
      </c>
      <c r="D31" s="46">
        <v>15135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15135</v>
      </c>
      <c r="O31" s="47">
        <f t="shared" si="1"/>
        <v>0.37574478649453824</v>
      </c>
      <c r="P31" s="9"/>
    </row>
    <row r="32" spans="1:16">
      <c r="A32" s="12"/>
      <c r="B32" s="25">
        <v>335.18</v>
      </c>
      <c r="C32" s="20" t="s">
        <v>34</v>
      </c>
      <c r="D32" s="46">
        <v>4961048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4961048</v>
      </c>
      <c r="O32" s="47">
        <f t="shared" si="1"/>
        <v>123.16405163853028</v>
      </c>
      <c r="P32" s="9"/>
    </row>
    <row r="33" spans="1:16">
      <c r="A33" s="12"/>
      <c r="B33" s="25">
        <v>335.21</v>
      </c>
      <c r="C33" s="20" t="s">
        <v>35</v>
      </c>
      <c r="D33" s="46">
        <v>15675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15675</v>
      </c>
      <c r="O33" s="47">
        <f t="shared" si="1"/>
        <v>0.38915094339622641</v>
      </c>
      <c r="P33" s="9"/>
    </row>
    <row r="34" spans="1:16">
      <c r="A34" s="12"/>
      <c r="B34" s="25">
        <v>335.49</v>
      </c>
      <c r="C34" s="20" t="s">
        <v>36</v>
      </c>
      <c r="D34" s="46">
        <v>33570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33570</v>
      </c>
      <c r="O34" s="47">
        <f t="shared" si="1"/>
        <v>0.83341608738828199</v>
      </c>
      <c r="P34" s="9"/>
    </row>
    <row r="35" spans="1:16">
      <c r="A35" s="12"/>
      <c r="B35" s="25">
        <v>337.2</v>
      </c>
      <c r="C35" s="20" t="s">
        <v>37</v>
      </c>
      <c r="D35" s="46">
        <v>159598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159598</v>
      </c>
      <c r="O35" s="47">
        <f t="shared" si="1"/>
        <v>3.9622144985104271</v>
      </c>
      <c r="P35" s="9"/>
    </row>
    <row r="36" spans="1:16">
      <c r="A36" s="12"/>
      <c r="B36" s="25">
        <v>338</v>
      </c>
      <c r="C36" s="20" t="s">
        <v>38</v>
      </c>
      <c r="D36" s="46">
        <v>34553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34553</v>
      </c>
      <c r="O36" s="47">
        <f t="shared" si="1"/>
        <v>0.8578202581926514</v>
      </c>
      <c r="P36" s="9"/>
    </row>
    <row r="37" spans="1:16" ht="15.75">
      <c r="A37" s="29" t="s">
        <v>43</v>
      </c>
      <c r="B37" s="30"/>
      <c r="C37" s="31"/>
      <c r="D37" s="32">
        <f t="shared" ref="D37:M37" si="7">SUM(D38:D52)</f>
        <v>1710066</v>
      </c>
      <c r="E37" s="32">
        <f t="shared" si="7"/>
        <v>585154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14567113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16862333</v>
      </c>
      <c r="O37" s="45">
        <f t="shared" ref="O37:O68" si="8">(N37/O$79)</f>
        <v>418.6279294935452</v>
      </c>
      <c r="P37" s="10"/>
    </row>
    <row r="38" spans="1:16">
      <c r="A38" s="12"/>
      <c r="B38" s="25">
        <v>341.2</v>
      </c>
      <c r="C38" s="20" t="s">
        <v>46</v>
      </c>
      <c r="D38" s="46">
        <v>47845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47845</v>
      </c>
      <c r="O38" s="47">
        <f t="shared" si="8"/>
        <v>1.1878103277060577</v>
      </c>
      <c r="P38" s="9"/>
    </row>
    <row r="39" spans="1:16">
      <c r="A39" s="12"/>
      <c r="B39" s="25">
        <v>341.3</v>
      </c>
      <c r="C39" s="20" t="s">
        <v>47</v>
      </c>
      <c r="D39" s="46">
        <v>4918</v>
      </c>
      <c r="E39" s="46">
        <v>0</v>
      </c>
      <c r="F39" s="46">
        <v>0</v>
      </c>
      <c r="G39" s="46">
        <v>0</v>
      </c>
      <c r="H39" s="46">
        <v>0</v>
      </c>
      <c r="I39" s="46">
        <v>7055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56" si="9">SUM(D39:M39)</f>
        <v>11973</v>
      </c>
      <c r="O39" s="47">
        <f t="shared" si="8"/>
        <v>0.29724428997020852</v>
      </c>
      <c r="P39" s="9"/>
    </row>
    <row r="40" spans="1:16">
      <c r="A40" s="12"/>
      <c r="B40" s="25">
        <v>341.8</v>
      </c>
      <c r="C40" s="20" t="s">
        <v>48</v>
      </c>
      <c r="D40" s="46">
        <v>79483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79483</v>
      </c>
      <c r="O40" s="47">
        <f t="shared" si="8"/>
        <v>1.9732621648460775</v>
      </c>
      <c r="P40" s="9"/>
    </row>
    <row r="41" spans="1:16">
      <c r="A41" s="12"/>
      <c r="B41" s="25">
        <v>341.9</v>
      </c>
      <c r="C41" s="20" t="s">
        <v>49</v>
      </c>
      <c r="D41" s="46">
        <v>17582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17582</v>
      </c>
      <c r="O41" s="47">
        <f t="shared" si="8"/>
        <v>0.43649453823237339</v>
      </c>
      <c r="P41" s="9"/>
    </row>
    <row r="42" spans="1:16">
      <c r="A42" s="12"/>
      <c r="B42" s="25">
        <v>342.1</v>
      </c>
      <c r="C42" s="20" t="s">
        <v>50</v>
      </c>
      <c r="D42" s="46">
        <v>551912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551912</v>
      </c>
      <c r="O42" s="47">
        <f t="shared" si="8"/>
        <v>13.70188679245283</v>
      </c>
      <c r="P42" s="9"/>
    </row>
    <row r="43" spans="1:16">
      <c r="A43" s="12"/>
      <c r="B43" s="25">
        <v>342.6</v>
      </c>
      <c r="C43" s="20" t="s">
        <v>51</v>
      </c>
      <c r="D43" s="46">
        <v>445208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445208</v>
      </c>
      <c r="O43" s="47">
        <f t="shared" si="8"/>
        <v>11.052830188679245</v>
      </c>
      <c r="P43" s="9"/>
    </row>
    <row r="44" spans="1:16">
      <c r="A44" s="12"/>
      <c r="B44" s="25">
        <v>342.9</v>
      </c>
      <c r="C44" s="20" t="s">
        <v>52</v>
      </c>
      <c r="D44" s="46">
        <v>78019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78019</v>
      </c>
      <c r="O44" s="47">
        <f t="shared" si="8"/>
        <v>1.9369165839126117</v>
      </c>
      <c r="P44" s="9"/>
    </row>
    <row r="45" spans="1:16">
      <c r="A45" s="12"/>
      <c r="B45" s="25">
        <v>343.3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6309814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6309814</v>
      </c>
      <c r="O45" s="47">
        <f t="shared" si="8"/>
        <v>156.64880834160874</v>
      </c>
      <c r="P45" s="9"/>
    </row>
    <row r="46" spans="1:16">
      <c r="A46" s="12"/>
      <c r="B46" s="25">
        <v>343.4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3598062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3598062</v>
      </c>
      <c r="O46" s="47">
        <f t="shared" si="8"/>
        <v>89.326266137040719</v>
      </c>
      <c r="P46" s="9"/>
    </row>
    <row r="47" spans="1:16">
      <c r="A47" s="12"/>
      <c r="B47" s="25">
        <v>343.5</v>
      </c>
      <c r="C47" s="20" t="s">
        <v>55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4652182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4652182</v>
      </c>
      <c r="O47" s="47">
        <f t="shared" si="8"/>
        <v>115.49607745779544</v>
      </c>
      <c r="P47" s="9"/>
    </row>
    <row r="48" spans="1:16">
      <c r="A48" s="12"/>
      <c r="B48" s="25">
        <v>343.7</v>
      </c>
      <c r="C48" s="20" t="s">
        <v>56</v>
      </c>
      <c r="D48" s="46">
        <v>0</v>
      </c>
      <c r="E48" s="46">
        <v>376379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376379</v>
      </c>
      <c r="O48" s="47">
        <f t="shared" si="8"/>
        <v>9.344066534260179</v>
      </c>
      <c r="P48" s="9"/>
    </row>
    <row r="49" spans="1:16">
      <c r="A49" s="12"/>
      <c r="B49" s="25">
        <v>343.8</v>
      </c>
      <c r="C49" s="20" t="s">
        <v>57</v>
      </c>
      <c r="D49" s="46">
        <v>6375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6375</v>
      </c>
      <c r="O49" s="47">
        <f t="shared" si="8"/>
        <v>0.15826713008937437</v>
      </c>
      <c r="P49" s="9"/>
    </row>
    <row r="50" spans="1:16">
      <c r="A50" s="12"/>
      <c r="B50" s="25">
        <v>343.9</v>
      </c>
      <c r="C50" s="20" t="s">
        <v>58</v>
      </c>
      <c r="D50" s="46">
        <v>40896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40896</v>
      </c>
      <c r="O50" s="47">
        <f t="shared" si="8"/>
        <v>1.0152929493545184</v>
      </c>
      <c r="P50" s="9"/>
    </row>
    <row r="51" spans="1:16">
      <c r="A51" s="12"/>
      <c r="B51" s="25">
        <v>344.9</v>
      </c>
      <c r="C51" s="20" t="s">
        <v>59</v>
      </c>
      <c r="D51" s="46">
        <v>0</v>
      </c>
      <c r="E51" s="46">
        <v>208775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208775</v>
      </c>
      <c r="O51" s="47">
        <f t="shared" si="8"/>
        <v>5.1830933465739824</v>
      </c>
      <c r="P51" s="9"/>
    </row>
    <row r="52" spans="1:16">
      <c r="A52" s="12"/>
      <c r="B52" s="25">
        <v>347.2</v>
      </c>
      <c r="C52" s="20" t="s">
        <v>60</v>
      </c>
      <c r="D52" s="46">
        <v>437828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437828</v>
      </c>
      <c r="O52" s="47">
        <f t="shared" si="8"/>
        <v>10.869612711022841</v>
      </c>
      <c r="P52" s="9"/>
    </row>
    <row r="53" spans="1:16" ht="15.75">
      <c r="A53" s="29" t="s">
        <v>44</v>
      </c>
      <c r="B53" s="30"/>
      <c r="C53" s="31"/>
      <c r="D53" s="32">
        <f t="shared" ref="D53:M53" si="10">SUM(D54:D58)</f>
        <v>406353</v>
      </c>
      <c r="E53" s="32">
        <f t="shared" si="10"/>
        <v>42962</v>
      </c>
      <c r="F53" s="32">
        <f t="shared" si="10"/>
        <v>0</v>
      </c>
      <c r="G53" s="32">
        <f t="shared" si="10"/>
        <v>0</v>
      </c>
      <c r="H53" s="32">
        <f t="shared" si="10"/>
        <v>0</v>
      </c>
      <c r="I53" s="32">
        <f t="shared" si="10"/>
        <v>456</v>
      </c>
      <c r="J53" s="32">
        <f t="shared" si="10"/>
        <v>0</v>
      </c>
      <c r="K53" s="32">
        <f t="shared" si="10"/>
        <v>0</v>
      </c>
      <c r="L53" s="32">
        <f t="shared" si="10"/>
        <v>0</v>
      </c>
      <c r="M53" s="32">
        <f t="shared" si="10"/>
        <v>0</v>
      </c>
      <c r="N53" s="32">
        <f t="shared" si="9"/>
        <v>449771</v>
      </c>
      <c r="O53" s="45">
        <f t="shared" si="8"/>
        <v>11.16611221449851</v>
      </c>
      <c r="P53" s="10"/>
    </row>
    <row r="54" spans="1:16">
      <c r="A54" s="13"/>
      <c r="B54" s="39">
        <v>351.1</v>
      </c>
      <c r="C54" s="21" t="s">
        <v>64</v>
      </c>
      <c r="D54" s="46">
        <v>279668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279668</v>
      </c>
      <c r="O54" s="47">
        <f t="shared" si="8"/>
        <v>6.9430983118172787</v>
      </c>
      <c r="P54" s="9"/>
    </row>
    <row r="55" spans="1:16">
      <c r="A55" s="13"/>
      <c r="B55" s="39">
        <v>351.2</v>
      </c>
      <c r="C55" s="21" t="s">
        <v>65</v>
      </c>
      <c r="D55" s="46">
        <v>662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662</v>
      </c>
      <c r="O55" s="47">
        <f t="shared" si="8"/>
        <v>1.6434955312810327E-2</v>
      </c>
      <c r="P55" s="9"/>
    </row>
    <row r="56" spans="1:16">
      <c r="A56" s="13"/>
      <c r="B56" s="39">
        <v>351.3</v>
      </c>
      <c r="C56" s="21" t="s">
        <v>66</v>
      </c>
      <c r="D56" s="46">
        <v>10017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10017</v>
      </c>
      <c r="O56" s="47">
        <f t="shared" si="8"/>
        <v>0.24868421052631579</v>
      </c>
      <c r="P56" s="9"/>
    </row>
    <row r="57" spans="1:16">
      <c r="A57" s="13"/>
      <c r="B57" s="39">
        <v>354</v>
      </c>
      <c r="C57" s="21" t="s">
        <v>67</v>
      </c>
      <c r="D57" s="46">
        <v>116006</v>
      </c>
      <c r="E57" s="46">
        <v>0</v>
      </c>
      <c r="F57" s="46">
        <v>0</v>
      </c>
      <c r="G57" s="46">
        <v>0</v>
      </c>
      <c r="H57" s="46">
        <v>0</v>
      </c>
      <c r="I57" s="46">
        <v>456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116462</v>
      </c>
      <c r="O57" s="47">
        <f t="shared" si="8"/>
        <v>2.8913108242303873</v>
      </c>
      <c r="P57" s="9"/>
    </row>
    <row r="58" spans="1:16">
      <c r="A58" s="13"/>
      <c r="B58" s="39">
        <v>359</v>
      </c>
      <c r="C58" s="21" t="s">
        <v>68</v>
      </c>
      <c r="D58" s="46">
        <v>0</v>
      </c>
      <c r="E58" s="46">
        <v>42962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>SUM(D58:M58)</f>
        <v>42962</v>
      </c>
      <c r="O58" s="47">
        <f t="shared" si="8"/>
        <v>1.066583912611718</v>
      </c>
      <c r="P58" s="9"/>
    </row>
    <row r="59" spans="1:16" ht="15.75">
      <c r="A59" s="29" t="s">
        <v>3</v>
      </c>
      <c r="B59" s="30"/>
      <c r="C59" s="31"/>
      <c r="D59" s="32">
        <f t="shared" ref="D59:M59" si="11">SUM(D60:D73)</f>
        <v>1685364</v>
      </c>
      <c r="E59" s="32">
        <f t="shared" si="11"/>
        <v>1997984</v>
      </c>
      <c r="F59" s="32">
        <f t="shared" si="11"/>
        <v>0</v>
      </c>
      <c r="G59" s="32">
        <f t="shared" si="11"/>
        <v>11944</v>
      </c>
      <c r="H59" s="32">
        <f t="shared" si="11"/>
        <v>0</v>
      </c>
      <c r="I59" s="32">
        <f t="shared" si="11"/>
        <v>3281574</v>
      </c>
      <c r="J59" s="32">
        <f t="shared" si="11"/>
        <v>0</v>
      </c>
      <c r="K59" s="32">
        <f t="shared" si="11"/>
        <v>-2685347</v>
      </c>
      <c r="L59" s="32">
        <f t="shared" si="11"/>
        <v>0</v>
      </c>
      <c r="M59" s="32">
        <f t="shared" si="11"/>
        <v>0</v>
      </c>
      <c r="N59" s="32">
        <f>SUM(D59:M59)</f>
        <v>4291519</v>
      </c>
      <c r="O59" s="45">
        <f t="shared" si="8"/>
        <v>106.54217974180735</v>
      </c>
      <c r="P59" s="10"/>
    </row>
    <row r="60" spans="1:16">
      <c r="A60" s="12"/>
      <c r="B60" s="25">
        <v>361.1</v>
      </c>
      <c r="C60" s="20" t="s">
        <v>69</v>
      </c>
      <c r="D60" s="46">
        <v>256572</v>
      </c>
      <c r="E60" s="46">
        <v>410160</v>
      </c>
      <c r="F60" s="46">
        <v>0</v>
      </c>
      <c r="G60" s="46">
        <v>10197</v>
      </c>
      <c r="H60" s="46">
        <v>0</v>
      </c>
      <c r="I60" s="46">
        <v>792108</v>
      </c>
      <c r="J60" s="46">
        <v>0</v>
      </c>
      <c r="K60" s="46">
        <v>-6631064</v>
      </c>
      <c r="L60" s="46">
        <v>0</v>
      </c>
      <c r="M60" s="46">
        <v>0</v>
      </c>
      <c r="N60" s="46">
        <f>SUM(D60:M60)</f>
        <v>-5162027</v>
      </c>
      <c r="O60" s="47">
        <f t="shared" si="8"/>
        <v>-128.15359980139027</v>
      </c>
      <c r="P60" s="9"/>
    </row>
    <row r="61" spans="1:16">
      <c r="A61" s="12"/>
      <c r="B61" s="25">
        <v>361.2</v>
      </c>
      <c r="C61" s="20" t="s">
        <v>70</v>
      </c>
      <c r="D61" s="46">
        <v>9068</v>
      </c>
      <c r="E61" s="46">
        <v>10516</v>
      </c>
      <c r="F61" s="46">
        <v>0</v>
      </c>
      <c r="G61" s="46">
        <v>1747</v>
      </c>
      <c r="H61" s="46">
        <v>0</v>
      </c>
      <c r="I61" s="46">
        <v>41358</v>
      </c>
      <c r="J61" s="46">
        <v>0</v>
      </c>
      <c r="K61" s="46">
        <v>0</v>
      </c>
      <c r="L61" s="46">
        <v>0</v>
      </c>
      <c r="M61" s="46">
        <v>0</v>
      </c>
      <c r="N61" s="46">
        <f t="shared" ref="N61:N73" si="12">SUM(D61:M61)</f>
        <v>62689</v>
      </c>
      <c r="O61" s="47">
        <f t="shared" si="8"/>
        <v>1.556330685203575</v>
      </c>
      <c r="P61" s="9"/>
    </row>
    <row r="62" spans="1:16">
      <c r="A62" s="12"/>
      <c r="B62" s="25">
        <v>361.3</v>
      </c>
      <c r="C62" s="20" t="s">
        <v>71</v>
      </c>
      <c r="D62" s="46">
        <v>52228</v>
      </c>
      <c r="E62" s="46">
        <v>2354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54582</v>
      </c>
      <c r="O62" s="47">
        <f t="shared" si="8"/>
        <v>1.35506454816286</v>
      </c>
      <c r="P62" s="9"/>
    </row>
    <row r="63" spans="1:16">
      <c r="A63" s="12"/>
      <c r="B63" s="25">
        <v>362</v>
      </c>
      <c r="C63" s="20" t="s">
        <v>72</v>
      </c>
      <c r="D63" s="46">
        <v>139949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139949</v>
      </c>
      <c r="O63" s="47">
        <f t="shared" si="8"/>
        <v>3.4744041708043696</v>
      </c>
      <c r="P63" s="9"/>
    </row>
    <row r="64" spans="1:16">
      <c r="A64" s="12"/>
      <c r="B64" s="25">
        <v>363.11</v>
      </c>
      <c r="C64" s="20" t="s">
        <v>26</v>
      </c>
      <c r="D64" s="46">
        <v>37813</v>
      </c>
      <c r="E64" s="46">
        <v>206547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244360</v>
      </c>
      <c r="O64" s="47">
        <f t="shared" si="8"/>
        <v>6.0665342601787486</v>
      </c>
      <c r="P64" s="9"/>
    </row>
    <row r="65" spans="1:119">
      <c r="A65" s="12"/>
      <c r="B65" s="25">
        <v>363.23</v>
      </c>
      <c r="C65" s="20" t="s">
        <v>117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1652886</v>
      </c>
      <c r="J65" s="46">
        <v>0</v>
      </c>
      <c r="K65" s="46">
        <v>0</v>
      </c>
      <c r="L65" s="46">
        <v>0</v>
      </c>
      <c r="M65" s="46">
        <v>0</v>
      </c>
      <c r="N65" s="46">
        <f>SUM(D65:M65)</f>
        <v>1652886</v>
      </c>
      <c r="O65" s="47">
        <f t="shared" si="8"/>
        <v>41.034905660377362</v>
      </c>
      <c r="P65" s="9"/>
    </row>
    <row r="66" spans="1:119">
      <c r="A66" s="12"/>
      <c r="B66" s="25">
        <v>363.24</v>
      </c>
      <c r="C66" s="20" t="s">
        <v>118</v>
      </c>
      <c r="D66" s="46">
        <v>0</v>
      </c>
      <c r="E66" s="46">
        <v>1297569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>SUM(D66:M66)</f>
        <v>1297569</v>
      </c>
      <c r="O66" s="47">
        <f t="shared" si="8"/>
        <v>32.213728897715988</v>
      </c>
      <c r="P66" s="9"/>
    </row>
    <row r="67" spans="1:119">
      <c r="A67" s="12"/>
      <c r="B67" s="25">
        <v>363.27</v>
      </c>
      <c r="C67" s="20" t="s">
        <v>119</v>
      </c>
      <c r="D67" s="46">
        <v>0</v>
      </c>
      <c r="E67" s="46">
        <v>60745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>SUM(D67:M67)</f>
        <v>60745</v>
      </c>
      <c r="O67" s="47">
        <f t="shared" si="8"/>
        <v>1.5080685203574975</v>
      </c>
      <c r="P67" s="9"/>
    </row>
    <row r="68" spans="1:119">
      <c r="A68" s="12"/>
      <c r="B68" s="25">
        <v>364</v>
      </c>
      <c r="C68" s="20" t="s">
        <v>73</v>
      </c>
      <c r="D68" s="46">
        <v>142937</v>
      </c>
      <c r="E68" s="46">
        <v>8500</v>
      </c>
      <c r="F68" s="46">
        <v>0</v>
      </c>
      <c r="G68" s="46">
        <v>0</v>
      </c>
      <c r="H68" s="46">
        <v>0</v>
      </c>
      <c r="I68" s="46">
        <v>24795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176232</v>
      </c>
      <c r="O68" s="47">
        <f t="shared" si="8"/>
        <v>4.3751737835153923</v>
      </c>
      <c r="P68" s="9"/>
    </row>
    <row r="69" spans="1:119">
      <c r="A69" s="12"/>
      <c r="B69" s="25">
        <v>365</v>
      </c>
      <c r="C69" s="20" t="s">
        <v>74</v>
      </c>
      <c r="D69" s="46">
        <v>626</v>
      </c>
      <c r="E69" s="46">
        <v>0</v>
      </c>
      <c r="F69" s="46">
        <v>0</v>
      </c>
      <c r="G69" s="46">
        <v>0</v>
      </c>
      <c r="H69" s="46">
        <v>0</v>
      </c>
      <c r="I69" s="46">
        <v>14386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15012</v>
      </c>
      <c r="O69" s="47">
        <f t="shared" ref="O69:O77" si="13">(N69/O$79)</f>
        <v>0.37269116186693146</v>
      </c>
      <c r="P69" s="9"/>
    </row>
    <row r="70" spans="1:119">
      <c r="A70" s="12"/>
      <c r="B70" s="25">
        <v>366</v>
      </c>
      <c r="C70" s="20" t="s">
        <v>75</v>
      </c>
      <c r="D70" s="46">
        <v>72993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72993</v>
      </c>
      <c r="O70" s="47">
        <f t="shared" si="13"/>
        <v>1.8121400198609732</v>
      </c>
      <c r="P70" s="9"/>
    </row>
    <row r="71" spans="1:119">
      <c r="A71" s="12"/>
      <c r="B71" s="25">
        <v>368</v>
      </c>
      <c r="C71" s="20" t="s">
        <v>76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3945717</v>
      </c>
      <c r="L71" s="46">
        <v>0</v>
      </c>
      <c r="M71" s="46">
        <v>0</v>
      </c>
      <c r="N71" s="46">
        <f t="shared" si="12"/>
        <v>3945717</v>
      </c>
      <c r="O71" s="47">
        <f t="shared" si="13"/>
        <v>97.957224428997023</v>
      </c>
      <c r="P71" s="9"/>
    </row>
    <row r="72" spans="1:119">
      <c r="A72" s="12"/>
      <c r="B72" s="25">
        <v>369.3</v>
      </c>
      <c r="C72" s="20" t="s">
        <v>77</v>
      </c>
      <c r="D72" s="46">
        <v>122861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2"/>
        <v>122861</v>
      </c>
      <c r="O72" s="47">
        <f t="shared" si="13"/>
        <v>3.0501737835153921</v>
      </c>
      <c r="P72" s="9"/>
    </row>
    <row r="73" spans="1:119">
      <c r="A73" s="12"/>
      <c r="B73" s="25">
        <v>369.9</v>
      </c>
      <c r="C73" s="20" t="s">
        <v>78</v>
      </c>
      <c r="D73" s="46">
        <v>850317</v>
      </c>
      <c r="E73" s="46">
        <v>1593</v>
      </c>
      <c r="F73" s="46">
        <v>0</v>
      </c>
      <c r="G73" s="46">
        <v>0</v>
      </c>
      <c r="H73" s="46">
        <v>0</v>
      </c>
      <c r="I73" s="46">
        <v>756041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2"/>
        <v>1607951</v>
      </c>
      <c r="O73" s="47">
        <f t="shared" si="13"/>
        <v>39.919339622641509</v>
      </c>
      <c r="P73" s="9"/>
    </row>
    <row r="74" spans="1:119" ht="15.75">
      <c r="A74" s="29" t="s">
        <v>45</v>
      </c>
      <c r="B74" s="30"/>
      <c r="C74" s="31"/>
      <c r="D74" s="32">
        <f t="shared" ref="D74:M74" si="14">SUM(D75:D76)</f>
        <v>3010047</v>
      </c>
      <c r="E74" s="32">
        <f t="shared" si="14"/>
        <v>938000</v>
      </c>
      <c r="F74" s="32">
        <f t="shared" si="14"/>
        <v>0</v>
      </c>
      <c r="G74" s="32">
        <f t="shared" si="14"/>
        <v>0</v>
      </c>
      <c r="H74" s="32">
        <f t="shared" si="14"/>
        <v>0</v>
      </c>
      <c r="I74" s="32">
        <f t="shared" si="14"/>
        <v>644073</v>
      </c>
      <c r="J74" s="32">
        <f t="shared" si="14"/>
        <v>0</v>
      </c>
      <c r="K74" s="32">
        <f t="shared" si="14"/>
        <v>0</v>
      </c>
      <c r="L74" s="32">
        <f t="shared" si="14"/>
        <v>0</v>
      </c>
      <c r="M74" s="32">
        <f t="shared" si="14"/>
        <v>0</v>
      </c>
      <c r="N74" s="32">
        <f>SUM(D74:M74)</f>
        <v>4592120</v>
      </c>
      <c r="O74" s="45">
        <f t="shared" si="13"/>
        <v>114.00496524329692</v>
      </c>
      <c r="P74" s="9"/>
    </row>
    <row r="75" spans="1:119">
      <c r="A75" s="12"/>
      <c r="B75" s="25">
        <v>381</v>
      </c>
      <c r="C75" s="20" t="s">
        <v>79</v>
      </c>
      <c r="D75" s="46">
        <v>3010047</v>
      </c>
      <c r="E75" s="46">
        <v>938000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3948047</v>
      </c>
      <c r="O75" s="47">
        <f t="shared" si="13"/>
        <v>98.015069513406161</v>
      </c>
      <c r="P75" s="9"/>
    </row>
    <row r="76" spans="1:119" ht="15.75" thickBot="1">
      <c r="A76" s="12"/>
      <c r="B76" s="25">
        <v>389.8</v>
      </c>
      <c r="C76" s="20" t="s">
        <v>120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644073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644073</v>
      </c>
      <c r="O76" s="47">
        <f t="shared" si="13"/>
        <v>15.989895729890765</v>
      </c>
      <c r="P76" s="9"/>
    </row>
    <row r="77" spans="1:119" ht="16.5" thickBot="1">
      <c r="A77" s="14" t="s">
        <v>62</v>
      </c>
      <c r="B77" s="23"/>
      <c r="C77" s="22"/>
      <c r="D77" s="15">
        <f t="shared" ref="D77:M77" si="15">SUM(D5,D16,D24,D37,D53,D59,D74)</f>
        <v>31881124</v>
      </c>
      <c r="E77" s="15">
        <f t="shared" si="15"/>
        <v>5323076</v>
      </c>
      <c r="F77" s="15">
        <f t="shared" si="15"/>
        <v>0</v>
      </c>
      <c r="G77" s="15">
        <f t="shared" si="15"/>
        <v>11944</v>
      </c>
      <c r="H77" s="15">
        <f t="shared" si="15"/>
        <v>0</v>
      </c>
      <c r="I77" s="15">
        <f t="shared" si="15"/>
        <v>18540497</v>
      </c>
      <c r="J77" s="15">
        <f t="shared" si="15"/>
        <v>0</v>
      </c>
      <c r="K77" s="15">
        <f t="shared" si="15"/>
        <v>-2126394</v>
      </c>
      <c r="L77" s="15">
        <f t="shared" si="15"/>
        <v>0</v>
      </c>
      <c r="M77" s="15">
        <f t="shared" si="15"/>
        <v>0</v>
      </c>
      <c r="N77" s="15">
        <f>SUM(D77:M77)</f>
        <v>53630247</v>
      </c>
      <c r="O77" s="38">
        <f t="shared" si="13"/>
        <v>1331.4361221449851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48" t="s">
        <v>121</v>
      </c>
      <c r="M79" s="48"/>
      <c r="N79" s="48"/>
      <c r="O79" s="43">
        <v>40280</v>
      </c>
    </row>
    <row r="80" spans="1:119">
      <c r="A80" s="49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ht="15.75" customHeight="1" thickBot="1">
      <c r="A81" s="52" t="s">
        <v>107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4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2024-10-02T15:53:50Z</cp:lastPrinted>
  <dcterms:created xsi:type="dcterms:W3CDTF">2000-08-31T21:26:31Z</dcterms:created>
  <dcterms:modified xsi:type="dcterms:W3CDTF">2024-10-02T16:48:22Z</dcterms:modified>
</cp:coreProperties>
</file>