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5" documentId="11_BD785024F92F0EA0914E96B24ECEB42ABEC7A657" xr6:coauthVersionLast="47" xr6:coauthVersionMax="47" xr10:uidLastSave="{FD30C2D6-CD6D-4039-800E-B65BEFEC453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'2008'!$A$1:$O$46</definedName>
    <definedName name="_xlnm.Print_Area" localSheetId="14">'2009'!$A$1:$O$46</definedName>
    <definedName name="_xlnm.Print_Area" localSheetId="13">'2010'!$A$1:$O$49</definedName>
    <definedName name="_xlnm.Print_Area" localSheetId="12">'2011'!$A$1:$O$49</definedName>
    <definedName name="_xlnm.Print_Area" localSheetId="11">'2012'!$A$1:$O$49</definedName>
    <definedName name="_xlnm.Print_Area" localSheetId="10">'2013'!$A$1:$O$49</definedName>
    <definedName name="_xlnm.Print_Area" localSheetId="9">'2014'!$A$1:$O$47</definedName>
    <definedName name="_xlnm.Print_Area" localSheetId="8">'2015'!$A$1:$O$44</definedName>
    <definedName name="_xlnm.Print_Area" localSheetId="7">'2016'!$A$1:$O$46</definedName>
    <definedName name="_xlnm.Print_Area" localSheetId="6">'2017'!$A$1:$O$46</definedName>
    <definedName name="_xlnm.Print_Area" localSheetId="5">'2018'!$A$1:$O$44</definedName>
    <definedName name="_xlnm.Print_Area" localSheetId="4">'2019'!$A$1:$O$51</definedName>
    <definedName name="_xlnm.Print_Area" localSheetId="3">'2020'!$A$1:$O$47</definedName>
    <definedName name="_xlnm.Print_Area" localSheetId="2">'2021'!$A$1:$P$46</definedName>
    <definedName name="_xlnm.Print_Area" localSheetId="1">'2022'!$A$1:$P$37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48" l="1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8" l="1"/>
  <c r="P37" i="48" s="1"/>
  <c r="O43" i="48"/>
  <c r="P43" i="48" s="1"/>
  <c r="H45" i="48"/>
  <c r="O29" i="48"/>
  <c r="P29" i="48" s="1"/>
  <c r="E45" i="48"/>
  <c r="I45" i="48"/>
  <c r="F45" i="48"/>
  <c r="O13" i="48"/>
  <c r="P13" i="48" s="1"/>
  <c r="G45" i="48"/>
  <c r="O10" i="48"/>
  <c r="P10" i="48" s="1"/>
  <c r="N45" i="48"/>
  <c r="O5" i="48"/>
  <c r="P5" i="48" s="1"/>
  <c r="J45" i="48"/>
  <c r="K45" i="48"/>
  <c r="L45" i="48"/>
  <c r="M45" i="48"/>
  <c r="O39" i="48"/>
  <c r="P39" i="48" s="1"/>
  <c r="D45" i="48"/>
  <c r="O45" i="48" l="1"/>
  <c r="P45" i="48" s="1"/>
  <c r="O32" i="47" l="1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N33" i="47" s="1"/>
  <c r="M5" i="47"/>
  <c r="L5" i="47"/>
  <c r="L33" i="47" s="1"/>
  <c r="K5" i="47"/>
  <c r="J5" i="47"/>
  <c r="I5" i="47"/>
  <c r="H5" i="47"/>
  <c r="G5" i="47"/>
  <c r="F5" i="47"/>
  <c r="E5" i="47"/>
  <c r="D5" i="47"/>
  <c r="D33" i="47" l="1"/>
  <c r="M33" i="47"/>
  <c r="F33" i="47"/>
  <c r="I33" i="47"/>
  <c r="J33" i="47"/>
  <c r="E33" i="47"/>
  <c r="G33" i="47"/>
  <c r="H33" i="47"/>
  <c r="K33" i="47"/>
  <c r="O30" i="47"/>
  <c r="P30" i="47" s="1"/>
  <c r="O28" i="47"/>
  <c r="P28" i="47" s="1"/>
  <c r="O23" i="47"/>
  <c r="P23" i="47" s="1"/>
  <c r="O15" i="47"/>
  <c r="P15" i="47" s="1"/>
  <c r="O10" i="47"/>
  <c r="P10" i="47" s="1"/>
  <c r="O5" i="47"/>
  <c r="P5" i="47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M36" i="45"/>
  <c r="L36" i="45"/>
  <c r="K36" i="45"/>
  <c r="J36" i="45"/>
  <c r="I36" i="45"/>
  <c r="H36" i="45"/>
  <c r="N36" i="45" s="1"/>
  <c r="O36" i="45" s="1"/>
  <c r="G36" i="45"/>
  <c r="F36" i="45"/>
  <c r="E36" i="45"/>
  <c r="D36" i="45"/>
  <c r="N35" i="45"/>
  <c r="O35" i="45" s="1"/>
  <c r="N34" i="45"/>
  <c r="O34" i="45" s="1"/>
  <c r="N33" i="45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/>
  <c r="N17" i="44"/>
  <c r="O17" i="44"/>
  <c r="M16" i="44"/>
  <c r="L16" i="44"/>
  <c r="L47" i="44" s="1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39" i="43"/>
  <c r="O39" i="43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/>
  <c r="M31" i="43"/>
  <c r="L31" i="43"/>
  <c r="K31" i="43"/>
  <c r="J31" i="43"/>
  <c r="I31" i="43"/>
  <c r="H31" i="43"/>
  <c r="G31" i="43"/>
  <c r="G40" i="43" s="1"/>
  <c r="F31" i="43"/>
  <c r="E31" i="43"/>
  <c r="D31" i="43"/>
  <c r="D40" i="43" s="1"/>
  <c r="N30" i="43"/>
  <c r="O30" i="43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1" i="42"/>
  <c r="O41" i="42"/>
  <c r="N40" i="42"/>
  <c r="O40" i="42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N25" i="42" s="1"/>
  <c r="O25" i="42" s="1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1" i="41"/>
  <c r="O41" i="41" s="1"/>
  <c r="N40" i="41"/>
  <c r="O40" i="41" s="1"/>
  <c r="M39" i="41"/>
  <c r="L39" i="41"/>
  <c r="K39" i="41"/>
  <c r="J39" i="41"/>
  <c r="I39" i="41"/>
  <c r="H39" i="41"/>
  <c r="H42" i="41" s="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M31" i="41"/>
  <c r="L31" i="41"/>
  <c r="K31" i="41"/>
  <c r="J31" i="41"/>
  <c r="I31" i="41"/>
  <c r="H31" i="41"/>
  <c r="G31" i="41"/>
  <c r="N31" i="41" s="1"/>
  <c r="O31" i="41" s="1"/>
  <c r="F31" i="41"/>
  <c r="E31" i="41"/>
  <c r="D31" i="41"/>
  <c r="N30" i="41"/>
  <c r="O30" i="41" s="1"/>
  <c r="N29" i="41"/>
  <c r="O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/>
  <c r="N17" i="41"/>
  <c r="O17" i="41" s="1"/>
  <c r="N16" i="41"/>
  <c r="O16" i="41" s="1"/>
  <c r="M15" i="41"/>
  <c r="L15" i="41"/>
  <c r="K15" i="41"/>
  <c r="J15" i="41"/>
  <c r="I15" i="41"/>
  <c r="N15" i="41" s="1"/>
  <c r="O15" i="41" s="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/>
  <c r="N34" i="40"/>
  <c r="O34" i="40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G29" i="40"/>
  <c r="F29" i="40"/>
  <c r="F40" i="40" s="1"/>
  <c r="E29" i="40"/>
  <c r="D29" i="40"/>
  <c r="N29" i="40" s="1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N39" i="39" s="1"/>
  <c r="O39" i="39" s="1"/>
  <c r="D39" i="39"/>
  <c r="N38" i="39"/>
  <c r="O38" i="39" s="1"/>
  <c r="N37" i="39"/>
  <c r="O37" i="39" s="1"/>
  <c r="N36" i="39"/>
  <c r="O36" i="39" s="1"/>
  <c r="N35" i="39"/>
  <c r="O35" i="39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/>
  <c r="N7" i="39"/>
  <c r="O7" i="39"/>
  <c r="N6" i="39"/>
  <c r="O6" i="39"/>
  <c r="M5" i="39"/>
  <c r="L5" i="39"/>
  <c r="K5" i="39"/>
  <c r="J5" i="39"/>
  <c r="I5" i="39"/>
  <c r="I43" i="39" s="1"/>
  <c r="H5" i="39"/>
  <c r="H43" i="39" s="1"/>
  <c r="G5" i="39"/>
  <c r="F5" i="39"/>
  <c r="E5" i="39"/>
  <c r="D5" i="39"/>
  <c r="N44" i="38"/>
  <c r="O44" i="38"/>
  <c r="N43" i="38"/>
  <c r="O43" i="38"/>
  <c r="N42" i="38"/>
  <c r="O42" i="38"/>
  <c r="M41" i="38"/>
  <c r="L41" i="38"/>
  <c r="L45" i="38" s="1"/>
  <c r="K41" i="38"/>
  <c r="J41" i="38"/>
  <c r="I41" i="38"/>
  <c r="I45" i="38" s="1"/>
  <c r="H41" i="38"/>
  <c r="G41" i="38"/>
  <c r="F41" i="38"/>
  <c r="E41" i="38"/>
  <c r="D41" i="38"/>
  <c r="N40" i="38"/>
  <c r="O40" i="38" s="1"/>
  <c r="N39" i="38"/>
  <c r="O39" i="38"/>
  <c r="N38" i="38"/>
  <c r="O38" i="38" s="1"/>
  <c r="N37" i="38"/>
  <c r="O37" i="38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M45" i="38" s="1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D42" i="37" s="1"/>
  <c r="N28" i="37"/>
  <c r="O28" i="37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 s="1"/>
  <c r="N11" i="37"/>
  <c r="O11" i="37"/>
  <c r="M10" i="37"/>
  <c r="M42" i="37" s="1"/>
  <c r="L10" i="37"/>
  <c r="K10" i="37"/>
  <c r="J10" i="37"/>
  <c r="I10" i="37"/>
  <c r="H10" i="37"/>
  <c r="G10" i="37"/>
  <c r="F10" i="37"/>
  <c r="E10" i="37"/>
  <c r="D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/>
  <c r="N12" i="36"/>
  <c r="O12" i="36" s="1"/>
  <c r="M11" i="36"/>
  <c r="L11" i="36"/>
  <c r="K11" i="36"/>
  <c r="K45" i="36" s="1"/>
  <c r="J11" i="36"/>
  <c r="I11" i="36"/>
  <c r="I45" i="36" s="1"/>
  <c r="H11" i="36"/>
  <c r="G11" i="36"/>
  <c r="F11" i="36"/>
  <c r="E11" i="36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45" i="36" s="1"/>
  <c r="D5" i="36"/>
  <c r="D45" i="36" s="1"/>
  <c r="N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G45" i="35" s="1"/>
  <c r="F5" i="35"/>
  <c r="E5" i="35"/>
  <c r="D5" i="35"/>
  <c r="N5" i="35" s="1"/>
  <c r="O5" i="35" s="1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H45" i="34" s="1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I45" i="34" s="1"/>
  <c r="H16" i="34"/>
  <c r="G16" i="34"/>
  <c r="F16" i="34"/>
  <c r="E16" i="34"/>
  <c r="D16" i="34"/>
  <c r="N15" i="34"/>
  <c r="O15" i="34" s="1"/>
  <c r="N14" i="34"/>
  <c r="O14" i="34" s="1"/>
  <c r="N13" i="34"/>
  <c r="O13" i="34" s="1"/>
  <c r="N12" i="34"/>
  <c r="O12" i="34" s="1"/>
  <c r="M11" i="34"/>
  <c r="L11" i="34"/>
  <c r="K11" i="34"/>
  <c r="K45" i="34" s="1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F45" i="34" s="1"/>
  <c r="E5" i="34"/>
  <c r="D5" i="34"/>
  <c r="N40" i="33"/>
  <c r="O40" i="33" s="1"/>
  <c r="N41" i="33"/>
  <c r="O41" i="33" s="1"/>
  <c r="N29" i="33"/>
  <c r="O29" i="33"/>
  <c r="N28" i="33"/>
  <c r="O28" i="33" s="1"/>
  <c r="N19" i="33"/>
  <c r="O19" i="33" s="1"/>
  <c r="N20" i="33"/>
  <c r="O20" i="33" s="1"/>
  <c r="N21" i="33"/>
  <c r="O21" i="33"/>
  <c r="N22" i="33"/>
  <c r="O22" i="33"/>
  <c r="N23" i="33"/>
  <c r="O23" i="33"/>
  <c r="N24" i="33"/>
  <c r="O24" i="33"/>
  <c r="N25" i="33"/>
  <c r="O25" i="33" s="1"/>
  <c r="N26" i="33"/>
  <c r="O26" i="33" s="1"/>
  <c r="E27" i="33"/>
  <c r="F27" i="33"/>
  <c r="G27" i="33"/>
  <c r="H27" i="33"/>
  <c r="I27" i="33"/>
  <c r="J27" i="33"/>
  <c r="K27" i="33"/>
  <c r="L27" i="33"/>
  <c r="M27" i="33"/>
  <c r="D27" i="33"/>
  <c r="E17" i="33"/>
  <c r="F17" i="33"/>
  <c r="G17" i="33"/>
  <c r="H17" i="33"/>
  <c r="I17" i="33"/>
  <c r="J17" i="33"/>
  <c r="K17" i="33"/>
  <c r="L17" i="33"/>
  <c r="M17" i="33"/>
  <c r="D17" i="33"/>
  <c r="D42" i="33" s="1"/>
  <c r="E10" i="33"/>
  <c r="F10" i="33"/>
  <c r="G10" i="33"/>
  <c r="H10" i="33"/>
  <c r="I10" i="33"/>
  <c r="J10" i="33"/>
  <c r="K10" i="33"/>
  <c r="L10" i="33"/>
  <c r="M10" i="33"/>
  <c r="D10" i="33"/>
  <c r="E5" i="33"/>
  <c r="F5" i="33"/>
  <c r="F42" i="33" s="1"/>
  <c r="G5" i="33"/>
  <c r="H5" i="33"/>
  <c r="H42" i="33" s="1"/>
  <c r="I5" i="33"/>
  <c r="I42" i="33" s="1"/>
  <c r="J5" i="33"/>
  <c r="K5" i="33"/>
  <c r="L5" i="33"/>
  <c r="M5" i="33"/>
  <c r="M42" i="33"/>
  <c r="D5" i="33"/>
  <c r="E38" i="33"/>
  <c r="F38" i="33"/>
  <c r="G38" i="33"/>
  <c r="H38" i="33"/>
  <c r="I38" i="33"/>
  <c r="J38" i="33"/>
  <c r="K38" i="33"/>
  <c r="L38" i="33"/>
  <c r="M38" i="33"/>
  <c r="D38" i="33"/>
  <c r="N39" i="33"/>
  <c r="O39" i="33"/>
  <c r="N34" i="33"/>
  <c r="O34" i="33" s="1"/>
  <c r="N35" i="33"/>
  <c r="O35" i="33" s="1"/>
  <c r="N36" i="33"/>
  <c r="N37" i="33"/>
  <c r="N33" i="33"/>
  <c r="O33" i="33" s="1"/>
  <c r="E32" i="33"/>
  <c r="F32" i="33"/>
  <c r="G32" i="33"/>
  <c r="H32" i="33"/>
  <c r="I32" i="33"/>
  <c r="J32" i="33"/>
  <c r="K32" i="33"/>
  <c r="L32" i="33"/>
  <c r="M32" i="33"/>
  <c r="D32" i="33"/>
  <c r="E30" i="33"/>
  <c r="F30" i="33"/>
  <c r="G30" i="33"/>
  <c r="H30" i="33"/>
  <c r="I30" i="33"/>
  <c r="J30" i="33"/>
  <c r="K30" i="33"/>
  <c r="L30" i="33"/>
  <c r="M30" i="33"/>
  <c r="D30" i="33"/>
  <c r="N31" i="33"/>
  <c r="O31" i="33" s="1"/>
  <c r="O36" i="33"/>
  <c r="O37" i="33"/>
  <c r="N12" i="33"/>
  <c r="O12" i="33" s="1"/>
  <c r="N13" i="33"/>
  <c r="O13" i="33" s="1"/>
  <c r="N14" i="33"/>
  <c r="O14" i="33" s="1"/>
  <c r="N15" i="33"/>
  <c r="O15" i="33" s="1"/>
  <c r="N16" i="33"/>
  <c r="O16" i="33" s="1"/>
  <c r="N7" i="33"/>
  <c r="O7" i="33"/>
  <c r="N8" i="33"/>
  <c r="O8" i="33"/>
  <c r="N9" i="33"/>
  <c r="O9" i="33" s="1"/>
  <c r="N6" i="33"/>
  <c r="O6" i="33" s="1"/>
  <c r="N18" i="33"/>
  <c r="O18" i="33" s="1"/>
  <c r="N11" i="33"/>
  <c r="O11" i="33" s="1"/>
  <c r="J42" i="37"/>
  <c r="N29" i="37"/>
  <c r="O29" i="37" s="1"/>
  <c r="H45" i="38"/>
  <c r="N38" i="33"/>
  <c r="O38" i="33" s="1"/>
  <c r="F43" i="39"/>
  <c r="K43" i="39"/>
  <c r="E43" i="39"/>
  <c r="D45" i="35"/>
  <c r="H40" i="40"/>
  <c r="K40" i="40"/>
  <c r="M42" i="41"/>
  <c r="F42" i="41"/>
  <c r="G42" i="41"/>
  <c r="D42" i="41"/>
  <c r="H42" i="42"/>
  <c r="M42" i="42"/>
  <c r="J42" i="42"/>
  <c r="K42" i="42"/>
  <c r="J40" i="43"/>
  <c r="K40" i="43"/>
  <c r="N31" i="43"/>
  <c r="O31" i="43" s="1"/>
  <c r="E40" i="43"/>
  <c r="N11" i="43"/>
  <c r="O11" i="43" s="1"/>
  <c r="J47" i="44"/>
  <c r="M47" i="44"/>
  <c r="N38" i="44"/>
  <c r="O38" i="44" s="1"/>
  <c r="F47" i="44"/>
  <c r="I47" i="44"/>
  <c r="N11" i="44"/>
  <c r="O11" i="44" s="1"/>
  <c r="L43" i="45"/>
  <c r="K43" i="45"/>
  <c r="G43" i="45"/>
  <c r="E43" i="45"/>
  <c r="N38" i="45"/>
  <c r="O38" i="45"/>
  <c r="D43" i="45"/>
  <c r="J45" i="34" l="1"/>
  <c r="K42" i="37"/>
  <c r="D40" i="40"/>
  <c r="N40" i="40" s="1"/>
  <c r="O40" i="40" s="1"/>
  <c r="H40" i="43"/>
  <c r="N35" i="36"/>
  <c r="O35" i="36" s="1"/>
  <c r="J40" i="40"/>
  <c r="D42" i="42"/>
  <c r="N32" i="35"/>
  <c r="O32" i="35" s="1"/>
  <c r="L45" i="35"/>
  <c r="K45" i="38"/>
  <c r="L45" i="36"/>
  <c r="K42" i="33"/>
  <c r="N30" i="42"/>
  <c r="O30" i="42" s="1"/>
  <c r="G47" i="44"/>
  <c r="M45" i="36"/>
  <c r="H45" i="36"/>
  <c r="I40" i="40"/>
  <c r="M40" i="40"/>
  <c r="G42" i="42"/>
  <c r="N5" i="45"/>
  <c r="O5" i="45" s="1"/>
  <c r="N34" i="37"/>
  <c r="O34" i="37" s="1"/>
  <c r="G43" i="39"/>
  <c r="F42" i="42"/>
  <c r="N15" i="42"/>
  <c r="O15" i="42" s="1"/>
  <c r="N41" i="38"/>
  <c r="O41" i="38" s="1"/>
  <c r="L40" i="40"/>
  <c r="N16" i="44"/>
  <c r="O16" i="44" s="1"/>
  <c r="M40" i="43"/>
  <c r="N35" i="38"/>
  <c r="O35" i="38" s="1"/>
  <c r="N5" i="33"/>
  <c r="O5" i="33" s="1"/>
  <c r="N39" i="37"/>
  <c r="O39" i="37" s="1"/>
  <c r="F45" i="38"/>
  <c r="N33" i="39"/>
  <c r="O33" i="39" s="1"/>
  <c r="I42" i="41"/>
  <c r="N32" i="44"/>
  <c r="O32" i="44" s="1"/>
  <c r="M43" i="45"/>
  <c r="F45" i="35"/>
  <c r="N33" i="36"/>
  <c r="O33" i="36" s="1"/>
  <c r="L43" i="39"/>
  <c r="M43" i="39"/>
  <c r="J43" i="45"/>
  <c r="J43" i="39"/>
  <c r="N39" i="41"/>
  <c r="O39" i="41" s="1"/>
  <c r="N5" i="44"/>
  <c r="O5" i="44" s="1"/>
  <c r="N45" i="44"/>
  <c r="O45" i="44" s="1"/>
  <c r="N11" i="34"/>
  <c r="O11" i="34" s="1"/>
  <c r="N29" i="34"/>
  <c r="O29" i="34" s="1"/>
  <c r="N29" i="35"/>
  <c r="O29" i="35" s="1"/>
  <c r="N40" i="35"/>
  <c r="O40" i="35" s="1"/>
  <c r="J42" i="33"/>
  <c r="L42" i="33"/>
  <c r="N32" i="34"/>
  <c r="O32" i="34" s="1"/>
  <c r="H42" i="37"/>
  <c r="N16" i="37"/>
  <c r="O16" i="37" s="1"/>
  <c r="N14" i="40"/>
  <c r="O14" i="40" s="1"/>
  <c r="K47" i="44"/>
  <c r="N40" i="44"/>
  <c r="O40" i="44" s="1"/>
  <c r="J45" i="35"/>
  <c r="M45" i="35"/>
  <c r="L42" i="42"/>
  <c r="G45" i="34"/>
  <c r="N5" i="38"/>
  <c r="O5" i="38" s="1"/>
  <c r="N33" i="38"/>
  <c r="O33" i="38" s="1"/>
  <c r="N14" i="39"/>
  <c r="O14" i="39" s="1"/>
  <c r="J42" i="41"/>
  <c r="E40" i="40"/>
  <c r="N41" i="45"/>
  <c r="O41" i="45" s="1"/>
  <c r="I42" i="37"/>
  <c r="L42" i="41"/>
  <c r="F40" i="43"/>
  <c r="K42" i="41"/>
  <c r="N10" i="45"/>
  <c r="O10" i="45" s="1"/>
  <c r="N15" i="45"/>
  <c r="O15" i="45" s="1"/>
  <c r="I45" i="35"/>
  <c r="N33" i="41"/>
  <c r="O33" i="41" s="1"/>
  <c r="E42" i="33"/>
  <c r="L42" i="37"/>
  <c r="N42" i="37" s="1"/>
  <c r="O42" i="37" s="1"/>
  <c r="N31" i="40"/>
  <c r="O31" i="40" s="1"/>
  <c r="N26" i="43"/>
  <c r="O26" i="43" s="1"/>
  <c r="N37" i="43"/>
  <c r="O37" i="43" s="1"/>
  <c r="O33" i="47"/>
  <c r="P33" i="47" s="1"/>
  <c r="L42" i="46"/>
  <c r="K42" i="46"/>
  <c r="O16" i="46"/>
  <c r="P16" i="46" s="1"/>
  <c r="F42" i="46"/>
  <c r="G42" i="46"/>
  <c r="N42" i="46"/>
  <c r="J42" i="46"/>
  <c r="H42" i="46"/>
  <c r="O33" i="46"/>
  <c r="P33" i="46" s="1"/>
  <c r="O40" i="46"/>
  <c r="P40" i="46" s="1"/>
  <c r="E42" i="46"/>
  <c r="N5" i="37"/>
  <c r="O5" i="37" s="1"/>
  <c r="F42" i="37"/>
  <c r="N14" i="38"/>
  <c r="O14" i="38" s="1"/>
  <c r="N10" i="33"/>
  <c r="O10" i="33" s="1"/>
  <c r="N40" i="34"/>
  <c r="O40" i="34" s="1"/>
  <c r="N16" i="43"/>
  <c r="O16" i="43" s="1"/>
  <c r="N42" i="41"/>
  <c r="O42" i="41" s="1"/>
  <c r="N5" i="39"/>
  <c r="O5" i="39" s="1"/>
  <c r="N37" i="40"/>
  <c r="O37" i="40" s="1"/>
  <c r="N5" i="41"/>
  <c r="O5" i="41" s="1"/>
  <c r="L45" i="34"/>
  <c r="K45" i="35"/>
  <c r="N11" i="36"/>
  <c r="O11" i="36" s="1"/>
  <c r="F45" i="36"/>
  <c r="N45" i="36" s="1"/>
  <c r="O45" i="36" s="1"/>
  <c r="N10" i="37"/>
  <c r="O10" i="37" s="1"/>
  <c r="E42" i="37"/>
  <c r="G45" i="38"/>
  <c r="N11" i="39"/>
  <c r="O11" i="39" s="1"/>
  <c r="D43" i="39"/>
  <c r="E42" i="41"/>
  <c r="N11" i="41"/>
  <c r="O11" i="41" s="1"/>
  <c r="N11" i="42"/>
  <c r="O11" i="42" s="1"/>
  <c r="N5" i="34"/>
  <c r="O5" i="34" s="1"/>
  <c r="M45" i="34"/>
  <c r="J45" i="36"/>
  <c r="N30" i="36"/>
  <c r="O30" i="36" s="1"/>
  <c r="N32" i="33"/>
  <c r="O32" i="33" s="1"/>
  <c r="J45" i="38"/>
  <c r="N11" i="38"/>
  <c r="O11" i="38" s="1"/>
  <c r="N29" i="38"/>
  <c r="O29" i="38" s="1"/>
  <c r="E45" i="38"/>
  <c r="N16" i="34"/>
  <c r="O16" i="34" s="1"/>
  <c r="D45" i="34"/>
  <c r="N30" i="33"/>
  <c r="O30" i="33" s="1"/>
  <c r="H45" i="35"/>
  <c r="N37" i="42"/>
  <c r="O37" i="42" s="1"/>
  <c r="E42" i="42"/>
  <c r="G42" i="33"/>
  <c r="N27" i="33"/>
  <c r="O27" i="33" s="1"/>
  <c r="N34" i="34"/>
  <c r="O34" i="34" s="1"/>
  <c r="N11" i="35"/>
  <c r="O11" i="35" s="1"/>
  <c r="N34" i="35"/>
  <c r="O34" i="35" s="1"/>
  <c r="N32" i="37"/>
  <c r="O32" i="37" s="1"/>
  <c r="G42" i="37"/>
  <c r="N27" i="39"/>
  <c r="O27" i="39" s="1"/>
  <c r="G40" i="40"/>
  <c r="E45" i="34"/>
  <c r="G45" i="36"/>
  <c r="N5" i="36"/>
  <c r="O5" i="36" s="1"/>
  <c r="N5" i="42"/>
  <c r="O5" i="42" s="1"/>
  <c r="N33" i="43"/>
  <c r="O33" i="43" s="1"/>
  <c r="E45" i="35"/>
  <c r="N45" i="35" s="1"/>
  <c r="O45" i="35" s="1"/>
  <c r="N16" i="35"/>
  <c r="O16" i="35" s="1"/>
  <c r="L40" i="43"/>
  <c r="N5" i="43"/>
  <c r="O5" i="43" s="1"/>
  <c r="N17" i="33"/>
  <c r="O17" i="33" s="1"/>
  <c r="N41" i="36"/>
  <c r="O41" i="36" s="1"/>
  <c r="N27" i="41"/>
  <c r="O27" i="41" s="1"/>
  <c r="N30" i="45"/>
  <c r="O30" i="45" s="1"/>
  <c r="D47" i="44"/>
  <c r="I42" i="46"/>
  <c r="O22" i="46"/>
  <c r="P22" i="46" s="1"/>
  <c r="O30" i="46"/>
  <c r="P30" i="46" s="1"/>
  <c r="I43" i="45"/>
  <c r="F43" i="45"/>
  <c r="E47" i="44"/>
  <c r="N25" i="40"/>
  <c r="O25" i="40" s="1"/>
  <c r="D45" i="38"/>
  <c r="O5" i="46"/>
  <c r="P5" i="46" s="1"/>
  <c r="I40" i="43"/>
  <c r="N11" i="40"/>
  <c r="O11" i="40" s="1"/>
  <c r="H47" i="44"/>
  <c r="N5" i="40"/>
  <c r="O5" i="40" s="1"/>
  <c r="M42" i="46"/>
  <c r="I42" i="42"/>
  <c r="D42" i="46"/>
  <c r="O11" i="46"/>
  <c r="P11" i="46" s="1"/>
  <c r="H43" i="45"/>
  <c r="N42" i="33" l="1"/>
  <c r="O42" i="33" s="1"/>
  <c r="N43" i="39"/>
  <c r="O43" i="39" s="1"/>
  <c r="N40" i="43"/>
  <c r="O40" i="43" s="1"/>
  <c r="O42" i="46"/>
  <c r="P42" i="46" s="1"/>
  <c r="N43" i="45"/>
  <c r="O43" i="45" s="1"/>
  <c r="N42" i="42"/>
  <c r="O42" i="42" s="1"/>
  <c r="N47" i="44"/>
  <c r="O47" i="44" s="1"/>
  <c r="N45" i="38"/>
  <c r="O45" i="38" s="1"/>
  <c r="N45" i="34"/>
  <c r="O45" i="34" s="1"/>
</calcChain>
</file>

<file path=xl/sharedStrings.xml><?xml version="1.0" encoding="utf-8"?>
<sst xmlns="http://schemas.openxmlformats.org/spreadsheetml/2006/main" count="940" uniqueCount="164">
  <si>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</si>
  <si>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</si>
  <si>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</si>
  <si>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</si>
  <si>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</si>
  <si>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</si>
  <si>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</si>
  <si>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</si>
  <si>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</si>
  <si>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</si>
  <si>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</si>
  <si>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</si>
  <si>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Local Business Tax</t>
  </si>
  <si>
    <t>Permits, Fees, and Special Assessments</t>
  </si>
  <si>
    <t>Franchise Fee - Electricity</t>
  </si>
  <si>
    <t>Franchise Fee - Telecommunications</t>
  </si>
  <si>
    <t>Franchise Fee - Gas</t>
  </si>
  <si>
    <t>Special Assessments - Charges for Public Services</t>
  </si>
  <si>
    <t>Other Permits, Fees, and Special Assessments</t>
  </si>
  <si>
    <t>Federal Grant - General Government</t>
  </si>
  <si>
    <t>Intergovernmental Revenue</t>
  </si>
  <si>
    <t>Federal Grant - Culture / Recreation</t>
  </si>
  <si>
    <t>Federal Grant - Other Federal Grants</t>
  </si>
  <si>
    <t>State Grant - General Government</t>
  </si>
  <si>
    <t>State Grant - Physical Environment - Stormwater Management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</si>
  <si>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</si>
  <si>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</si>
  <si>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</si>
  <si>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</si>
  <si>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</si>
  <si>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</si>
  <si>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</si>
  <si>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</si>
  <si>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</si>
  <si>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</si>
  <si>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</si>
  <si>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/ Sewer Combination Utility</t>
  </si>
  <si>
    <t>Culture / Recreation - Other Culture / Recreation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</si>
  <si>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</si>
  <si>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</si>
  <si>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</si>
  <si>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</si>
  <si>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</si>
  <si>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</si>
  <si>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</si>
  <si>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</si>
  <si>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</si>
  <si>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</si>
  <si>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Capital Contributions from State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</si>
  <si>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</si>
  <si>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</si>
  <si>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</si>
  <si>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</si>
  <si>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</si>
  <si>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</si>
  <si>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</si>
  <si>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Apalachicola Revenues Reported by Account Code and Fund Type</t>
  </si>
  <si>
    <t>Local Fiscal Year Ended September 30, 2010</t>
  </si>
  <si>
    <t>Communications Services Taxes</t>
  </si>
  <si>
    <t>Federal Grant - Public Safety</t>
  </si>
  <si>
    <t>Federal Grant - Human Services - Public Assistance</t>
  </si>
  <si>
    <t>State Grant - Human Services - Other Human Services</t>
  </si>
  <si>
    <t>State Shared Revenues - General Gov't - Mobile Home License Tax</t>
  </si>
  <si>
    <t>Shared Revenue from Other Local Units</t>
  </si>
  <si>
    <t>Interest and Other Earnings - Net Increase (Decrease) in Fair Value of Investments</t>
  </si>
  <si>
    <t>Proprietary Non-Operating Sources - Federal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</si>
  <si>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</si>
  <si>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</si>
  <si>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</si>
  <si>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</si>
  <si>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2011 Municipal Population:</t>
  </si>
  <si>
    <t>Local Fiscal Year Ended September 30, 2012</t>
  </si>
  <si>
    <t>Grants from Other Local Units - General Government</t>
  </si>
  <si>
    <t>Grants from Other Local Units - Public Safety</t>
  </si>
  <si>
    <t>Grants from Other Local Units - Human Services</t>
  </si>
  <si>
    <t>Grants from Other Local Units - Culture / Recreation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</si>
  <si>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</si>
  <si>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</si>
  <si>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</si>
  <si>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</si>
  <si>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</si>
  <si>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State Grant - Physical Environment - Other Physical Environment</t>
  </si>
  <si>
    <t>Transportation (User Fees) - Water Ports and Terminals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</si>
  <si>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</si>
  <si>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</si>
  <si>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</si>
  <si>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</si>
  <si>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</si>
  <si>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</si>
  <si>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</si>
  <si>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</si>
  <si>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Other</t>
  </si>
  <si>
    <t>General Government - Other General Government Charges and Fees</t>
  </si>
  <si>
    <t>Proprietary Non-Operating - Federal Grants and Donations</t>
  </si>
  <si>
    <t>2013 Municipal Population:</t>
  </si>
  <si>
    <t>Local Fiscal Year Ended September 30, 2014</t>
  </si>
  <si>
    <t>State Grant - Transportation - Other Transportation</t>
  </si>
  <si>
    <t>Proprietary Non-Operating - State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</si>
  <si>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</si>
  <si>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</si>
  <si>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</si>
  <si>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</si>
  <si>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</si>
  <si>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</si>
  <si>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Physical Environment - Cemetary</t>
  </si>
  <si>
    <t>Proprietary Non-Operating - Capital Contributions from Other Public Source</t>
  </si>
  <si>
    <t>2017 Municipal Population:</t>
  </si>
  <si>
    <t>Local Fiscal Year Ended September 30, 2018</t>
  </si>
  <si>
    <t>Franchise Fee - Water</t>
  </si>
  <si>
    <t>Other Charges for Services</t>
  </si>
  <si>
    <t>2018 Municipal Population:</t>
  </si>
  <si>
    <t>Local Fiscal Year Ended September 30, 2019</t>
  </si>
  <si>
    <t>Federal Grant - Physical Environment - Sewer / Wastewater</t>
  </si>
  <si>
    <t>State Grant - Economic Environment</t>
  </si>
  <si>
    <t>Physical Environment - Garbage / Solid Waste</t>
  </si>
  <si>
    <t>Physical Environment - Other Physical Environment Charges</t>
  </si>
  <si>
    <t>2019 Municipal Population:</t>
  </si>
  <si>
    <t>Local Fiscal Year Ended September 30, 2020</t>
  </si>
  <si>
    <t>State Grant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</si>
  <si>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</si>
  <si>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</si>
  <si>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</si>
  <si>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</si>
  <si>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</si>
  <si>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</si>
  <si>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</si>
  <si>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Utility Service Tax - Water</t>
  </si>
  <si>
    <t>Local Communications Services Taxes</t>
  </si>
  <si>
    <t>Building Permits (Buildling Permit Fees)</t>
  </si>
  <si>
    <t>Permits - Other</t>
  </si>
  <si>
    <t>Stormwater Fee</t>
  </si>
  <si>
    <t>Intergovernmental Revenues</t>
  </si>
  <si>
    <t>Federal Grant - Physical Environment - Water Supply System</t>
  </si>
  <si>
    <t>State Shared Revenues - General Government - Municipal Revenue Sharing Program</t>
  </si>
  <si>
    <t>State Shared Revenues - General Government - Local Government Half-Cent Sales Tax Program</t>
  </si>
  <si>
    <t>Public Safety - Fire Protection</t>
  </si>
  <si>
    <t>Culture / Recreation - Cultural Services</t>
  </si>
  <si>
    <t>Court-Related Revenues - Restricted Board Revenue - Traffic Surcharge</t>
  </si>
  <si>
    <t>Fines - Library</t>
  </si>
  <si>
    <t>Fines - Local Ordinance Violations</t>
  </si>
  <si>
    <t>Sales - Sale of Surplus Materials and Scrap</t>
  </si>
  <si>
    <t>Licenses</t>
  </si>
  <si>
    <t>2021 Municipal Population:</t>
  </si>
  <si>
    <t>Local Fiscal Year Ended September 30, 2022</t>
  </si>
  <si>
    <t>Utility Service Tax - Other</t>
  </si>
  <si>
    <t>Other General Taxes</t>
  </si>
  <si>
    <t>Franchise Fee - Other</t>
  </si>
  <si>
    <t>Other Fees and Special Assessments</t>
  </si>
  <si>
    <t>State Shared Revenues - Public Safety - Firefighter Supplemental Compensation</t>
  </si>
  <si>
    <t>State Shared Revenues - Transportation - Mass Transit</t>
  </si>
  <si>
    <t>State Shared Revenues - Other</t>
  </si>
  <si>
    <t>2022 Municipal Population:</t>
  </si>
  <si>
    <t>Local Fiscal Year Ended September 30, 2023</t>
  </si>
  <si>
    <t>Federal Grant - Economic Environment</t>
  </si>
  <si>
    <t>Federal Grant - Human Services - Other Human Services</t>
  </si>
  <si>
    <t>State Shared Revenues - General Government - Other General Government</t>
  </si>
  <si>
    <t>State Shared Revenues - Public Safety - Other Public Safety</t>
  </si>
  <si>
    <t>State Shared Revenues - Physical Environment - Other Physical Environment</t>
  </si>
  <si>
    <t>State Shared Revenues - Transportation - Other Transportation</t>
  </si>
  <si>
    <t>State Shared Revenues - Human Services - Other Human Services</t>
  </si>
  <si>
    <t>Public Safety - Other Public Safety Charges and Fees</t>
  </si>
  <si>
    <t>Physical Environment - Sewer / Wastewater Utility</t>
  </si>
  <si>
    <t>Transportation - Other Transportation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</si>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</sst>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3728-FF13-4E8A-9D9C-4927444D6B7A}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49</v>
      </c>
      <c r="B3" s="108"/>
      <c r="C3" s="109"/>
      <c r="D3" s="113" t="s">
        <v>29</v>
      </c>
      <c r="E3" s="114"/>
      <c r="F3" s="114"/>
      <c r="G3" s="114"/>
      <c r="H3" s="115"/>
      <c r="I3" s="113" t="s">
        <v>30</v>
      </c>
      <c r="J3" s="115"/>
      <c r="K3" s="113" t="s">
        <v>32</v>
      </c>
      <c r="L3" s="114"/>
      <c r="M3" s="115"/>
      <c r="N3" s="49"/>
      <c r="O3" s="50"/>
      <c r="P3" s="116" t="s">
        <v>121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50</v>
      </c>
      <c r="F4" s="52" t="s">
        <v>51</v>
      </c>
      <c r="G4" s="52" t="s">
        <v>52</v>
      </c>
      <c r="H4" s="52" t="s">
        <v>5</v>
      </c>
      <c r="I4" s="52" t="s">
        <v>6</v>
      </c>
      <c r="J4" s="53" t="s">
        <v>53</v>
      </c>
      <c r="K4" s="53" t="s">
        <v>7</v>
      </c>
      <c r="L4" s="53" t="s">
        <v>8</v>
      </c>
      <c r="M4" s="53" t="s">
        <v>122</v>
      </c>
      <c r="N4" s="53" t="s">
        <v>9</v>
      </c>
      <c r="O4" s="53" t="s">
        <v>123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124</v>
      </c>
      <c r="B5" s="57"/>
      <c r="C5" s="57"/>
      <c r="D5" s="58">
        <f>SUM(D6:D9)</f>
        <v>1888110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1888110</v>
      </c>
      <c r="P5" s="60">
        <f>(O5/P$47)</f>
        <v>765.96754563894524</v>
      </c>
      <c r="Q5" s="61"/>
    </row>
    <row r="6" spans="1:134">
      <c r="A6" s="63"/>
      <c r="B6" s="64">
        <v>311</v>
      </c>
      <c r="C6" s="65" t="s">
        <v>2</v>
      </c>
      <c r="D6" s="66">
        <v>1546878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1546878</v>
      </c>
      <c r="P6" s="67">
        <f>(O6/P$47)</f>
        <v>627.53671399594316</v>
      </c>
      <c r="Q6" s="68"/>
    </row>
    <row r="7" spans="1:134">
      <c r="A7" s="63"/>
      <c r="B7" s="64">
        <v>312.41000000000003</v>
      </c>
      <c r="C7" s="65" t="s">
        <v>125</v>
      </c>
      <c r="D7" s="66">
        <v>66957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66957</v>
      </c>
      <c r="P7" s="67">
        <f>(O7/P$47)</f>
        <v>27.163083164300204</v>
      </c>
      <c r="Q7" s="68"/>
    </row>
    <row r="8" spans="1:134">
      <c r="A8" s="63"/>
      <c r="B8" s="64">
        <v>314.89999999999998</v>
      </c>
      <c r="C8" s="65" t="s">
        <v>144</v>
      </c>
      <c r="D8" s="66">
        <v>207674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207674</v>
      </c>
      <c r="P8" s="67">
        <f>(O8/P$47)</f>
        <v>84.249087221095337</v>
      </c>
      <c r="Q8" s="68"/>
    </row>
    <row r="9" spans="1:134">
      <c r="A9" s="63"/>
      <c r="B9" s="64">
        <v>315.2</v>
      </c>
      <c r="C9" s="65" t="s">
        <v>127</v>
      </c>
      <c r="D9" s="66">
        <v>66601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66601</v>
      </c>
      <c r="P9" s="67">
        <f>(O9/P$47)</f>
        <v>27.018661257606492</v>
      </c>
      <c r="Q9" s="68"/>
    </row>
    <row r="10" spans="1:134" ht="15.75">
      <c r="A10" s="69" t="s">
        <v>13</v>
      </c>
      <c r="B10" s="70"/>
      <c r="C10" s="71"/>
      <c r="D10" s="72">
        <f>SUM(D11:D12)</f>
        <v>632090</v>
      </c>
      <c r="E10" s="72">
        <f>SUM(E11:E12)</f>
        <v>0</v>
      </c>
      <c r="F10" s="72">
        <f>SUM(F11:F12)</f>
        <v>0</v>
      </c>
      <c r="G10" s="72">
        <f>SUM(G11:G12)</f>
        <v>0</v>
      </c>
      <c r="H10" s="72">
        <f>SUM(H11:H12)</f>
        <v>0</v>
      </c>
      <c r="I10" s="72">
        <f>SUM(I11:I12)</f>
        <v>0</v>
      </c>
      <c r="J10" s="72">
        <f>SUM(J11:J12)</f>
        <v>0</v>
      </c>
      <c r="K10" s="72">
        <f>SUM(K11:K12)</f>
        <v>0</v>
      </c>
      <c r="L10" s="72">
        <f>SUM(L11:L12)</f>
        <v>0</v>
      </c>
      <c r="M10" s="72">
        <f>SUM(M11:M12)</f>
        <v>0</v>
      </c>
      <c r="N10" s="72">
        <f>SUM(N11:N12)</f>
        <v>0</v>
      </c>
      <c r="O10" s="73">
        <f>SUM(D10:N10)</f>
        <v>632090</v>
      </c>
      <c r="P10" s="74">
        <f>(O10/P$47)</f>
        <v>256.42596348884382</v>
      </c>
      <c r="Q10" s="75"/>
    </row>
    <row r="11" spans="1:134">
      <c r="A11" s="63"/>
      <c r="B11" s="64">
        <v>322</v>
      </c>
      <c r="C11" s="65" t="s">
        <v>128</v>
      </c>
      <c r="D11" s="66">
        <v>291627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291627</v>
      </c>
      <c r="P11" s="67">
        <f>(O11/P$47)</f>
        <v>118.30709939148073</v>
      </c>
      <c r="Q11" s="68"/>
    </row>
    <row r="12" spans="1:134">
      <c r="A12" s="63"/>
      <c r="B12" s="64">
        <v>323.89999999999998</v>
      </c>
      <c r="C12" s="65" t="s">
        <v>146</v>
      </c>
      <c r="D12" s="66">
        <v>340463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" si="1">SUM(D12:N12)</f>
        <v>340463</v>
      </c>
      <c r="P12" s="67">
        <f>(O12/P$47)</f>
        <v>138.11886409736309</v>
      </c>
      <c r="Q12" s="68"/>
    </row>
    <row r="13" spans="1:134" ht="15.75">
      <c r="A13" s="69" t="s">
        <v>131</v>
      </c>
      <c r="B13" s="70"/>
      <c r="C13" s="71"/>
      <c r="D13" s="72">
        <f>SUM(D14:D28)</f>
        <v>1708720</v>
      </c>
      <c r="E13" s="72">
        <f>SUM(E14:E28)</f>
        <v>0</v>
      </c>
      <c r="F13" s="72">
        <f>SUM(F14:F28)</f>
        <v>0</v>
      </c>
      <c r="G13" s="72">
        <f>SUM(G14:G28)</f>
        <v>0</v>
      </c>
      <c r="H13" s="72">
        <f>SUM(H14:H28)</f>
        <v>0</v>
      </c>
      <c r="I13" s="72">
        <f>SUM(I14:I28)</f>
        <v>269541</v>
      </c>
      <c r="J13" s="72">
        <f>SUM(J14:J28)</f>
        <v>0</v>
      </c>
      <c r="K13" s="72">
        <f>SUM(K14:K28)</f>
        <v>0</v>
      </c>
      <c r="L13" s="72">
        <f>SUM(L14:L28)</f>
        <v>0</v>
      </c>
      <c r="M13" s="72">
        <f>SUM(M14:M28)</f>
        <v>0</v>
      </c>
      <c r="N13" s="72">
        <f>SUM(N14:N28)</f>
        <v>0</v>
      </c>
      <c r="O13" s="73">
        <f>SUM(D13:N13)</f>
        <v>1978261</v>
      </c>
      <c r="P13" s="74">
        <f>(O13/P$47)</f>
        <v>802.5399594320487</v>
      </c>
      <c r="Q13" s="75"/>
    </row>
    <row r="14" spans="1:134">
      <c r="A14" s="63"/>
      <c r="B14" s="64">
        <v>331.35</v>
      </c>
      <c r="C14" s="65" t="s">
        <v>112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262191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4" si="2">SUM(D14:N14)</f>
        <v>262191</v>
      </c>
      <c r="P14" s="67">
        <f>(O14/P$47)</f>
        <v>106.36551724137931</v>
      </c>
      <c r="Q14" s="68"/>
    </row>
    <row r="15" spans="1:134">
      <c r="A15" s="63"/>
      <c r="B15" s="64">
        <v>331.39</v>
      </c>
      <c r="C15" s="65" t="s">
        <v>69</v>
      </c>
      <c r="D15" s="66">
        <v>114518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114518</v>
      </c>
      <c r="P15" s="67">
        <f>(O15/P$47)</f>
        <v>46.457606490872209</v>
      </c>
      <c r="Q15" s="68"/>
    </row>
    <row r="16" spans="1:134">
      <c r="A16" s="63"/>
      <c r="B16" s="64">
        <v>331.5</v>
      </c>
      <c r="C16" s="65" t="s">
        <v>153</v>
      </c>
      <c r="D16" s="66">
        <v>370624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370624</v>
      </c>
      <c r="P16" s="67">
        <f>(O16/P$47)</f>
        <v>150.35456389452332</v>
      </c>
      <c r="Q16" s="68"/>
    </row>
    <row r="17" spans="1:17">
      <c r="A17" s="63"/>
      <c r="B17" s="64">
        <v>331.69</v>
      </c>
      <c r="C17" s="65" t="s">
        <v>154</v>
      </c>
      <c r="D17" s="66">
        <v>117821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117821</v>
      </c>
      <c r="P17" s="67">
        <f>(O17/P$47)</f>
        <v>47.797565922920896</v>
      </c>
      <c r="Q17" s="68"/>
    </row>
    <row r="18" spans="1:17">
      <c r="A18" s="63"/>
      <c r="B18" s="64">
        <v>334.5</v>
      </c>
      <c r="C18" s="65" t="s">
        <v>113</v>
      </c>
      <c r="D18" s="66">
        <v>55000</v>
      </c>
      <c r="E18" s="66">
        <v>0</v>
      </c>
      <c r="F18" s="66">
        <v>0</v>
      </c>
      <c r="G18" s="66">
        <v>0</v>
      </c>
      <c r="H18" s="66">
        <v>0</v>
      </c>
      <c r="I18" s="66">
        <v>7350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62350</v>
      </c>
      <c r="P18" s="67">
        <f>(O18/P$47)</f>
        <v>25.294117647058822</v>
      </c>
      <c r="Q18" s="68"/>
    </row>
    <row r="19" spans="1:17">
      <c r="A19" s="63"/>
      <c r="B19" s="64">
        <v>334.7</v>
      </c>
      <c r="C19" s="65" t="s">
        <v>25</v>
      </c>
      <c r="D19" s="66">
        <v>49787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49787</v>
      </c>
      <c r="P19" s="67">
        <f>(O19/P$47)</f>
        <v>20.197565922920891</v>
      </c>
      <c r="Q19" s="68"/>
    </row>
    <row r="20" spans="1:17">
      <c r="A20" s="63"/>
      <c r="B20" s="64">
        <v>334.9</v>
      </c>
      <c r="C20" s="65" t="s">
        <v>118</v>
      </c>
      <c r="D20" s="66">
        <v>40337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40337</v>
      </c>
      <c r="P20" s="67">
        <f>(O20/P$47)</f>
        <v>16.363894523326572</v>
      </c>
      <c r="Q20" s="68"/>
    </row>
    <row r="21" spans="1:17">
      <c r="A21" s="63"/>
      <c r="B21" s="64">
        <v>335.15</v>
      </c>
      <c r="C21" s="65" t="s">
        <v>89</v>
      </c>
      <c r="D21" s="66">
        <v>2633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2633</v>
      </c>
      <c r="P21" s="67">
        <f>(O21/P$47)</f>
        <v>1.0681541582150103</v>
      </c>
      <c r="Q21" s="68"/>
    </row>
    <row r="22" spans="1:17">
      <c r="A22" s="63"/>
      <c r="B22" s="64">
        <v>335.18</v>
      </c>
      <c r="C22" s="65" t="s">
        <v>134</v>
      </c>
      <c r="D22" s="66">
        <v>262071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262071</v>
      </c>
      <c r="P22" s="67">
        <f>(O22/P$47)</f>
        <v>106.31683569979717</v>
      </c>
      <c r="Q22" s="68"/>
    </row>
    <row r="23" spans="1:17">
      <c r="A23" s="63"/>
      <c r="B23" s="64">
        <v>335.19</v>
      </c>
      <c r="C23" s="65" t="s">
        <v>155</v>
      </c>
      <c r="D23" s="66">
        <v>467192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467192</v>
      </c>
      <c r="P23" s="67">
        <f>(O23/P$47)</f>
        <v>189.53022312373224</v>
      </c>
      <c r="Q23" s="68"/>
    </row>
    <row r="24" spans="1:17">
      <c r="A24" s="63"/>
      <c r="B24" s="64">
        <v>335.29</v>
      </c>
      <c r="C24" s="65" t="s">
        <v>156</v>
      </c>
      <c r="D24" s="66">
        <v>37774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37774</v>
      </c>
      <c r="P24" s="67">
        <f>(O24/P$47)</f>
        <v>15.324137931034484</v>
      </c>
      <c r="Q24" s="68"/>
    </row>
    <row r="25" spans="1:17">
      <c r="A25" s="63"/>
      <c r="B25" s="64">
        <v>335.38</v>
      </c>
      <c r="C25" s="65" t="s">
        <v>157</v>
      </c>
      <c r="D25" s="66">
        <v>6860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8" si="3">SUM(D25:N25)</f>
        <v>6860</v>
      </c>
      <c r="P25" s="67">
        <f>(O25/P$47)</f>
        <v>2.7829614604462476</v>
      </c>
      <c r="Q25" s="68"/>
    </row>
    <row r="26" spans="1:17">
      <c r="A26" s="63"/>
      <c r="B26" s="64">
        <v>335.48</v>
      </c>
      <c r="C26" s="65" t="s">
        <v>158</v>
      </c>
      <c r="D26" s="66">
        <v>27016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27016</v>
      </c>
      <c r="P26" s="67">
        <f>(O26/P$47)</f>
        <v>10.959837728194726</v>
      </c>
      <c r="Q26" s="68"/>
    </row>
    <row r="27" spans="1:17">
      <c r="A27" s="63"/>
      <c r="B27" s="64">
        <v>335.69</v>
      </c>
      <c r="C27" s="65" t="s">
        <v>159</v>
      </c>
      <c r="D27" s="66">
        <v>30525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3"/>
        <v>30525</v>
      </c>
      <c r="P27" s="67">
        <f>(O27/P$47)</f>
        <v>12.383367139959432</v>
      </c>
      <c r="Q27" s="68"/>
    </row>
    <row r="28" spans="1:17">
      <c r="A28" s="63"/>
      <c r="B28" s="64">
        <v>335.9</v>
      </c>
      <c r="C28" s="65" t="s">
        <v>150</v>
      </c>
      <c r="D28" s="66">
        <v>126562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126562</v>
      </c>
      <c r="P28" s="67">
        <f>(O28/P$47)</f>
        <v>51.343610547667346</v>
      </c>
      <c r="Q28" s="68"/>
    </row>
    <row r="29" spans="1:17" ht="15.75">
      <c r="A29" s="69" t="s">
        <v>33</v>
      </c>
      <c r="B29" s="70"/>
      <c r="C29" s="71"/>
      <c r="D29" s="72">
        <f>SUM(D30:D36)</f>
        <v>723802</v>
      </c>
      <c r="E29" s="72">
        <f>SUM(E30:E36)</f>
        <v>0</v>
      </c>
      <c r="F29" s="72">
        <f>SUM(F30:F36)</f>
        <v>0</v>
      </c>
      <c r="G29" s="72">
        <f>SUM(G30:G36)</f>
        <v>0</v>
      </c>
      <c r="H29" s="72">
        <f>SUM(H30:H36)</f>
        <v>0</v>
      </c>
      <c r="I29" s="72">
        <f>SUM(I30:I36)</f>
        <v>2884975</v>
      </c>
      <c r="J29" s="72">
        <f>SUM(J30:J36)</f>
        <v>0</v>
      </c>
      <c r="K29" s="72">
        <f>SUM(K30:K36)</f>
        <v>0</v>
      </c>
      <c r="L29" s="72">
        <f>SUM(L30:L36)</f>
        <v>0</v>
      </c>
      <c r="M29" s="72">
        <f>SUM(M30:M36)</f>
        <v>0</v>
      </c>
      <c r="N29" s="72">
        <f>SUM(N30:N36)</f>
        <v>0</v>
      </c>
      <c r="O29" s="72">
        <f>SUM(D29:N29)</f>
        <v>3608777</v>
      </c>
      <c r="P29" s="74">
        <f>(O29/P$47)</f>
        <v>1464.0068965517241</v>
      </c>
      <c r="Q29" s="75"/>
    </row>
    <row r="30" spans="1:17">
      <c r="A30" s="63"/>
      <c r="B30" s="64">
        <v>342.9</v>
      </c>
      <c r="C30" s="65" t="s">
        <v>160</v>
      </c>
      <c r="D30" s="66">
        <v>8363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6" si="4">SUM(D30:N30)</f>
        <v>8363</v>
      </c>
      <c r="P30" s="67">
        <f>(O30/P$47)</f>
        <v>3.3926977687626776</v>
      </c>
      <c r="Q30" s="68"/>
    </row>
    <row r="31" spans="1:17">
      <c r="A31" s="63"/>
      <c r="B31" s="64">
        <v>343.4</v>
      </c>
      <c r="C31" s="65" t="s">
        <v>114</v>
      </c>
      <c r="D31" s="66">
        <v>619768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619768</v>
      </c>
      <c r="P31" s="67">
        <f>(O31/P$47)</f>
        <v>251.42718052738337</v>
      </c>
      <c r="Q31" s="68"/>
    </row>
    <row r="32" spans="1:17">
      <c r="A32" s="63"/>
      <c r="B32" s="64">
        <v>343.5</v>
      </c>
      <c r="C32" s="65" t="s">
        <v>161</v>
      </c>
      <c r="D32" s="66">
        <v>19958</v>
      </c>
      <c r="E32" s="66">
        <v>0</v>
      </c>
      <c r="F32" s="66">
        <v>0</v>
      </c>
      <c r="G32" s="66">
        <v>0</v>
      </c>
      <c r="H32" s="66">
        <v>0</v>
      </c>
      <c r="I32" s="66">
        <v>657344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677302</v>
      </c>
      <c r="P32" s="67">
        <f>(O32/P$47)</f>
        <v>274.76754563894525</v>
      </c>
      <c r="Q32" s="68"/>
    </row>
    <row r="33" spans="1:120">
      <c r="A33" s="63"/>
      <c r="B33" s="64">
        <v>343.6</v>
      </c>
      <c r="C33" s="65" t="s">
        <v>36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2091080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2091080</v>
      </c>
      <c r="P33" s="67">
        <f>(O33/P$47)</f>
        <v>848.30831643002034</v>
      </c>
      <c r="Q33" s="68"/>
    </row>
    <row r="34" spans="1:120">
      <c r="A34" s="63"/>
      <c r="B34" s="64">
        <v>343.8</v>
      </c>
      <c r="C34" s="65" t="s">
        <v>104</v>
      </c>
      <c r="D34" s="66">
        <v>5807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5807</v>
      </c>
      <c r="P34" s="67">
        <f>(O34/P$47)</f>
        <v>2.3557809330628805</v>
      </c>
      <c r="Q34" s="68"/>
    </row>
    <row r="35" spans="1:120">
      <c r="A35" s="63"/>
      <c r="B35" s="64">
        <v>343.9</v>
      </c>
      <c r="C35" s="65" t="s">
        <v>115</v>
      </c>
      <c r="D35" s="66">
        <v>69906</v>
      </c>
      <c r="E35" s="66">
        <v>0</v>
      </c>
      <c r="F35" s="66">
        <v>0</v>
      </c>
      <c r="G35" s="66">
        <v>0</v>
      </c>
      <c r="H35" s="66">
        <v>0</v>
      </c>
      <c r="I35" s="66">
        <v>128859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198765</v>
      </c>
      <c r="P35" s="67">
        <f>(O35/P$47)</f>
        <v>80.634888438133871</v>
      </c>
      <c r="Q35" s="68"/>
    </row>
    <row r="36" spans="1:120">
      <c r="A36" s="63"/>
      <c r="B36" s="64">
        <v>344.9</v>
      </c>
      <c r="C36" s="65" t="s">
        <v>162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7692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7692</v>
      </c>
      <c r="P36" s="67">
        <f>(O36/P$47)</f>
        <v>3.1204868154158216</v>
      </c>
      <c r="Q36" s="68"/>
    </row>
    <row r="37" spans="1:120" ht="15.75">
      <c r="A37" s="69" t="s">
        <v>34</v>
      </c>
      <c r="B37" s="70"/>
      <c r="C37" s="71"/>
      <c r="D37" s="72">
        <f>SUM(D38:D38)</f>
        <v>9168</v>
      </c>
      <c r="E37" s="72">
        <f>SUM(E38:E38)</f>
        <v>0</v>
      </c>
      <c r="F37" s="72">
        <f>SUM(F38:F38)</f>
        <v>0</v>
      </c>
      <c r="G37" s="72">
        <f>SUM(G38:G38)</f>
        <v>0</v>
      </c>
      <c r="H37" s="72">
        <f>SUM(H38:H38)</f>
        <v>0</v>
      </c>
      <c r="I37" s="72">
        <f>SUM(I38:I38)</f>
        <v>0</v>
      </c>
      <c r="J37" s="72">
        <f>SUM(J38:J38)</f>
        <v>0</v>
      </c>
      <c r="K37" s="72">
        <f>SUM(K38:K38)</f>
        <v>0</v>
      </c>
      <c r="L37" s="72">
        <f>SUM(L38:L38)</f>
        <v>0</v>
      </c>
      <c r="M37" s="72">
        <f>SUM(M38:M38)</f>
        <v>0</v>
      </c>
      <c r="N37" s="72">
        <f>SUM(N38:N38)</f>
        <v>0</v>
      </c>
      <c r="O37" s="72">
        <f>SUM(D37:N37)</f>
        <v>9168</v>
      </c>
      <c r="P37" s="74">
        <f>(O37/P$47)</f>
        <v>3.7192697768762679</v>
      </c>
      <c r="Q37" s="75"/>
    </row>
    <row r="38" spans="1:120">
      <c r="A38" s="76"/>
      <c r="B38" s="77">
        <v>359</v>
      </c>
      <c r="C38" s="78" t="s">
        <v>40</v>
      </c>
      <c r="D38" s="66">
        <v>9168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" si="5">SUM(D38:N38)</f>
        <v>9168</v>
      </c>
      <c r="P38" s="67">
        <f>(O38/P$47)</f>
        <v>3.7192697768762679</v>
      </c>
      <c r="Q38" s="68"/>
    </row>
    <row r="39" spans="1:120" ht="15.75">
      <c r="A39" s="69" t="s">
        <v>3</v>
      </c>
      <c r="B39" s="70"/>
      <c r="C39" s="71"/>
      <c r="D39" s="72">
        <f>SUM(D40:D42)</f>
        <v>43471</v>
      </c>
      <c r="E39" s="72">
        <f>SUM(E40:E42)</f>
        <v>0</v>
      </c>
      <c r="F39" s="72">
        <f>SUM(F40:F42)</f>
        <v>0</v>
      </c>
      <c r="G39" s="72">
        <f>SUM(G40:G42)</f>
        <v>0</v>
      </c>
      <c r="H39" s="72">
        <f>SUM(H40:H42)</f>
        <v>0</v>
      </c>
      <c r="I39" s="72">
        <f>SUM(I40:I42)</f>
        <v>57268</v>
      </c>
      <c r="J39" s="72">
        <f>SUM(J40:J42)</f>
        <v>0</v>
      </c>
      <c r="K39" s="72">
        <f>SUM(K40:K42)</f>
        <v>0</v>
      </c>
      <c r="L39" s="72">
        <f>SUM(L40:L42)</f>
        <v>0</v>
      </c>
      <c r="M39" s="72">
        <f>SUM(M40:M42)</f>
        <v>0</v>
      </c>
      <c r="N39" s="72">
        <f>SUM(N40:N42)</f>
        <v>0</v>
      </c>
      <c r="O39" s="72">
        <f>SUM(D39:N39)</f>
        <v>100739</v>
      </c>
      <c r="P39" s="74">
        <f>(O39/P$47)</f>
        <v>40.867748478701827</v>
      </c>
      <c r="Q39" s="75"/>
    </row>
    <row r="40" spans="1:120">
      <c r="A40" s="63"/>
      <c r="B40" s="64">
        <v>361.1</v>
      </c>
      <c r="C40" s="65" t="s">
        <v>41</v>
      </c>
      <c r="D40" s="66">
        <v>46997</v>
      </c>
      <c r="E40" s="66">
        <v>0</v>
      </c>
      <c r="F40" s="66">
        <v>0</v>
      </c>
      <c r="G40" s="66">
        <v>0</v>
      </c>
      <c r="H40" s="66">
        <v>0</v>
      </c>
      <c r="I40" s="66">
        <v>55328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102325</v>
      </c>
      <c r="P40" s="67">
        <f>(O40/P$47)</f>
        <v>41.511156186612574</v>
      </c>
      <c r="Q40" s="68"/>
    </row>
    <row r="41" spans="1:120">
      <c r="A41" s="63"/>
      <c r="B41" s="64">
        <v>366</v>
      </c>
      <c r="C41" s="65" t="s">
        <v>44</v>
      </c>
      <c r="D41" s="66">
        <v>-9004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4" si="6">SUM(D41:N41)</f>
        <v>-9004</v>
      </c>
      <c r="P41" s="67">
        <f>(O41/P$47)</f>
        <v>-3.6527383367139961</v>
      </c>
      <c r="Q41" s="68"/>
    </row>
    <row r="42" spans="1:120">
      <c r="A42" s="63"/>
      <c r="B42" s="64">
        <v>369.9</v>
      </c>
      <c r="C42" s="65" t="s">
        <v>45</v>
      </c>
      <c r="D42" s="66">
        <v>5478</v>
      </c>
      <c r="E42" s="66">
        <v>0</v>
      </c>
      <c r="F42" s="66">
        <v>0</v>
      </c>
      <c r="G42" s="66">
        <v>0</v>
      </c>
      <c r="H42" s="66">
        <v>0</v>
      </c>
      <c r="I42" s="66">
        <v>1940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7418</v>
      </c>
      <c r="P42" s="67">
        <f>(O42/P$47)</f>
        <v>3.0093306288032453</v>
      </c>
      <c r="Q42" s="68"/>
    </row>
    <row r="43" spans="1:120" ht="15.75">
      <c r="A43" s="69" t="s">
        <v>35</v>
      </c>
      <c r="B43" s="70"/>
      <c r="C43" s="71"/>
      <c r="D43" s="72">
        <f>SUM(D44:D44)</f>
        <v>-1755</v>
      </c>
      <c r="E43" s="72">
        <f>SUM(E44:E44)</f>
        <v>0</v>
      </c>
      <c r="F43" s="72">
        <f>SUM(F44:F44)</f>
        <v>0</v>
      </c>
      <c r="G43" s="72">
        <f>SUM(G44:G44)</f>
        <v>0</v>
      </c>
      <c r="H43" s="72">
        <f>SUM(H44:H44)</f>
        <v>0</v>
      </c>
      <c r="I43" s="72">
        <f>SUM(I44:I44)</f>
        <v>0</v>
      </c>
      <c r="J43" s="72">
        <f>SUM(J44:J44)</f>
        <v>0</v>
      </c>
      <c r="K43" s="72">
        <f>SUM(K44:K44)</f>
        <v>0</v>
      </c>
      <c r="L43" s="72">
        <f>SUM(L44:L44)</f>
        <v>0</v>
      </c>
      <c r="M43" s="72">
        <f>SUM(M44:M44)</f>
        <v>0</v>
      </c>
      <c r="N43" s="72">
        <f>SUM(N44:N44)</f>
        <v>0</v>
      </c>
      <c r="O43" s="72">
        <f t="shared" si="6"/>
        <v>-1755</v>
      </c>
      <c r="P43" s="74">
        <f>(O43/P$47)</f>
        <v>-0.71196754563894527</v>
      </c>
      <c r="Q43" s="68"/>
    </row>
    <row r="44" spans="1:120" ht="15.75" thickBot="1">
      <c r="A44" s="63"/>
      <c r="B44" s="64">
        <v>384</v>
      </c>
      <c r="C44" s="65" t="s">
        <v>47</v>
      </c>
      <c r="D44" s="66">
        <v>-1755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-1755</v>
      </c>
      <c r="P44" s="67">
        <f>(O44/P$47)</f>
        <v>-0.71196754563894527</v>
      </c>
      <c r="Q44" s="68"/>
    </row>
    <row r="45" spans="1:120" ht="16.5" thickBot="1">
      <c r="A45" s="79" t="s">
        <v>38</v>
      </c>
      <c r="B45" s="80"/>
      <c r="C45" s="81"/>
      <c r="D45" s="82">
        <f>SUM(D5,D10,D13,D29,D37,D39,D43)</f>
        <v>5003606</v>
      </c>
      <c r="E45" s="82">
        <f>SUM(E5,E10,E13,E29,E37,E39,E43)</f>
        <v>0</v>
      </c>
      <c r="F45" s="82">
        <f>SUM(F5,F10,F13,F29,F37,F39,F43)</f>
        <v>0</v>
      </c>
      <c r="G45" s="82">
        <f>SUM(G5,G10,G13,G29,G37,G39,G43)</f>
        <v>0</v>
      </c>
      <c r="H45" s="82">
        <f>SUM(H5,H10,H13,H29,H37,H39,H43)</f>
        <v>0</v>
      </c>
      <c r="I45" s="82">
        <f>SUM(I5,I10,I13,I29,I37,I39,I43)</f>
        <v>3211784</v>
      </c>
      <c r="J45" s="82">
        <f>SUM(J5,J10,J13,J29,J37,J39,J43)</f>
        <v>0</v>
      </c>
      <c r="K45" s="82">
        <f>SUM(K5,K10,K13,K29,K37,K39,K43)</f>
        <v>0</v>
      </c>
      <c r="L45" s="82">
        <f>SUM(L5,L10,L13,L29,L37,L39,L43)</f>
        <v>0</v>
      </c>
      <c r="M45" s="82">
        <f>SUM(M5,M10,M13,M29,M37,M39,M43)</f>
        <v>0</v>
      </c>
      <c r="N45" s="82">
        <f>SUM(N5,N10,N13,N29,N37,N39,N43)</f>
        <v>0</v>
      </c>
      <c r="O45" s="82">
        <f>SUM(D45:N45)</f>
        <v>8215390</v>
      </c>
      <c r="P45" s="83">
        <f>(O45/P$47)</f>
        <v>3332.8154158215011</v>
      </c>
      <c r="Q45" s="61"/>
      <c r="R45" s="84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</row>
    <row r="46" spans="1:120">
      <c r="A46" s="85"/>
      <c r="B46" s="86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8"/>
    </row>
    <row r="47" spans="1:120">
      <c r="A47" s="89"/>
      <c r="B47" s="90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4" t="s">
        <v>163</v>
      </c>
      <c r="N47" s="94"/>
      <c r="O47" s="94"/>
      <c r="P47" s="92">
        <v>2465</v>
      </c>
    </row>
    <row r="48" spans="1:120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98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1308793</v>
      </c>
      <c r="E5" s="27">
        <f t="shared" si="0"/>
        <v>48748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1357541</v>
      </c>
      <c r="O5" s="33">
        <f t="shared" ref="O5:O43" si="2">(N5/O$45)</f>
        <v>598.29925077126484</v>
      </c>
      <c r="P5" s="6"/>
    </row>
    <row r="6" spans="1:133">
      <c r="A6" s="12"/>
      <c r="B6" s="25">
        <v>311</v>
      </c>
      <c r="C6" s="20" t="s">
        <v>2</v>
      </c>
      <c r="D6" s="46">
        <v>1110794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1110794</v>
      </c>
      <c r="O6" s="47">
        <f t="shared" si="2"/>
        <v>489.55222565006613</v>
      </c>
      <c r="P6" s="9"/>
    </row>
    <row r="7" spans="1:133">
      <c r="A7" s="12"/>
      <c r="B7" s="25">
        <v>312.41000000000003</v>
      </c>
      <c r="C7" s="20" t="s">
        <v>10</v>
      </c>
      <c r="D7" s="46">
        <v>6088</v>
      </c>
      <c r="E7" s="46">
        <v>48748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54836</v>
      </c>
      <c r="O7" s="47">
        <f t="shared" si="2"/>
        <v>24.16747465843984</v>
      </c>
      <c r="P7" s="9"/>
    </row>
    <row r="8" spans="1:133">
      <c r="A8" s="12"/>
      <c r="B8" s="25">
        <v>314.10000000000002</v>
      </c>
      <c r="C8" s="20" t="s">
        <v>11</v>
      </c>
      <c r="D8" s="46">
        <v>96884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96884</v>
      </c>
      <c r="O8" s="47">
        <f t="shared" si="2"/>
        <v>42.698986337593652</v>
      </c>
      <c r="P8" s="9"/>
    </row>
    <row r="9" spans="1:133">
      <c r="A9" s="12"/>
      <c r="B9" s="25">
        <v>315</v>
      </c>
      <c r="C9" s="20" t="s">
        <v>85</v>
      </c>
      <c r="D9" s="46">
        <v>60822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60822</v>
      </c>
      <c r="O9" s="47">
        <f t="shared" si="2"/>
        <v>26.805641251652709</v>
      </c>
      <c r="P9" s="9"/>
    </row>
    <row r="10" spans="1:133">
      <c r="A10" s="12"/>
      <c r="B10" s="25">
        <v>316</v>
      </c>
      <c r="C10" s="20" t="s">
        <v>86</v>
      </c>
      <c r="D10" s="46">
        <v>34205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34205</v>
      </c>
      <c r="O10" s="47">
        <f t="shared" si="2"/>
        <v>15.074922873512561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161192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161192</v>
      </c>
      <c r="O11" s="45">
        <f t="shared" si="2"/>
        <v>71.040987219039224</v>
      </c>
      <c r="P11" s="10"/>
    </row>
    <row r="12" spans="1:133">
      <c r="A12" s="12"/>
      <c r="B12" s="25">
        <v>323.10000000000002</v>
      </c>
      <c r="C12" s="20" t="s">
        <v>14</v>
      </c>
      <c r="D12" s="46">
        <v>156442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156442</v>
      </c>
      <c r="O12" s="47">
        <f t="shared" si="2"/>
        <v>68.947553988541202</v>
      </c>
      <c r="P12" s="9"/>
    </row>
    <row r="13" spans="1:133">
      <c r="A13" s="12"/>
      <c r="B13" s="25">
        <v>329</v>
      </c>
      <c r="C13" s="20" t="s">
        <v>18</v>
      </c>
      <c r="D13" s="46">
        <v>4750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4750</v>
      </c>
      <c r="O13" s="47">
        <f t="shared" si="2"/>
        <v>2.0934332304980168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SUM(D15:D26)</f>
        <v>3177481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3177481</v>
      </c>
      <c r="O14" s="45">
        <f t="shared" si="2"/>
        <v>1400.3882767739092</v>
      </c>
      <c r="P14" s="10"/>
    </row>
    <row r="15" spans="1:133">
      <c r="A15" s="12"/>
      <c r="B15" s="25">
        <v>331.39</v>
      </c>
      <c r="C15" s="20" t="s">
        <v>69</v>
      </c>
      <c r="D15" s="46">
        <v>2033376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2033376</v>
      </c>
      <c r="O15" s="47">
        <f t="shared" si="2"/>
        <v>896.15513442044949</v>
      </c>
      <c r="P15" s="9"/>
    </row>
    <row r="16" spans="1:133">
      <c r="A16" s="12"/>
      <c r="B16" s="25">
        <v>331.7</v>
      </c>
      <c r="C16" s="20" t="s">
        <v>21</v>
      </c>
      <c r="D16" s="46">
        <v>370986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370986</v>
      </c>
      <c r="O16" s="47">
        <f t="shared" si="2"/>
        <v>163.50198325253416</v>
      </c>
      <c r="P16" s="9"/>
    </row>
    <row r="17" spans="1:16">
      <c r="A17" s="12"/>
      <c r="B17" s="25">
        <v>334.1</v>
      </c>
      <c r="C17" s="20" t="s">
        <v>23</v>
      </c>
      <c r="D17" s="46">
        <v>284880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284880</v>
      </c>
      <c r="O17" s="47">
        <f t="shared" si="2"/>
        <v>125.55310709563685</v>
      </c>
      <c r="P17" s="9"/>
    </row>
    <row r="18" spans="1:16">
      <c r="A18" s="12"/>
      <c r="B18" s="25">
        <v>334.36</v>
      </c>
      <c r="C18" s="20" t="s">
        <v>24</v>
      </c>
      <c r="D18" s="46">
        <v>101199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101199</v>
      </c>
      <c r="O18" s="47">
        <f t="shared" si="2"/>
        <v>44.600705156456591</v>
      </c>
      <c r="P18" s="9"/>
    </row>
    <row r="19" spans="1:16">
      <c r="A19" s="12"/>
      <c r="B19" s="25">
        <v>334.49</v>
      </c>
      <c r="C19" s="20" t="s">
        <v>96</v>
      </c>
      <c r="D19" s="46">
        <v>43954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43954</v>
      </c>
      <c r="O19" s="47">
        <f t="shared" si="2"/>
        <v>19.371529308065227</v>
      </c>
      <c r="P19" s="9"/>
    </row>
    <row r="20" spans="1:16">
      <c r="A20" s="12"/>
      <c r="B20" s="25">
        <v>335.12</v>
      </c>
      <c r="C20" s="20" t="s">
        <v>87</v>
      </c>
      <c r="D20" s="46">
        <v>91690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91690</v>
      </c>
      <c r="O20" s="47">
        <f t="shared" si="2"/>
        <v>40.409872190392242</v>
      </c>
      <c r="P20" s="9"/>
    </row>
    <row r="21" spans="1:16">
      <c r="A21" s="12"/>
      <c r="B21" s="25">
        <v>335.14</v>
      </c>
      <c r="C21" s="20" t="s">
        <v>88</v>
      </c>
      <c r="D21" s="46">
        <v>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</v>
      </c>
      <c r="O21" s="47">
        <f t="shared" si="2"/>
        <v>3.2172763331864258E-2</v>
      </c>
      <c r="P21" s="9"/>
    </row>
    <row r="22" spans="1:16">
      <c r="A22" s="12"/>
      <c r="B22" s="25">
        <v>335.15</v>
      </c>
      <c r="C22" s="20" t="s">
        <v>89</v>
      </c>
      <c r="D22" s="46">
        <v>2081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2081</v>
      </c>
      <c r="O22" s="47">
        <f t="shared" si="2"/>
        <v>0.91714411635081539</v>
      </c>
      <c r="P22" s="9"/>
    </row>
    <row r="23" spans="1:16">
      <c r="A23" s="12"/>
      <c r="B23" s="25">
        <v>335.18</v>
      </c>
      <c r="C23" s="20" t="s">
        <v>90</v>
      </c>
      <c r="D23" s="46">
        <v>157333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157333</v>
      </c>
      <c r="O23" s="47">
        <f t="shared" si="2"/>
        <v>69.340237990304104</v>
      </c>
      <c r="P23" s="9"/>
    </row>
    <row r="24" spans="1:16">
      <c r="A24" s="12"/>
      <c r="B24" s="25">
        <v>337.2</v>
      </c>
      <c r="C24" s="20" t="s">
        <v>73</v>
      </c>
      <c r="D24" s="46">
        <v>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43" si="6">SUM(D24:M24)</f>
        <v>2000</v>
      </c>
      <c r="O24" s="47">
        <f t="shared" si="2"/>
        <v>0.88144557073600704</v>
      </c>
      <c r="P24" s="9"/>
    </row>
    <row r="25" spans="1:16">
      <c r="A25" s="12"/>
      <c r="B25" s="25">
        <v>337.7</v>
      </c>
      <c r="C25" s="20" t="s">
        <v>75</v>
      </c>
      <c r="D25" s="46">
        <v>48043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48043</v>
      </c>
      <c r="O25" s="47">
        <f t="shared" si="2"/>
        <v>21.173644777434994</v>
      </c>
      <c r="P25" s="9"/>
    </row>
    <row r="26" spans="1:16">
      <c r="A26" s="12"/>
      <c r="B26" s="25">
        <v>338</v>
      </c>
      <c r="C26" s="20" t="s">
        <v>63</v>
      </c>
      <c r="D26" s="46">
        <v>41866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41866</v>
      </c>
      <c r="O26" s="47">
        <f t="shared" si="2"/>
        <v>18.451300132216836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SUM(D28:D30)</f>
        <v>33369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1817397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1850766</v>
      </c>
      <c r="O27" s="45">
        <f t="shared" si="2"/>
        <v>815.67474658439846</v>
      </c>
      <c r="P27" s="10"/>
    </row>
    <row r="28" spans="1:16">
      <c r="A28" s="12"/>
      <c r="B28" s="25">
        <v>341.9</v>
      </c>
      <c r="C28" s="20" t="s">
        <v>92</v>
      </c>
      <c r="D28" s="46">
        <v>33369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33369</v>
      </c>
      <c r="O28" s="47">
        <f t="shared" si="2"/>
        <v>14.706478624944909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1738373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1738373</v>
      </c>
      <c r="O29" s="47">
        <f t="shared" si="2"/>
        <v>766.14059056853239</v>
      </c>
      <c r="P29" s="9"/>
    </row>
    <row r="30" spans="1:16">
      <c r="A30" s="12"/>
      <c r="B30" s="25">
        <v>347.9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79024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79024</v>
      </c>
      <c r="O30" s="47">
        <f t="shared" si="2"/>
        <v>34.82767739092111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SUM(D32:D32)</f>
        <v>1146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1146</v>
      </c>
      <c r="O31" s="45">
        <f t="shared" si="2"/>
        <v>0.50506831203173208</v>
      </c>
      <c r="P31" s="10"/>
    </row>
    <row r="32" spans="1:16">
      <c r="A32" s="13"/>
      <c r="B32" s="39">
        <v>359</v>
      </c>
      <c r="C32" s="21" t="s">
        <v>40</v>
      </c>
      <c r="D32" s="46">
        <v>1146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1146</v>
      </c>
      <c r="O32" s="47">
        <f t="shared" si="2"/>
        <v>0.50506831203173208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SUM(D34:D38)</f>
        <v>183037</v>
      </c>
      <c r="E33" s="32">
        <f t="shared" si="9"/>
        <v>54979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25507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263523</v>
      </c>
      <c r="O33" s="45">
        <f t="shared" si="2"/>
        <v>116.14059056853239</v>
      </c>
      <c r="P33" s="10"/>
    </row>
    <row r="34" spans="1:119">
      <c r="A34" s="12"/>
      <c r="B34" s="25">
        <v>361.1</v>
      </c>
      <c r="C34" s="20" t="s">
        <v>41</v>
      </c>
      <c r="D34" s="46">
        <v>1375</v>
      </c>
      <c r="E34" s="46">
        <v>2475</v>
      </c>
      <c r="F34" s="46">
        <v>0</v>
      </c>
      <c r="G34" s="46">
        <v>0</v>
      </c>
      <c r="H34" s="46">
        <v>0</v>
      </c>
      <c r="I34" s="46">
        <v>11667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15517</v>
      </c>
      <c r="O34" s="47">
        <f t="shared" si="2"/>
        <v>6.8386954605553107</v>
      </c>
      <c r="P34" s="9"/>
    </row>
    <row r="35" spans="1:119">
      <c r="A35" s="12"/>
      <c r="B35" s="25">
        <v>361.3</v>
      </c>
      <c r="C35" s="20" t="s">
        <v>64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-9120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-9120</v>
      </c>
      <c r="O35" s="47">
        <f t="shared" si="2"/>
        <v>-4.0193918025561919</v>
      </c>
      <c r="P35" s="9"/>
    </row>
    <row r="36" spans="1:119">
      <c r="A36" s="12"/>
      <c r="B36" s="25">
        <v>362</v>
      </c>
      <c r="C36" s="20" t="s">
        <v>42</v>
      </c>
      <c r="D36" s="46">
        <v>65556</v>
      </c>
      <c r="E36" s="46">
        <v>0</v>
      </c>
      <c r="F36" s="46">
        <v>0</v>
      </c>
      <c r="G36" s="46">
        <v>0</v>
      </c>
      <c r="H36" s="46">
        <v>0</v>
      </c>
      <c r="I36" s="46">
        <v>22960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88516</v>
      </c>
      <c r="O36" s="47">
        <f t="shared" si="2"/>
        <v>39.011018069634197</v>
      </c>
      <c r="P36" s="9"/>
    </row>
    <row r="37" spans="1:119">
      <c r="A37" s="12"/>
      <c r="B37" s="25">
        <v>366</v>
      </c>
      <c r="C37" s="20" t="s">
        <v>44</v>
      </c>
      <c r="D37" s="46">
        <v>88942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88942</v>
      </c>
      <c r="O37" s="47">
        <f t="shared" si="2"/>
        <v>39.198765976200967</v>
      </c>
      <c r="P37" s="9"/>
    </row>
    <row r="38" spans="1:119">
      <c r="A38" s="12"/>
      <c r="B38" s="25">
        <v>369.9</v>
      </c>
      <c r="C38" s="20" t="s">
        <v>45</v>
      </c>
      <c r="D38" s="46">
        <v>27164</v>
      </c>
      <c r="E38" s="46">
        <v>52504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79668</v>
      </c>
      <c r="O38" s="47">
        <f t="shared" si="2"/>
        <v>35.111502864698103</v>
      </c>
      <c r="P38" s="9"/>
    </row>
    <row r="39" spans="1:119" ht="15.75">
      <c r="A39" s="29" t="s">
        <v>35</v>
      </c>
      <c r="B39" s="30"/>
      <c r="C39" s="31"/>
      <c r="D39" s="32">
        <f t="shared" ref="D39:M39" si="10">SUM(D40:D42)</f>
        <v>436137</v>
      </c>
      <c r="E39" s="32">
        <f t="shared" si="10"/>
        <v>31000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798859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1265996</v>
      </c>
      <c r="O39" s="45">
        <f t="shared" si="2"/>
        <v>557.95328338475099</v>
      </c>
      <c r="P39" s="9"/>
    </row>
    <row r="40" spans="1:119">
      <c r="A40" s="12"/>
      <c r="B40" s="25">
        <v>381</v>
      </c>
      <c r="C40" s="20" t="s">
        <v>46</v>
      </c>
      <c r="D40" s="46">
        <v>186137</v>
      </c>
      <c r="E40" s="46">
        <v>31000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217137</v>
      </c>
      <c r="O40" s="47">
        <f t="shared" si="2"/>
        <v>95.697223446452185</v>
      </c>
      <c r="P40" s="9"/>
    </row>
    <row r="41" spans="1:119">
      <c r="A41" s="12"/>
      <c r="B41" s="25">
        <v>384</v>
      </c>
      <c r="C41" s="20" t="s">
        <v>47</v>
      </c>
      <c r="D41" s="46">
        <v>250000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250000</v>
      </c>
      <c r="O41" s="47">
        <f t="shared" si="2"/>
        <v>110.18069634200089</v>
      </c>
      <c r="P41" s="9"/>
    </row>
    <row r="42" spans="1:119" ht="15.75" thickBot="1">
      <c r="A42" s="12"/>
      <c r="B42" s="25">
        <v>389.3</v>
      </c>
      <c r="C42" s="20" t="s">
        <v>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798859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798859</v>
      </c>
      <c r="O42" s="47">
        <f t="shared" si="2"/>
        <v>352.0753635962979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1">SUM(D5,D11,D14,D27,D31,D33,D39)</f>
        <v>5301155</v>
      </c>
      <c r="E43" s="15">
        <f t="shared" si="11"/>
        <v>134727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2641763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6"/>
        <v>8077645</v>
      </c>
      <c r="O43" s="38">
        <f t="shared" si="2"/>
        <v>3560.0022036139267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98</v>
      </c>
      <c r="M45" s="118"/>
      <c r="N45" s="118"/>
      <c r="O45" s="43">
        <v>2269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67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1316230</v>
      </c>
      <c r="E5" s="27">
        <f t="shared" si="0"/>
        <v>50448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1366678</v>
      </c>
      <c r="O5" s="33">
        <f t="shared" ref="O5:O45" si="2">(N5/O$47)</f>
        <v>605.26040744021259</v>
      </c>
      <c r="P5" s="6"/>
    </row>
    <row r="6" spans="1:133">
      <c r="A6" s="12"/>
      <c r="B6" s="25">
        <v>311</v>
      </c>
      <c r="C6" s="20" t="s">
        <v>2</v>
      </c>
      <c r="D6" s="46">
        <v>1123467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1123467</v>
      </c>
      <c r="O6" s="47">
        <f t="shared" si="2"/>
        <v>497.54960141718334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50448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50448</v>
      </c>
      <c r="O7" s="47">
        <f t="shared" si="2"/>
        <v>22.341895482728077</v>
      </c>
      <c r="P7" s="9"/>
    </row>
    <row r="8" spans="1:133">
      <c r="A8" s="12"/>
      <c r="B8" s="25">
        <v>314.10000000000002</v>
      </c>
      <c r="C8" s="20" t="s">
        <v>11</v>
      </c>
      <c r="D8" s="46">
        <v>94857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94857</v>
      </c>
      <c r="O8" s="47">
        <f t="shared" si="2"/>
        <v>42.009300265721876</v>
      </c>
      <c r="P8" s="9"/>
    </row>
    <row r="9" spans="1:133">
      <c r="A9" s="12"/>
      <c r="B9" s="25">
        <v>315</v>
      </c>
      <c r="C9" s="20" t="s">
        <v>85</v>
      </c>
      <c r="D9" s="46">
        <v>66682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66682</v>
      </c>
      <c r="O9" s="47">
        <f t="shared" si="2"/>
        <v>29.531443755535872</v>
      </c>
      <c r="P9" s="9"/>
    </row>
    <row r="10" spans="1:133">
      <c r="A10" s="12"/>
      <c r="B10" s="25">
        <v>316</v>
      </c>
      <c r="C10" s="20" t="s">
        <v>86</v>
      </c>
      <c r="D10" s="46">
        <v>31224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31224</v>
      </c>
      <c r="O10" s="47">
        <f t="shared" si="2"/>
        <v>13.828166519043402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149495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149495</v>
      </c>
      <c r="O11" s="45">
        <f t="shared" si="2"/>
        <v>66.206820194862715</v>
      </c>
      <c r="P11" s="10"/>
    </row>
    <row r="12" spans="1:133">
      <c r="A12" s="12"/>
      <c r="B12" s="25">
        <v>323.10000000000002</v>
      </c>
      <c r="C12" s="20" t="s">
        <v>14</v>
      </c>
      <c r="D12" s="46">
        <v>144720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144720</v>
      </c>
      <c r="O12" s="47">
        <f t="shared" si="2"/>
        <v>64.092116917626214</v>
      </c>
      <c r="P12" s="9"/>
    </row>
    <row r="13" spans="1:133">
      <c r="A13" s="12"/>
      <c r="B13" s="25">
        <v>329</v>
      </c>
      <c r="C13" s="20" t="s">
        <v>18</v>
      </c>
      <c r="D13" s="46">
        <v>4775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4775</v>
      </c>
      <c r="O13" s="47">
        <f t="shared" si="2"/>
        <v>2.1147032772364924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SUM(D15:D28)</f>
        <v>1708945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1708945</v>
      </c>
      <c r="O14" s="45">
        <f t="shared" si="2"/>
        <v>756.840124003543</v>
      </c>
      <c r="P14" s="10"/>
    </row>
    <row r="15" spans="1:133">
      <c r="A15" s="12"/>
      <c r="B15" s="25">
        <v>331.39</v>
      </c>
      <c r="C15" s="20" t="s">
        <v>69</v>
      </c>
      <c r="D15" s="46">
        <v>488852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488852</v>
      </c>
      <c r="O15" s="47">
        <f t="shared" si="2"/>
        <v>216.4977856510186</v>
      </c>
      <c r="P15" s="9"/>
    </row>
    <row r="16" spans="1:133">
      <c r="A16" s="12"/>
      <c r="B16" s="25">
        <v>331.62</v>
      </c>
      <c r="C16" s="20" t="s">
        <v>60</v>
      </c>
      <c r="D16" s="46">
        <v>15000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15000</v>
      </c>
      <c r="O16" s="47">
        <f t="shared" si="2"/>
        <v>6.6430469441984057</v>
      </c>
      <c r="P16" s="9"/>
    </row>
    <row r="17" spans="1:16">
      <c r="A17" s="12"/>
      <c r="B17" s="25">
        <v>331.7</v>
      </c>
      <c r="C17" s="20" t="s">
        <v>21</v>
      </c>
      <c r="D17" s="46">
        <v>572940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572940</v>
      </c>
      <c r="O17" s="47">
        <f t="shared" si="2"/>
        <v>253.73782108060232</v>
      </c>
      <c r="P17" s="9"/>
    </row>
    <row r="18" spans="1:16">
      <c r="A18" s="12"/>
      <c r="B18" s="25">
        <v>334.36</v>
      </c>
      <c r="C18" s="20" t="s">
        <v>24</v>
      </c>
      <c r="D18" s="46">
        <v>19800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19800</v>
      </c>
      <c r="O18" s="47">
        <f t="shared" si="2"/>
        <v>8.7688219663418963</v>
      </c>
      <c r="P18" s="9"/>
    </row>
    <row r="19" spans="1:16">
      <c r="A19" s="12"/>
      <c r="B19" s="25">
        <v>335.12</v>
      </c>
      <c r="C19" s="20" t="s">
        <v>87</v>
      </c>
      <c r="D19" s="46">
        <v>91253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91253</v>
      </c>
      <c r="O19" s="47">
        <f t="shared" si="2"/>
        <v>40.413197519929142</v>
      </c>
      <c r="P19" s="9"/>
    </row>
    <row r="20" spans="1:16">
      <c r="A20" s="12"/>
      <c r="B20" s="25">
        <v>335.14</v>
      </c>
      <c r="C20" s="20" t="s">
        <v>88</v>
      </c>
      <c r="D20" s="46">
        <v>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116</v>
      </c>
      <c r="O20" s="47">
        <f t="shared" si="2"/>
        <v>5.1372896368467667E-2</v>
      </c>
      <c r="P20" s="9"/>
    </row>
    <row r="21" spans="1:16">
      <c r="A21" s="12"/>
      <c r="B21" s="25">
        <v>335.15</v>
      </c>
      <c r="C21" s="20" t="s">
        <v>89</v>
      </c>
      <c r="D21" s="46">
        <v>302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302</v>
      </c>
      <c r="O21" s="47">
        <f t="shared" si="2"/>
        <v>0.13374667847652791</v>
      </c>
      <c r="P21" s="9"/>
    </row>
    <row r="22" spans="1:16">
      <c r="A22" s="12"/>
      <c r="B22" s="25">
        <v>335.18</v>
      </c>
      <c r="C22" s="20" t="s">
        <v>90</v>
      </c>
      <c r="D22" s="46">
        <v>149162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149162</v>
      </c>
      <c r="O22" s="47">
        <f t="shared" si="2"/>
        <v>66.059344552701504</v>
      </c>
      <c r="P22" s="9"/>
    </row>
    <row r="23" spans="1:16">
      <c r="A23" s="12"/>
      <c r="B23" s="25">
        <v>337.1</v>
      </c>
      <c r="C23" s="20" t="s">
        <v>72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5000</v>
      </c>
      <c r="O23" s="47">
        <f t="shared" si="2"/>
        <v>2.2143489813994686</v>
      </c>
      <c r="P23" s="9"/>
    </row>
    <row r="24" spans="1:16">
      <c r="A24" s="12"/>
      <c r="B24" s="25">
        <v>337.2</v>
      </c>
      <c r="C24" s="20" t="s">
        <v>73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1000</v>
      </c>
      <c r="O24" s="47">
        <f t="shared" si="2"/>
        <v>0.4428697962798937</v>
      </c>
      <c r="P24" s="9"/>
    </row>
    <row r="25" spans="1:16">
      <c r="A25" s="12"/>
      <c r="B25" s="25">
        <v>337.6</v>
      </c>
      <c r="C25" s="20" t="s">
        <v>74</v>
      </c>
      <c r="D25" s="46">
        <v>18043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18043</v>
      </c>
      <c r="O25" s="47">
        <f t="shared" si="2"/>
        <v>7.9906997342781221</v>
      </c>
      <c r="P25" s="9"/>
    </row>
    <row r="26" spans="1:16">
      <c r="A26" s="12"/>
      <c r="B26" s="25">
        <v>337.7</v>
      </c>
      <c r="C26" s="20" t="s">
        <v>75</v>
      </c>
      <c r="D26" s="46">
        <v>17417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17417</v>
      </c>
      <c r="O26" s="47">
        <f t="shared" si="2"/>
        <v>7.7134632418069087</v>
      </c>
      <c r="P26" s="9"/>
    </row>
    <row r="27" spans="1:16">
      <c r="A27" s="12"/>
      <c r="B27" s="25">
        <v>337.9</v>
      </c>
      <c r="C27" s="20" t="s">
        <v>91</v>
      </c>
      <c r="D27" s="46">
        <v>293535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293535</v>
      </c>
      <c r="O27" s="47">
        <f t="shared" si="2"/>
        <v>129.9977856510186</v>
      </c>
      <c r="P27" s="9"/>
    </row>
    <row r="28" spans="1:16">
      <c r="A28" s="12"/>
      <c r="B28" s="25">
        <v>338</v>
      </c>
      <c r="C28" s="20" t="s">
        <v>63</v>
      </c>
      <c r="D28" s="46">
        <v>36525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36525</v>
      </c>
      <c r="O28" s="47">
        <f t="shared" si="2"/>
        <v>16.175819309123117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SUM(D30:D32)</f>
        <v>106496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1796387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1"/>
        <v>1902883</v>
      </c>
      <c r="O29" s="45">
        <f t="shared" si="2"/>
        <v>842.72940655447303</v>
      </c>
      <c r="P29" s="10"/>
    </row>
    <row r="30" spans="1:16">
      <c r="A30" s="12"/>
      <c r="B30" s="25">
        <v>341.9</v>
      </c>
      <c r="C30" s="20" t="s">
        <v>92</v>
      </c>
      <c r="D30" s="46">
        <v>106496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106496</v>
      </c>
      <c r="O30" s="47">
        <f t="shared" si="2"/>
        <v>47.163861824623559</v>
      </c>
      <c r="P30" s="9"/>
    </row>
    <row r="31" spans="1:16">
      <c r="A31" s="12"/>
      <c r="B31" s="25">
        <v>343.6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1724053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1724053</v>
      </c>
      <c r="O31" s="47">
        <f t="shared" si="2"/>
        <v>763.53100088573956</v>
      </c>
      <c r="P31" s="9"/>
    </row>
    <row r="32" spans="1:16">
      <c r="A32" s="12"/>
      <c r="B32" s="25">
        <v>347.9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72334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72334</v>
      </c>
      <c r="O32" s="47">
        <f t="shared" si="2"/>
        <v>32.034543844109834</v>
      </c>
      <c r="P32" s="9"/>
    </row>
    <row r="33" spans="1:119" ht="15.75">
      <c r="A33" s="29" t="s">
        <v>34</v>
      </c>
      <c r="B33" s="30"/>
      <c r="C33" s="31"/>
      <c r="D33" s="32">
        <f t="shared" ref="D33:M33" si="6">SUM(D34:D34)</f>
        <v>6955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6955</v>
      </c>
      <c r="O33" s="45">
        <f t="shared" si="2"/>
        <v>3.0801594331266609</v>
      </c>
      <c r="P33" s="10"/>
    </row>
    <row r="34" spans="1:119">
      <c r="A34" s="13"/>
      <c r="B34" s="39">
        <v>359</v>
      </c>
      <c r="C34" s="21" t="s">
        <v>40</v>
      </c>
      <c r="D34" s="46">
        <v>6955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6955</v>
      </c>
      <c r="O34" s="47">
        <f t="shared" si="2"/>
        <v>3.0801594331266609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SUM(D36:D40)</f>
        <v>207840</v>
      </c>
      <c r="E35" s="32">
        <f t="shared" si="7"/>
        <v>62704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24162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294706</v>
      </c>
      <c r="O35" s="45">
        <f t="shared" si="2"/>
        <v>130.51638618246236</v>
      </c>
      <c r="P35" s="10"/>
    </row>
    <row r="36" spans="1:119">
      <c r="A36" s="12"/>
      <c r="B36" s="25">
        <v>361.1</v>
      </c>
      <c r="C36" s="20" t="s">
        <v>41</v>
      </c>
      <c r="D36" s="46">
        <v>2050</v>
      </c>
      <c r="E36" s="46">
        <v>2440</v>
      </c>
      <c r="F36" s="46">
        <v>0</v>
      </c>
      <c r="G36" s="46">
        <v>0</v>
      </c>
      <c r="H36" s="46">
        <v>0</v>
      </c>
      <c r="I36" s="46">
        <v>19540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24030</v>
      </c>
      <c r="O36" s="47">
        <f t="shared" si="2"/>
        <v>10.642161204605847</v>
      </c>
      <c r="P36" s="9"/>
    </row>
    <row r="37" spans="1:119">
      <c r="A37" s="12"/>
      <c r="B37" s="25">
        <v>361.3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-15817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-15817</v>
      </c>
      <c r="O37" s="47">
        <f t="shared" si="2"/>
        <v>-7.0048715677590785</v>
      </c>
      <c r="P37" s="9"/>
    </row>
    <row r="38" spans="1:119">
      <c r="A38" s="12"/>
      <c r="B38" s="25">
        <v>362</v>
      </c>
      <c r="C38" s="20" t="s">
        <v>42</v>
      </c>
      <c r="D38" s="46">
        <v>88076</v>
      </c>
      <c r="E38" s="46">
        <v>0</v>
      </c>
      <c r="F38" s="46">
        <v>0</v>
      </c>
      <c r="G38" s="46">
        <v>0</v>
      </c>
      <c r="H38" s="46">
        <v>0</v>
      </c>
      <c r="I38" s="46">
        <v>18689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106765</v>
      </c>
      <c r="O38" s="47">
        <f t="shared" si="2"/>
        <v>47.282993799822854</v>
      </c>
      <c r="P38" s="9"/>
    </row>
    <row r="39" spans="1:119">
      <c r="A39" s="12"/>
      <c r="B39" s="25">
        <v>366</v>
      </c>
      <c r="C39" s="20" t="s">
        <v>44</v>
      </c>
      <c r="D39" s="46">
        <v>61916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61916</v>
      </c>
      <c r="O39" s="47">
        <f t="shared" si="2"/>
        <v>27.420726306465898</v>
      </c>
      <c r="P39" s="9"/>
    </row>
    <row r="40" spans="1:119">
      <c r="A40" s="12"/>
      <c r="B40" s="25">
        <v>369.9</v>
      </c>
      <c r="C40" s="20" t="s">
        <v>45</v>
      </c>
      <c r="D40" s="46">
        <v>55798</v>
      </c>
      <c r="E40" s="46">
        <v>60264</v>
      </c>
      <c r="F40" s="46">
        <v>0</v>
      </c>
      <c r="G40" s="46">
        <v>0</v>
      </c>
      <c r="H40" s="46">
        <v>0</v>
      </c>
      <c r="I40" s="46">
        <v>1750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117812</v>
      </c>
      <c r="O40" s="47">
        <f t="shared" si="2"/>
        <v>52.17537643932684</v>
      </c>
      <c r="P40" s="9"/>
    </row>
    <row r="41" spans="1:119" ht="15.75">
      <c r="A41" s="29" t="s">
        <v>35</v>
      </c>
      <c r="B41" s="30"/>
      <c r="C41" s="31"/>
      <c r="D41" s="32">
        <f t="shared" ref="D41:M41" si="8">SUM(D42:D44)</f>
        <v>242429</v>
      </c>
      <c r="E41" s="32">
        <f t="shared" si="8"/>
        <v>29710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36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272175</v>
      </c>
      <c r="O41" s="45">
        <f t="shared" si="2"/>
        <v>120.53808680248007</v>
      </c>
      <c r="P41" s="9"/>
    </row>
    <row r="42" spans="1:119">
      <c r="A42" s="12"/>
      <c r="B42" s="25">
        <v>381</v>
      </c>
      <c r="C42" s="20" t="s">
        <v>46</v>
      </c>
      <c r="D42" s="46">
        <v>110994</v>
      </c>
      <c r="E42" s="46">
        <v>29710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140704</v>
      </c>
      <c r="O42" s="47">
        <f t="shared" si="2"/>
        <v>62.313551815766168</v>
      </c>
      <c r="P42" s="9"/>
    </row>
    <row r="43" spans="1:119">
      <c r="A43" s="12"/>
      <c r="B43" s="25">
        <v>384</v>
      </c>
      <c r="C43" s="20" t="s">
        <v>47</v>
      </c>
      <c r="D43" s="46">
        <v>131435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131435</v>
      </c>
      <c r="O43" s="47">
        <f t="shared" si="2"/>
        <v>58.208591674047831</v>
      </c>
      <c r="P43" s="9"/>
    </row>
    <row r="44" spans="1:119" ht="15.75" thickBot="1">
      <c r="A44" s="12"/>
      <c r="B44" s="25">
        <v>389.2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36</v>
      </c>
      <c r="O44" s="47">
        <f t="shared" si="2"/>
        <v>1.5943312666076175E-2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9">SUM(D5,D11,D14,D29,D33,D35,D41)</f>
        <v>3738390</v>
      </c>
      <c r="E45" s="15">
        <f t="shared" si="9"/>
        <v>142862</v>
      </c>
      <c r="F45" s="15">
        <f t="shared" si="9"/>
        <v>0</v>
      </c>
      <c r="G45" s="15">
        <f t="shared" si="9"/>
        <v>0</v>
      </c>
      <c r="H45" s="15">
        <f t="shared" si="9"/>
        <v>0</v>
      </c>
      <c r="I45" s="15">
        <f t="shared" si="9"/>
        <v>1820585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1"/>
        <v>5701837</v>
      </c>
      <c r="O45" s="38">
        <f t="shared" si="2"/>
        <v>2525.1713906111604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94</v>
      </c>
      <c r="M47" s="118"/>
      <c r="N47" s="118"/>
      <c r="O47" s="43">
        <v>2258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1357258</v>
      </c>
      <c r="E5" s="27">
        <f t="shared" si="0"/>
        <v>55322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1412580</v>
      </c>
      <c r="O5" s="33">
        <f t="shared" ref="O5:O45" si="2">(N5/O$47)</f>
        <v>626.14361702127655</v>
      </c>
      <c r="P5" s="6"/>
    </row>
    <row r="6" spans="1:133">
      <c r="A6" s="12"/>
      <c r="B6" s="25">
        <v>311</v>
      </c>
      <c r="C6" s="20" t="s">
        <v>2</v>
      </c>
      <c r="D6" s="46">
        <v>1165315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1165315</v>
      </c>
      <c r="O6" s="47">
        <f t="shared" si="2"/>
        <v>516.54033687943263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55322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55322</v>
      </c>
      <c r="O7" s="47">
        <f t="shared" si="2"/>
        <v>24.522163120567377</v>
      </c>
      <c r="P7" s="9"/>
    </row>
    <row r="8" spans="1:133">
      <c r="A8" s="12"/>
      <c r="B8" s="25">
        <v>314.10000000000002</v>
      </c>
      <c r="C8" s="20" t="s">
        <v>11</v>
      </c>
      <c r="D8" s="46">
        <v>96129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96129</v>
      </c>
      <c r="O8" s="47">
        <f t="shared" si="2"/>
        <v>42.610372340425535</v>
      </c>
      <c r="P8" s="9"/>
    </row>
    <row r="9" spans="1:133">
      <c r="A9" s="12"/>
      <c r="B9" s="25">
        <v>315</v>
      </c>
      <c r="C9" s="20" t="s">
        <v>58</v>
      </c>
      <c r="D9" s="46">
        <v>71848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71848</v>
      </c>
      <c r="O9" s="47">
        <f t="shared" si="2"/>
        <v>31.847517730496453</v>
      </c>
      <c r="P9" s="9"/>
    </row>
    <row r="10" spans="1:133">
      <c r="A10" s="12"/>
      <c r="B10" s="25">
        <v>316</v>
      </c>
      <c r="C10" s="20" t="s">
        <v>12</v>
      </c>
      <c r="D10" s="46">
        <v>23966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23966</v>
      </c>
      <c r="O10" s="47">
        <f t="shared" si="2"/>
        <v>10.62322695035461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154241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154241</v>
      </c>
      <c r="O11" s="45">
        <f t="shared" si="2"/>
        <v>68.369237588652481</v>
      </c>
      <c r="P11" s="10"/>
    </row>
    <row r="12" spans="1:133">
      <c r="A12" s="12"/>
      <c r="B12" s="25">
        <v>323.10000000000002</v>
      </c>
      <c r="C12" s="20" t="s">
        <v>14</v>
      </c>
      <c r="D12" s="46">
        <v>147570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147570</v>
      </c>
      <c r="O12" s="47">
        <f t="shared" si="2"/>
        <v>65.412234042553195</v>
      </c>
      <c r="P12" s="9"/>
    </row>
    <row r="13" spans="1:133">
      <c r="A13" s="12"/>
      <c r="B13" s="25">
        <v>323.39999999999998</v>
      </c>
      <c r="C13" s="20" t="s">
        <v>16</v>
      </c>
      <c r="D13" s="46">
        <v>2071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2071</v>
      </c>
      <c r="O13" s="47">
        <f t="shared" si="2"/>
        <v>0.91799645390070927</v>
      </c>
      <c r="P13" s="9"/>
    </row>
    <row r="14" spans="1:133">
      <c r="A14" s="12"/>
      <c r="B14" s="25">
        <v>329</v>
      </c>
      <c r="C14" s="20" t="s">
        <v>18</v>
      </c>
      <c r="D14" s="46">
        <v>4600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4600</v>
      </c>
      <c r="O14" s="47">
        <f t="shared" si="2"/>
        <v>2.0390070921985815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SUM(D16:D29)</f>
        <v>1309747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1309747</v>
      </c>
      <c r="O15" s="45">
        <f t="shared" si="2"/>
        <v>580.5616134751773</v>
      </c>
      <c r="P15" s="10"/>
    </row>
    <row r="16" spans="1:133">
      <c r="A16" s="12"/>
      <c r="B16" s="25">
        <v>331.1</v>
      </c>
      <c r="C16" s="20" t="s">
        <v>19</v>
      </c>
      <c r="D16" s="46">
        <v>114191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114191</v>
      </c>
      <c r="O16" s="47">
        <f t="shared" si="2"/>
        <v>50.616578014184398</v>
      </c>
      <c r="P16" s="9"/>
    </row>
    <row r="17" spans="1:16">
      <c r="A17" s="12"/>
      <c r="B17" s="25">
        <v>331.2</v>
      </c>
      <c r="C17" s="20" t="s">
        <v>59</v>
      </c>
      <c r="D17" s="46">
        <v>948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948</v>
      </c>
      <c r="O17" s="47">
        <f t="shared" si="2"/>
        <v>0.42021276595744683</v>
      </c>
      <c r="P17" s="9"/>
    </row>
    <row r="18" spans="1:16">
      <c r="A18" s="12"/>
      <c r="B18" s="25">
        <v>331.39</v>
      </c>
      <c r="C18" s="20" t="s">
        <v>69</v>
      </c>
      <c r="D18" s="46">
        <v>33936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33936</v>
      </c>
      <c r="O18" s="47">
        <f t="shared" si="2"/>
        <v>15.042553191489361</v>
      </c>
      <c r="P18" s="9"/>
    </row>
    <row r="19" spans="1:16">
      <c r="A19" s="12"/>
      <c r="B19" s="25">
        <v>331.7</v>
      </c>
      <c r="C19" s="20" t="s">
        <v>21</v>
      </c>
      <c r="D19" s="46">
        <v>364477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364477</v>
      </c>
      <c r="O19" s="47">
        <f t="shared" si="2"/>
        <v>161.55895390070921</v>
      </c>
      <c r="P19" s="9"/>
    </row>
    <row r="20" spans="1:16">
      <c r="A20" s="12"/>
      <c r="B20" s="25">
        <v>334.69</v>
      </c>
      <c r="C20" s="20" t="s">
        <v>61</v>
      </c>
      <c r="D20" s="46">
        <v>469602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469602</v>
      </c>
      <c r="O20" s="47">
        <f t="shared" si="2"/>
        <v>208.15691489361703</v>
      </c>
      <c r="P20" s="9"/>
    </row>
    <row r="21" spans="1:16">
      <c r="A21" s="12"/>
      <c r="B21" s="25">
        <v>335.12</v>
      </c>
      <c r="C21" s="20" t="s">
        <v>26</v>
      </c>
      <c r="D21" s="46">
        <v>90793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90793</v>
      </c>
      <c r="O21" s="47">
        <f t="shared" si="2"/>
        <v>40.245124113475178</v>
      </c>
      <c r="P21" s="9"/>
    </row>
    <row r="22" spans="1:16">
      <c r="A22" s="12"/>
      <c r="B22" s="25">
        <v>335.14</v>
      </c>
      <c r="C22" s="20" t="s">
        <v>62</v>
      </c>
      <c r="D22" s="46">
        <v>134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134</v>
      </c>
      <c r="O22" s="47">
        <f t="shared" si="2"/>
        <v>5.9397163120567378E-2</v>
      </c>
      <c r="P22" s="9"/>
    </row>
    <row r="23" spans="1:16">
      <c r="A23" s="12"/>
      <c r="B23" s="25">
        <v>335.15</v>
      </c>
      <c r="C23" s="20" t="s">
        <v>27</v>
      </c>
      <c r="D23" s="46">
        <v>1786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1786</v>
      </c>
      <c r="O23" s="47">
        <f t="shared" si="2"/>
        <v>0.79166666666666663</v>
      </c>
      <c r="P23" s="9"/>
    </row>
    <row r="24" spans="1:16">
      <c r="A24" s="12"/>
      <c r="B24" s="25">
        <v>335.18</v>
      </c>
      <c r="C24" s="20" t="s">
        <v>28</v>
      </c>
      <c r="D24" s="46">
        <v>143872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143872</v>
      </c>
      <c r="O24" s="47">
        <f t="shared" si="2"/>
        <v>63.773049645390074</v>
      </c>
      <c r="P24" s="9"/>
    </row>
    <row r="25" spans="1:16">
      <c r="A25" s="12"/>
      <c r="B25" s="25">
        <v>337.1</v>
      </c>
      <c r="C25" s="20" t="s">
        <v>72</v>
      </c>
      <c r="D25" s="46">
        <v>4335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4335</v>
      </c>
      <c r="O25" s="47">
        <f t="shared" si="2"/>
        <v>1.9215425531914894</v>
      </c>
      <c r="P25" s="9"/>
    </row>
    <row r="26" spans="1:16">
      <c r="A26" s="12"/>
      <c r="B26" s="25">
        <v>337.2</v>
      </c>
      <c r="C26" s="20" t="s">
        <v>73</v>
      </c>
      <c r="D26" s="46">
        <v>1250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1250</v>
      </c>
      <c r="O26" s="47">
        <f t="shared" si="2"/>
        <v>0.55407801418439717</v>
      </c>
      <c r="P26" s="9"/>
    </row>
    <row r="27" spans="1:16">
      <c r="A27" s="12"/>
      <c r="B27" s="25">
        <v>337.6</v>
      </c>
      <c r="C27" s="20" t="s">
        <v>74</v>
      </c>
      <c r="D27" s="46">
        <v>11000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11000</v>
      </c>
      <c r="O27" s="47">
        <f t="shared" si="2"/>
        <v>4.875886524822695</v>
      </c>
      <c r="P27" s="9"/>
    </row>
    <row r="28" spans="1:16">
      <c r="A28" s="12"/>
      <c r="B28" s="25">
        <v>337.7</v>
      </c>
      <c r="C28" s="20" t="s">
        <v>75</v>
      </c>
      <c r="D28" s="46">
        <v>35585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35585</v>
      </c>
      <c r="O28" s="47">
        <f t="shared" si="2"/>
        <v>15.773492907801419</v>
      </c>
      <c r="P28" s="9"/>
    </row>
    <row r="29" spans="1:16">
      <c r="A29" s="12"/>
      <c r="B29" s="25">
        <v>338</v>
      </c>
      <c r="C29" s="20" t="s">
        <v>63</v>
      </c>
      <c r="D29" s="46">
        <v>37838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37838</v>
      </c>
      <c r="O29" s="47">
        <f t="shared" si="2"/>
        <v>16.772163120567377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SUM(D31:D32)</f>
        <v>0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1760335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1"/>
        <v>1760335</v>
      </c>
      <c r="O30" s="45">
        <f t="shared" si="2"/>
        <v>780.29033687943263</v>
      </c>
      <c r="P30" s="10"/>
    </row>
    <row r="31" spans="1:16">
      <c r="A31" s="12"/>
      <c r="B31" s="25">
        <v>343.6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1677524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1677524</v>
      </c>
      <c r="O31" s="47">
        <f t="shared" si="2"/>
        <v>743.58333333333337</v>
      </c>
      <c r="P31" s="9"/>
    </row>
    <row r="32" spans="1:16">
      <c r="A32" s="12"/>
      <c r="B32" s="25">
        <v>347.9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82811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82811</v>
      </c>
      <c r="O32" s="47">
        <f t="shared" si="2"/>
        <v>36.707003546099294</v>
      </c>
      <c r="P32" s="9"/>
    </row>
    <row r="33" spans="1:119" ht="15.75">
      <c r="A33" s="29" t="s">
        <v>34</v>
      </c>
      <c r="B33" s="30"/>
      <c r="C33" s="31"/>
      <c r="D33" s="32">
        <f t="shared" ref="D33:M33" si="6">SUM(D34:D34)</f>
        <v>2662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2662</v>
      </c>
      <c r="O33" s="45">
        <f t="shared" si="2"/>
        <v>1.1799645390070923</v>
      </c>
      <c r="P33" s="10"/>
    </row>
    <row r="34" spans="1:119">
      <c r="A34" s="13"/>
      <c r="B34" s="39">
        <v>359</v>
      </c>
      <c r="C34" s="21" t="s">
        <v>40</v>
      </c>
      <c r="D34" s="46">
        <v>2662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2662</v>
      </c>
      <c r="O34" s="47">
        <f t="shared" si="2"/>
        <v>1.1799645390070923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SUM(D36:D40)</f>
        <v>296606</v>
      </c>
      <c r="E35" s="32">
        <f t="shared" si="7"/>
        <v>58607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18846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374059</v>
      </c>
      <c r="O35" s="45">
        <f t="shared" si="2"/>
        <v>165.80629432624113</v>
      </c>
      <c r="P35" s="10"/>
    </row>
    <row r="36" spans="1:119">
      <c r="A36" s="12"/>
      <c r="B36" s="25">
        <v>361.1</v>
      </c>
      <c r="C36" s="20" t="s">
        <v>41</v>
      </c>
      <c r="D36" s="46">
        <v>4213</v>
      </c>
      <c r="E36" s="46">
        <v>4684</v>
      </c>
      <c r="F36" s="46">
        <v>0</v>
      </c>
      <c r="G36" s="46">
        <v>0</v>
      </c>
      <c r="H36" s="46">
        <v>0</v>
      </c>
      <c r="I36" s="46">
        <v>27526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36423</v>
      </c>
      <c r="O36" s="47">
        <f t="shared" si="2"/>
        <v>16.144946808510639</v>
      </c>
      <c r="P36" s="9"/>
    </row>
    <row r="37" spans="1:119">
      <c r="A37" s="12"/>
      <c r="B37" s="25">
        <v>361.3</v>
      </c>
      <c r="C37" s="20" t="s">
        <v>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-27526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-27526</v>
      </c>
      <c r="O37" s="47">
        <f t="shared" si="2"/>
        <v>-12.201241134751774</v>
      </c>
      <c r="P37" s="9"/>
    </row>
    <row r="38" spans="1:119">
      <c r="A38" s="12"/>
      <c r="B38" s="25">
        <v>362</v>
      </c>
      <c r="C38" s="20" t="s">
        <v>42</v>
      </c>
      <c r="D38" s="46">
        <v>97829</v>
      </c>
      <c r="E38" s="46">
        <v>0</v>
      </c>
      <c r="F38" s="46">
        <v>0</v>
      </c>
      <c r="G38" s="46">
        <v>0</v>
      </c>
      <c r="H38" s="46">
        <v>0</v>
      </c>
      <c r="I38" s="46">
        <v>18706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116535</v>
      </c>
      <c r="O38" s="47">
        <f t="shared" si="2"/>
        <v>51.655585106382979</v>
      </c>
      <c r="P38" s="9"/>
    </row>
    <row r="39" spans="1:119">
      <c r="A39" s="12"/>
      <c r="B39" s="25">
        <v>366</v>
      </c>
      <c r="C39" s="20" t="s">
        <v>44</v>
      </c>
      <c r="D39" s="46">
        <v>29294</v>
      </c>
      <c r="E39" s="46">
        <v>1000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30294</v>
      </c>
      <c r="O39" s="47">
        <f t="shared" si="2"/>
        <v>13.428191489361701</v>
      </c>
      <c r="P39" s="9"/>
    </row>
    <row r="40" spans="1:119">
      <c r="A40" s="12"/>
      <c r="B40" s="25">
        <v>369.9</v>
      </c>
      <c r="C40" s="20" t="s">
        <v>45</v>
      </c>
      <c r="D40" s="46">
        <v>165270</v>
      </c>
      <c r="E40" s="46">
        <v>52923</v>
      </c>
      <c r="F40" s="46">
        <v>0</v>
      </c>
      <c r="G40" s="46">
        <v>0</v>
      </c>
      <c r="H40" s="46">
        <v>0</v>
      </c>
      <c r="I40" s="46">
        <v>140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218333</v>
      </c>
      <c r="O40" s="47">
        <f t="shared" si="2"/>
        <v>96.778812056737593</v>
      </c>
      <c r="P40" s="9"/>
    </row>
    <row r="41" spans="1:119" ht="15.75">
      <c r="A41" s="29" t="s">
        <v>35</v>
      </c>
      <c r="B41" s="30"/>
      <c r="C41" s="31"/>
      <c r="D41" s="32">
        <f t="shared" ref="D41:M41" si="8">SUM(D42:D44)</f>
        <v>150797</v>
      </c>
      <c r="E41" s="32">
        <f t="shared" si="8"/>
        <v>20000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776392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947189</v>
      </c>
      <c r="O41" s="45">
        <f t="shared" si="2"/>
        <v>419.85328014184398</v>
      </c>
      <c r="P41" s="9"/>
    </row>
    <row r="42" spans="1:119">
      <c r="A42" s="12"/>
      <c r="B42" s="25">
        <v>381</v>
      </c>
      <c r="C42" s="20" t="s">
        <v>46</v>
      </c>
      <c r="D42" s="46">
        <v>129878</v>
      </c>
      <c r="E42" s="46">
        <v>20000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149878</v>
      </c>
      <c r="O42" s="47">
        <f t="shared" si="2"/>
        <v>66.435283687943269</v>
      </c>
      <c r="P42" s="9"/>
    </row>
    <row r="43" spans="1:119">
      <c r="A43" s="12"/>
      <c r="B43" s="25">
        <v>384</v>
      </c>
      <c r="C43" s="20" t="s">
        <v>47</v>
      </c>
      <c r="D43" s="46">
        <v>20919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"/>
        <v>20919</v>
      </c>
      <c r="O43" s="47">
        <f t="shared" si="2"/>
        <v>9.272606382978724</v>
      </c>
      <c r="P43" s="9"/>
    </row>
    <row r="44" spans="1:119" ht="15.75" thickBot="1">
      <c r="A44" s="12"/>
      <c r="B44" s="25">
        <v>389.2</v>
      </c>
      <c r="C44" s="20" t="s">
        <v>65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776392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776392</v>
      </c>
      <c r="O44" s="47">
        <f t="shared" si="2"/>
        <v>344.14539007092196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9">SUM(D5,D11,D15,D30,D33,D35,D41)</f>
        <v>3271311</v>
      </c>
      <c r="E45" s="15">
        <f t="shared" si="9"/>
        <v>133929</v>
      </c>
      <c r="F45" s="15">
        <f t="shared" si="9"/>
        <v>0</v>
      </c>
      <c r="G45" s="15">
        <f t="shared" si="9"/>
        <v>0</v>
      </c>
      <c r="H45" s="15">
        <f t="shared" si="9"/>
        <v>0</v>
      </c>
      <c r="I45" s="15">
        <f t="shared" si="9"/>
        <v>2555573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1"/>
        <v>5960813</v>
      </c>
      <c r="O45" s="38">
        <f t="shared" si="2"/>
        <v>2642.2043439716313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76</v>
      </c>
      <c r="M47" s="118"/>
      <c r="N47" s="118"/>
      <c r="O47" s="43">
        <v>2256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1443279</v>
      </c>
      <c r="E5" s="27">
        <f t="shared" si="0"/>
        <v>55568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1498847</v>
      </c>
      <c r="O5" s="33">
        <f t="shared" ref="O5:O45" si="2">(N5/O$47)</f>
        <v>669.42697632871818</v>
      </c>
      <c r="P5" s="6"/>
    </row>
    <row r="6" spans="1:133">
      <c r="A6" s="12"/>
      <c r="B6" s="25">
        <v>311</v>
      </c>
      <c r="C6" s="20" t="s">
        <v>2</v>
      </c>
      <c r="D6" s="46">
        <v>1229294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1229294</v>
      </c>
      <c r="O6" s="47">
        <f t="shared" si="2"/>
        <v>549.03707012058953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55568</v>
      </c>
      <c r="O7" s="47">
        <f t="shared" si="2"/>
        <v>24.818222420723536</v>
      </c>
      <c r="P7" s="9"/>
    </row>
    <row r="8" spans="1:133">
      <c r="A8" s="12"/>
      <c r="B8" s="25">
        <v>314.10000000000002</v>
      </c>
      <c r="C8" s="20" t="s">
        <v>11</v>
      </c>
      <c r="D8" s="46">
        <v>94908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94908</v>
      </c>
      <c r="O8" s="47">
        <f t="shared" si="2"/>
        <v>42.388566324251897</v>
      </c>
      <c r="P8" s="9"/>
    </row>
    <row r="9" spans="1:133">
      <c r="A9" s="12"/>
      <c r="B9" s="25">
        <v>315</v>
      </c>
      <c r="C9" s="20" t="s">
        <v>58</v>
      </c>
      <c r="D9" s="46">
        <v>76046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76046</v>
      </c>
      <c r="O9" s="47">
        <f t="shared" si="2"/>
        <v>33.964269763287184</v>
      </c>
      <c r="P9" s="9"/>
    </row>
    <row r="10" spans="1:133">
      <c r="A10" s="12"/>
      <c r="B10" s="25">
        <v>316</v>
      </c>
      <c r="C10" s="20" t="s">
        <v>12</v>
      </c>
      <c r="D10" s="46">
        <v>43031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43031</v>
      </c>
      <c r="O10" s="47">
        <f t="shared" si="2"/>
        <v>19.218847699866011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191224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191224</v>
      </c>
      <c r="O11" s="45">
        <f t="shared" si="2"/>
        <v>85.405984814649401</v>
      </c>
      <c r="P11" s="10"/>
    </row>
    <row r="12" spans="1:133">
      <c r="A12" s="12"/>
      <c r="B12" s="25">
        <v>322</v>
      </c>
      <c r="C12" s="20" t="s">
        <v>0</v>
      </c>
      <c r="D12" s="46">
        <v>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</v>
      </c>
      <c r="O12" s="47">
        <f t="shared" si="2"/>
        <v>3.3497096918267084E-2</v>
      </c>
      <c r="P12" s="9"/>
    </row>
    <row r="13" spans="1:133">
      <c r="A13" s="12"/>
      <c r="B13" s="25">
        <v>323.10000000000002</v>
      </c>
      <c r="C13" s="20" t="s">
        <v>14</v>
      </c>
      <c r="D13" s="46">
        <v>182341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182341</v>
      </c>
      <c r="O13" s="47">
        <f t="shared" si="2"/>
        <v>81.438588655649838</v>
      </c>
      <c r="P13" s="9"/>
    </row>
    <row r="14" spans="1:133">
      <c r="A14" s="12"/>
      <c r="B14" s="25">
        <v>323.39999999999998</v>
      </c>
      <c r="C14" s="20" t="s">
        <v>16</v>
      </c>
      <c r="D14" s="46">
        <v>4008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4008</v>
      </c>
      <c r="O14" s="47">
        <f t="shared" si="2"/>
        <v>1.790084859312193</v>
      </c>
      <c r="P14" s="9"/>
    </row>
    <row r="15" spans="1:133">
      <c r="A15" s="12"/>
      <c r="B15" s="25">
        <v>329</v>
      </c>
      <c r="C15" s="20" t="s">
        <v>18</v>
      </c>
      <c r="D15" s="46">
        <v>4800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4800</v>
      </c>
      <c r="O15" s="47">
        <f t="shared" si="2"/>
        <v>2.1438142027690934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SUM(D17:D28)</f>
        <v>2130534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2130534</v>
      </c>
      <c r="O16" s="45">
        <f t="shared" si="2"/>
        <v>951.55605180884322</v>
      </c>
      <c r="P16" s="10"/>
    </row>
    <row r="17" spans="1:16">
      <c r="A17" s="12"/>
      <c r="B17" s="25">
        <v>331.2</v>
      </c>
      <c r="C17" s="20" t="s">
        <v>59</v>
      </c>
      <c r="D17" s="46">
        <v>58964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58964</v>
      </c>
      <c r="O17" s="47">
        <f t="shared" si="2"/>
        <v>26.33497096918267</v>
      </c>
      <c r="P17" s="9"/>
    </row>
    <row r="18" spans="1:16">
      <c r="A18" s="12"/>
      <c r="B18" s="25">
        <v>331.39</v>
      </c>
      <c r="C18" s="20" t="s">
        <v>69</v>
      </c>
      <c r="D18" s="46">
        <v>236537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236537</v>
      </c>
      <c r="O18" s="47">
        <f t="shared" si="2"/>
        <v>105.64403751674855</v>
      </c>
      <c r="P18" s="9"/>
    </row>
    <row r="19" spans="1:16">
      <c r="A19" s="12"/>
      <c r="B19" s="25">
        <v>331.62</v>
      </c>
      <c r="C19" s="20" t="s">
        <v>60</v>
      </c>
      <c r="D19" s="46">
        <v>159579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159579</v>
      </c>
      <c r="O19" s="47">
        <f t="shared" si="2"/>
        <v>71.272443054935238</v>
      </c>
      <c r="P19" s="9"/>
    </row>
    <row r="20" spans="1:16">
      <c r="A20" s="12"/>
      <c r="B20" s="25">
        <v>331.7</v>
      </c>
      <c r="C20" s="20" t="s">
        <v>21</v>
      </c>
      <c r="D20" s="46">
        <v>489245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489245</v>
      </c>
      <c r="O20" s="47">
        <f t="shared" si="2"/>
        <v>218.51049575703439</v>
      </c>
      <c r="P20" s="9"/>
    </row>
    <row r="21" spans="1:16">
      <c r="A21" s="12"/>
      <c r="B21" s="25">
        <v>334.1</v>
      </c>
      <c r="C21" s="20" t="s">
        <v>23</v>
      </c>
      <c r="D21" s="46">
        <v>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</v>
      </c>
      <c r="O21" s="47">
        <f t="shared" si="2"/>
        <v>1.1165698972755695</v>
      </c>
      <c r="P21" s="9"/>
    </row>
    <row r="22" spans="1:16">
      <c r="A22" s="12"/>
      <c r="B22" s="25">
        <v>334.69</v>
      </c>
      <c r="C22" s="20" t="s">
        <v>61</v>
      </c>
      <c r="D22" s="46">
        <v>905398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905398</v>
      </c>
      <c r="O22" s="47">
        <f t="shared" si="2"/>
        <v>404.3760607414024</v>
      </c>
      <c r="P22" s="9"/>
    </row>
    <row r="23" spans="1:16">
      <c r="A23" s="12"/>
      <c r="B23" s="25">
        <v>334.7</v>
      </c>
      <c r="C23" s="20" t="s">
        <v>25</v>
      </c>
      <c r="D23" s="46">
        <v>10500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10500</v>
      </c>
      <c r="O23" s="47">
        <f t="shared" si="2"/>
        <v>4.6895935685573917</v>
      </c>
      <c r="P23" s="9"/>
    </row>
    <row r="24" spans="1:16">
      <c r="A24" s="12"/>
      <c r="B24" s="25">
        <v>335.12</v>
      </c>
      <c r="C24" s="20" t="s">
        <v>26</v>
      </c>
      <c r="D24" s="46">
        <v>90053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90053</v>
      </c>
      <c r="O24" s="47">
        <f t="shared" si="2"/>
        <v>40.220187583742742</v>
      </c>
      <c r="P24" s="9"/>
    </row>
    <row r="25" spans="1:16">
      <c r="A25" s="12"/>
      <c r="B25" s="25">
        <v>335.14</v>
      </c>
      <c r="C25" s="20" t="s">
        <v>62</v>
      </c>
      <c r="D25" s="46">
        <v>173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173</v>
      </c>
      <c r="O25" s="47">
        <f t="shared" si="2"/>
        <v>7.7266636891469412E-2</v>
      </c>
      <c r="P25" s="9"/>
    </row>
    <row r="26" spans="1:16">
      <c r="A26" s="12"/>
      <c r="B26" s="25">
        <v>335.15</v>
      </c>
      <c r="C26" s="20" t="s">
        <v>27</v>
      </c>
      <c r="D26" s="46">
        <v>1912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1912</v>
      </c>
      <c r="O26" s="47">
        <f t="shared" si="2"/>
        <v>0.85395265743635551</v>
      </c>
      <c r="P26" s="9"/>
    </row>
    <row r="27" spans="1:16">
      <c r="A27" s="12"/>
      <c r="B27" s="25">
        <v>335.18</v>
      </c>
      <c r="C27" s="20" t="s">
        <v>28</v>
      </c>
      <c r="D27" s="46">
        <v>140422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140422</v>
      </c>
      <c r="O27" s="47">
        <f t="shared" si="2"/>
        <v>62.716391246092009</v>
      </c>
      <c r="P27" s="9"/>
    </row>
    <row r="28" spans="1:16">
      <c r="A28" s="12"/>
      <c r="B28" s="25">
        <v>338</v>
      </c>
      <c r="C28" s="20" t="s">
        <v>63</v>
      </c>
      <c r="D28" s="46">
        <v>35251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5" si="6">SUM(D28:M28)</f>
        <v>35251</v>
      </c>
      <c r="O28" s="47">
        <f t="shared" si="2"/>
        <v>15.74408217954444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SUM(D30:D31)</f>
        <v>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1778043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1778043</v>
      </c>
      <c r="O29" s="45">
        <f t="shared" si="2"/>
        <v>794.12371594461808</v>
      </c>
      <c r="P29" s="10"/>
    </row>
    <row r="30" spans="1:16">
      <c r="A30" s="12"/>
      <c r="B30" s="25">
        <v>343.6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1695556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1695556</v>
      </c>
      <c r="O30" s="47">
        <f t="shared" si="2"/>
        <v>757.28271549799013</v>
      </c>
      <c r="P30" s="9"/>
    </row>
    <row r="31" spans="1:16">
      <c r="A31" s="12"/>
      <c r="B31" s="25">
        <v>347.9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82487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82487</v>
      </c>
      <c r="O31" s="47">
        <f t="shared" si="2"/>
        <v>36.841000446627959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2862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2862</v>
      </c>
      <c r="O32" s="45">
        <f t="shared" si="2"/>
        <v>1.2782492184010719</v>
      </c>
      <c r="P32" s="10"/>
    </row>
    <row r="33" spans="1:119">
      <c r="A33" s="13"/>
      <c r="B33" s="39">
        <v>359</v>
      </c>
      <c r="C33" s="21" t="s">
        <v>40</v>
      </c>
      <c r="D33" s="46">
        <v>2862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2862</v>
      </c>
      <c r="O33" s="47">
        <f t="shared" si="2"/>
        <v>1.2782492184010719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302226</v>
      </c>
      <c r="E34" s="32">
        <f t="shared" si="9"/>
        <v>44667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43922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390815</v>
      </c>
      <c r="O34" s="45">
        <f t="shared" si="2"/>
        <v>174.54890576150066</v>
      </c>
      <c r="P34" s="10"/>
    </row>
    <row r="35" spans="1:119">
      <c r="A35" s="12"/>
      <c r="B35" s="25">
        <v>361.1</v>
      </c>
      <c r="C35" s="20" t="s">
        <v>41</v>
      </c>
      <c r="D35" s="46">
        <v>7270</v>
      </c>
      <c r="E35" s="46">
        <v>8052</v>
      </c>
      <c r="F35" s="46">
        <v>0</v>
      </c>
      <c r="G35" s="46">
        <v>0</v>
      </c>
      <c r="H35" s="46">
        <v>0</v>
      </c>
      <c r="I35" s="46">
        <v>39985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55307</v>
      </c>
      <c r="O35" s="47">
        <f t="shared" si="2"/>
        <v>24.701652523447969</v>
      </c>
      <c r="P35" s="9"/>
    </row>
    <row r="36" spans="1:119">
      <c r="A36" s="12"/>
      <c r="B36" s="25">
        <v>361.3</v>
      </c>
      <c r="C36" s="20" t="s">
        <v>64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-14840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-14840</v>
      </c>
      <c r="O36" s="47">
        <f t="shared" si="2"/>
        <v>-6.6279589102277798</v>
      </c>
      <c r="P36" s="9"/>
    </row>
    <row r="37" spans="1:119">
      <c r="A37" s="12"/>
      <c r="B37" s="25">
        <v>362</v>
      </c>
      <c r="C37" s="20" t="s">
        <v>42</v>
      </c>
      <c r="D37" s="46">
        <v>88928</v>
      </c>
      <c r="E37" s="46">
        <v>0</v>
      </c>
      <c r="F37" s="46">
        <v>0</v>
      </c>
      <c r="G37" s="46">
        <v>0</v>
      </c>
      <c r="H37" s="46">
        <v>0</v>
      </c>
      <c r="I37" s="46">
        <v>18777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107705</v>
      </c>
      <c r="O37" s="47">
        <f t="shared" si="2"/>
        <v>48.104064314426083</v>
      </c>
      <c r="P37" s="9"/>
    </row>
    <row r="38" spans="1:119">
      <c r="A38" s="12"/>
      <c r="B38" s="25">
        <v>366</v>
      </c>
      <c r="C38" s="20" t="s">
        <v>44</v>
      </c>
      <c r="D38" s="46">
        <v>97989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97989</v>
      </c>
      <c r="O38" s="47">
        <f t="shared" si="2"/>
        <v>43.764627065654309</v>
      </c>
      <c r="P38" s="9"/>
    </row>
    <row r="39" spans="1:119">
      <c r="A39" s="12"/>
      <c r="B39" s="25">
        <v>369.9</v>
      </c>
      <c r="C39" s="20" t="s">
        <v>45</v>
      </c>
      <c r="D39" s="46">
        <v>108039</v>
      </c>
      <c r="E39" s="46">
        <v>36615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144654</v>
      </c>
      <c r="O39" s="47">
        <f t="shared" si="2"/>
        <v>64.606520768200085</v>
      </c>
      <c r="P39" s="9"/>
    </row>
    <row r="40" spans="1:119" ht="15.75">
      <c r="A40" s="29" t="s">
        <v>35</v>
      </c>
      <c r="B40" s="30"/>
      <c r="C40" s="31"/>
      <c r="D40" s="32">
        <f t="shared" ref="D40:M40" si="10">SUM(D41:D44)</f>
        <v>559429</v>
      </c>
      <c r="E40" s="32">
        <f t="shared" si="10"/>
        <v>20000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5251571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6"/>
        <v>5831000</v>
      </c>
      <c r="O40" s="45">
        <f t="shared" si="2"/>
        <v>2604.2876284055383</v>
      </c>
      <c r="P40" s="9"/>
    </row>
    <row r="41" spans="1:119">
      <c r="A41" s="12"/>
      <c r="B41" s="25">
        <v>381</v>
      </c>
      <c r="C41" s="20" t="s">
        <v>46</v>
      </c>
      <c r="D41" s="46">
        <v>230300</v>
      </c>
      <c r="E41" s="46">
        <v>20000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250300</v>
      </c>
      <c r="O41" s="47">
        <f t="shared" si="2"/>
        <v>111.79097811523002</v>
      </c>
      <c r="P41" s="9"/>
    </row>
    <row r="42" spans="1:119">
      <c r="A42" s="12"/>
      <c r="B42" s="25">
        <v>384</v>
      </c>
      <c r="C42" s="20" t="s">
        <v>47</v>
      </c>
      <c r="D42" s="46">
        <v>329129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329129</v>
      </c>
      <c r="O42" s="47">
        <f t="shared" si="2"/>
        <v>146.99821348816437</v>
      </c>
      <c r="P42" s="9"/>
    </row>
    <row r="43" spans="1:119">
      <c r="A43" s="12"/>
      <c r="B43" s="25">
        <v>389.2</v>
      </c>
      <c r="C43" s="20" t="s">
        <v>65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5097836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5097836</v>
      </c>
      <c r="O43" s="47">
        <f t="shared" si="2"/>
        <v>2276.8360875390799</v>
      </c>
      <c r="P43" s="9"/>
    </row>
    <row r="44" spans="1:119" ht="15.75" thickBot="1">
      <c r="A44" s="12"/>
      <c r="B44" s="25">
        <v>389.6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153735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153735</v>
      </c>
      <c r="O44" s="47">
        <f t="shared" si="2"/>
        <v>68.662349263063874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1">SUM(D5,D11,D16,D29,D32,D34,D40)</f>
        <v>4629554</v>
      </c>
      <c r="E45" s="15">
        <f t="shared" si="11"/>
        <v>120235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7073536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6"/>
        <v>11823325</v>
      </c>
      <c r="O45" s="38">
        <f t="shared" si="2"/>
        <v>5280.627512282269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70</v>
      </c>
      <c r="M47" s="118"/>
      <c r="N47" s="118"/>
      <c r="O47" s="43">
        <v>2239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1417600</v>
      </c>
      <c r="E5" s="27">
        <f t="shared" si="0"/>
        <v>60275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1477875</v>
      </c>
      <c r="O5" s="33">
        <f t="shared" ref="O5:O45" si="2">(N5/O$47)</f>
        <v>662.42716270730614</v>
      </c>
      <c r="P5" s="6"/>
    </row>
    <row r="6" spans="1:133">
      <c r="A6" s="12"/>
      <c r="B6" s="25">
        <v>311</v>
      </c>
      <c r="C6" s="20" t="s">
        <v>2</v>
      </c>
      <c r="D6" s="46">
        <v>1237579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1237579</v>
      </c>
      <c r="O6" s="47">
        <f t="shared" si="2"/>
        <v>554.71940833706856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60275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60275</v>
      </c>
      <c r="O7" s="47">
        <f t="shared" si="2"/>
        <v>27.017032720753026</v>
      </c>
      <c r="P7" s="9"/>
    </row>
    <row r="8" spans="1:133">
      <c r="A8" s="12"/>
      <c r="B8" s="25">
        <v>314.10000000000002</v>
      </c>
      <c r="C8" s="20" t="s">
        <v>11</v>
      </c>
      <c r="D8" s="46">
        <v>94760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94760</v>
      </c>
      <c r="O8" s="47">
        <f t="shared" si="2"/>
        <v>42.47422680412371</v>
      </c>
      <c r="P8" s="9"/>
    </row>
    <row r="9" spans="1:133">
      <c r="A9" s="12"/>
      <c r="B9" s="25">
        <v>315</v>
      </c>
      <c r="C9" s="20" t="s">
        <v>58</v>
      </c>
      <c r="D9" s="46">
        <v>72440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72440</v>
      </c>
      <c r="O9" s="47">
        <f t="shared" si="2"/>
        <v>32.469744509188708</v>
      </c>
      <c r="P9" s="9"/>
    </row>
    <row r="10" spans="1:133">
      <c r="A10" s="12"/>
      <c r="B10" s="25">
        <v>316</v>
      </c>
      <c r="C10" s="20" t="s">
        <v>12</v>
      </c>
      <c r="D10" s="46">
        <v>12821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12821</v>
      </c>
      <c r="O10" s="47">
        <f t="shared" si="2"/>
        <v>5.7467503361721199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201134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201134</v>
      </c>
      <c r="O11" s="45">
        <f t="shared" si="2"/>
        <v>90.154190945764228</v>
      </c>
      <c r="P11" s="10"/>
    </row>
    <row r="12" spans="1:133">
      <c r="A12" s="12"/>
      <c r="B12" s="25">
        <v>322</v>
      </c>
      <c r="C12" s="20" t="s">
        <v>0</v>
      </c>
      <c r="D12" s="46">
        <v>9601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9601</v>
      </c>
      <c r="O12" s="47">
        <f t="shared" si="2"/>
        <v>4.3034513670999548</v>
      </c>
      <c r="P12" s="9"/>
    </row>
    <row r="13" spans="1:133">
      <c r="A13" s="12"/>
      <c r="B13" s="25">
        <v>323.10000000000002</v>
      </c>
      <c r="C13" s="20" t="s">
        <v>14</v>
      </c>
      <c r="D13" s="46">
        <v>185173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185173</v>
      </c>
      <c r="O13" s="47">
        <f t="shared" si="2"/>
        <v>83</v>
      </c>
      <c r="P13" s="9"/>
    </row>
    <row r="14" spans="1:133">
      <c r="A14" s="12"/>
      <c r="B14" s="25">
        <v>323.39999999999998</v>
      </c>
      <c r="C14" s="20" t="s">
        <v>16</v>
      </c>
      <c r="D14" s="46">
        <v>4450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4450</v>
      </c>
      <c r="O14" s="47">
        <f t="shared" si="2"/>
        <v>1.994621246077992</v>
      </c>
      <c r="P14" s="9"/>
    </row>
    <row r="15" spans="1:133">
      <c r="A15" s="12"/>
      <c r="B15" s="25">
        <v>329</v>
      </c>
      <c r="C15" s="20" t="s">
        <v>18</v>
      </c>
      <c r="D15" s="46">
        <v>1910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1910</v>
      </c>
      <c r="O15" s="47">
        <f t="shared" si="2"/>
        <v>0.85611833258628423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SUM(D17:D28)</f>
        <v>1132197</v>
      </c>
      <c r="E16" s="32">
        <f t="shared" si="4"/>
        <v>434969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1567166</v>
      </c>
      <c r="O16" s="45">
        <f t="shared" si="2"/>
        <v>702.45002241147472</v>
      </c>
      <c r="P16" s="10"/>
    </row>
    <row r="17" spans="1:16">
      <c r="A17" s="12"/>
      <c r="B17" s="25">
        <v>331.1</v>
      </c>
      <c r="C17" s="20" t="s">
        <v>19</v>
      </c>
      <c r="D17" s="46">
        <v>721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721</v>
      </c>
      <c r="O17" s="47">
        <f t="shared" si="2"/>
        <v>0.32317346481398473</v>
      </c>
      <c r="P17" s="9"/>
    </row>
    <row r="18" spans="1:16">
      <c r="A18" s="12"/>
      <c r="B18" s="25">
        <v>331.2</v>
      </c>
      <c r="C18" s="20" t="s">
        <v>59</v>
      </c>
      <c r="D18" s="46">
        <v>97685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97685</v>
      </c>
      <c r="O18" s="47">
        <f t="shared" si="2"/>
        <v>43.78529807261318</v>
      </c>
      <c r="P18" s="9"/>
    </row>
    <row r="19" spans="1:16">
      <c r="A19" s="12"/>
      <c r="B19" s="25">
        <v>331.62</v>
      </c>
      <c r="C19" s="20" t="s">
        <v>60</v>
      </c>
      <c r="D19" s="46">
        <v>238881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238881</v>
      </c>
      <c r="O19" s="47">
        <f t="shared" si="2"/>
        <v>107.07350963693411</v>
      </c>
      <c r="P19" s="9"/>
    </row>
    <row r="20" spans="1:16">
      <c r="A20" s="12"/>
      <c r="B20" s="25">
        <v>331.7</v>
      </c>
      <c r="C20" s="20" t="s">
        <v>21</v>
      </c>
      <c r="D20" s="46">
        <v>0</v>
      </c>
      <c r="E20" s="46">
        <v>434969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434969</v>
      </c>
      <c r="O20" s="47">
        <f t="shared" si="2"/>
        <v>194.96593455849396</v>
      </c>
      <c r="P20" s="9"/>
    </row>
    <row r="21" spans="1:16">
      <c r="A21" s="12"/>
      <c r="B21" s="25">
        <v>334.1</v>
      </c>
      <c r="C21" s="20" t="s">
        <v>23</v>
      </c>
      <c r="D21" s="46">
        <v>253194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253194</v>
      </c>
      <c r="O21" s="47">
        <f t="shared" si="2"/>
        <v>113.48901837740924</v>
      </c>
      <c r="P21" s="9"/>
    </row>
    <row r="22" spans="1:16">
      <c r="A22" s="12"/>
      <c r="B22" s="25">
        <v>334.36</v>
      </c>
      <c r="C22" s="20" t="s">
        <v>24</v>
      </c>
      <c r="D22" s="46">
        <v>159199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159199</v>
      </c>
      <c r="O22" s="47">
        <f t="shared" si="2"/>
        <v>71.357687135813535</v>
      </c>
      <c r="P22" s="9"/>
    </row>
    <row r="23" spans="1:16">
      <c r="A23" s="12"/>
      <c r="B23" s="25">
        <v>334.69</v>
      </c>
      <c r="C23" s="20" t="s">
        <v>61</v>
      </c>
      <c r="D23" s="46">
        <v>125630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125630</v>
      </c>
      <c r="O23" s="47">
        <f t="shared" si="2"/>
        <v>56.311071268489464</v>
      </c>
      <c r="P23" s="9"/>
    </row>
    <row r="24" spans="1:16">
      <c r="A24" s="12"/>
      <c r="B24" s="25">
        <v>335.12</v>
      </c>
      <c r="C24" s="20" t="s">
        <v>26</v>
      </c>
      <c r="D24" s="46">
        <v>90008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90008</v>
      </c>
      <c r="O24" s="47">
        <f t="shared" si="2"/>
        <v>40.344240251008515</v>
      </c>
      <c r="P24" s="9"/>
    </row>
    <row r="25" spans="1:16">
      <c r="A25" s="12"/>
      <c r="B25" s="25">
        <v>335.14</v>
      </c>
      <c r="C25" s="20" t="s">
        <v>62</v>
      </c>
      <c r="D25" s="46">
        <v>137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137</v>
      </c>
      <c r="O25" s="47">
        <f t="shared" si="2"/>
        <v>6.1407440609592114E-2</v>
      </c>
      <c r="P25" s="9"/>
    </row>
    <row r="26" spans="1:16">
      <c r="A26" s="12"/>
      <c r="B26" s="25">
        <v>335.15</v>
      </c>
      <c r="C26" s="20" t="s">
        <v>27</v>
      </c>
      <c r="D26" s="46">
        <v>2261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2261</v>
      </c>
      <c r="O26" s="47">
        <f t="shared" si="2"/>
        <v>1.0134468848050202</v>
      </c>
      <c r="P26" s="9"/>
    </row>
    <row r="27" spans="1:16">
      <c r="A27" s="12"/>
      <c r="B27" s="25">
        <v>335.18</v>
      </c>
      <c r="C27" s="20" t="s">
        <v>28</v>
      </c>
      <c r="D27" s="46">
        <v>132838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132838</v>
      </c>
      <c r="O27" s="47">
        <f t="shared" si="2"/>
        <v>59.541909457642312</v>
      </c>
      <c r="P27" s="9"/>
    </row>
    <row r="28" spans="1:16">
      <c r="A28" s="12"/>
      <c r="B28" s="25">
        <v>338</v>
      </c>
      <c r="C28" s="20" t="s">
        <v>63</v>
      </c>
      <c r="D28" s="46">
        <v>31643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5" si="6">SUM(D28:M28)</f>
        <v>31643</v>
      </c>
      <c r="O28" s="47">
        <f t="shared" si="2"/>
        <v>14.183325862841775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SUM(D30:D31)</f>
        <v>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1755217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1755217</v>
      </c>
      <c r="O29" s="45">
        <f t="shared" si="2"/>
        <v>786.7400268937696</v>
      </c>
      <c r="P29" s="10"/>
    </row>
    <row r="30" spans="1:16">
      <c r="A30" s="12"/>
      <c r="B30" s="25">
        <v>343.6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1683339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1683339</v>
      </c>
      <c r="O30" s="47">
        <f t="shared" si="2"/>
        <v>754.52218735992824</v>
      </c>
      <c r="P30" s="9"/>
    </row>
    <row r="31" spans="1:16">
      <c r="A31" s="12"/>
      <c r="B31" s="25">
        <v>347.9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71878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71878</v>
      </c>
      <c r="O31" s="47">
        <f t="shared" si="2"/>
        <v>32.217839533841328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3024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3024</v>
      </c>
      <c r="O32" s="45">
        <f t="shared" si="2"/>
        <v>1.3554459883460332</v>
      </c>
      <c r="P32" s="10"/>
    </row>
    <row r="33" spans="1:119">
      <c r="A33" s="13"/>
      <c r="B33" s="39">
        <v>359</v>
      </c>
      <c r="C33" s="21" t="s">
        <v>40</v>
      </c>
      <c r="D33" s="46">
        <v>3024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3024</v>
      </c>
      <c r="O33" s="47">
        <f t="shared" si="2"/>
        <v>1.3554459883460332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SUM(D35:D39)</f>
        <v>281191</v>
      </c>
      <c r="E34" s="32">
        <f t="shared" si="9"/>
        <v>69147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99031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449369</v>
      </c>
      <c r="O34" s="45">
        <f t="shared" si="2"/>
        <v>201.42043926490362</v>
      </c>
      <c r="P34" s="10"/>
    </row>
    <row r="35" spans="1:119">
      <c r="A35" s="12"/>
      <c r="B35" s="25">
        <v>361.1</v>
      </c>
      <c r="C35" s="20" t="s">
        <v>41</v>
      </c>
      <c r="D35" s="46">
        <v>8895</v>
      </c>
      <c r="E35" s="46">
        <v>4428</v>
      </c>
      <c r="F35" s="46">
        <v>0</v>
      </c>
      <c r="G35" s="46">
        <v>0</v>
      </c>
      <c r="H35" s="46">
        <v>0</v>
      </c>
      <c r="I35" s="46">
        <v>60588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73911</v>
      </c>
      <c r="O35" s="47">
        <f t="shared" si="2"/>
        <v>33.129090094128195</v>
      </c>
      <c r="P35" s="9"/>
    </row>
    <row r="36" spans="1:119">
      <c r="A36" s="12"/>
      <c r="B36" s="25">
        <v>361.3</v>
      </c>
      <c r="C36" s="20" t="s">
        <v>64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18313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18313</v>
      </c>
      <c r="O36" s="47">
        <f t="shared" si="2"/>
        <v>8.2084267144778131</v>
      </c>
      <c r="P36" s="9"/>
    </row>
    <row r="37" spans="1:119">
      <c r="A37" s="12"/>
      <c r="B37" s="25">
        <v>362</v>
      </c>
      <c r="C37" s="20" t="s">
        <v>42</v>
      </c>
      <c r="D37" s="46">
        <v>116150</v>
      </c>
      <c r="E37" s="46">
        <v>22580</v>
      </c>
      <c r="F37" s="46">
        <v>0</v>
      </c>
      <c r="G37" s="46">
        <v>0</v>
      </c>
      <c r="H37" s="46">
        <v>0</v>
      </c>
      <c r="I37" s="46">
        <v>20130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158860</v>
      </c>
      <c r="O37" s="47">
        <f t="shared" si="2"/>
        <v>71.205737337516808</v>
      </c>
      <c r="P37" s="9"/>
    </row>
    <row r="38" spans="1:119">
      <c r="A38" s="12"/>
      <c r="B38" s="25">
        <v>366</v>
      </c>
      <c r="C38" s="20" t="s">
        <v>44</v>
      </c>
      <c r="D38" s="46">
        <v>55480</v>
      </c>
      <c r="E38" s="46">
        <v>390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55870</v>
      </c>
      <c r="O38" s="47">
        <f t="shared" si="2"/>
        <v>25.042581801882562</v>
      </c>
      <c r="P38" s="9"/>
    </row>
    <row r="39" spans="1:119">
      <c r="A39" s="12"/>
      <c r="B39" s="25">
        <v>369.9</v>
      </c>
      <c r="C39" s="20" t="s">
        <v>45</v>
      </c>
      <c r="D39" s="46">
        <v>100666</v>
      </c>
      <c r="E39" s="46">
        <v>41749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142415</v>
      </c>
      <c r="O39" s="47">
        <f t="shared" si="2"/>
        <v>63.834603316898253</v>
      </c>
      <c r="P39" s="9"/>
    </row>
    <row r="40" spans="1:119" ht="15.75">
      <c r="A40" s="29" t="s">
        <v>35</v>
      </c>
      <c r="B40" s="30"/>
      <c r="C40" s="31"/>
      <c r="D40" s="32">
        <f t="shared" ref="D40:M40" si="10">SUM(D41:D44)</f>
        <v>699113</v>
      </c>
      <c r="E40" s="32">
        <f t="shared" si="10"/>
        <v>49522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2970256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6"/>
        <v>3718891</v>
      </c>
      <c r="O40" s="45">
        <f t="shared" si="2"/>
        <v>1666.9166293142089</v>
      </c>
      <c r="P40" s="9"/>
    </row>
    <row r="41" spans="1:119">
      <c r="A41" s="12"/>
      <c r="B41" s="25">
        <v>381</v>
      </c>
      <c r="C41" s="20" t="s">
        <v>46</v>
      </c>
      <c r="D41" s="46">
        <v>192613</v>
      </c>
      <c r="E41" s="46">
        <v>49522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242135</v>
      </c>
      <c r="O41" s="47">
        <f t="shared" si="2"/>
        <v>108.5320484087853</v>
      </c>
      <c r="P41" s="9"/>
    </row>
    <row r="42" spans="1:119">
      <c r="A42" s="12"/>
      <c r="B42" s="25">
        <v>384</v>
      </c>
      <c r="C42" s="20" t="s">
        <v>47</v>
      </c>
      <c r="D42" s="46">
        <v>506500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506500</v>
      </c>
      <c r="O42" s="47">
        <f t="shared" si="2"/>
        <v>227.02823845809056</v>
      </c>
      <c r="P42" s="9"/>
    </row>
    <row r="43" spans="1:119">
      <c r="A43" s="12"/>
      <c r="B43" s="25">
        <v>389.2</v>
      </c>
      <c r="C43" s="20" t="s">
        <v>65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2922347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2922347</v>
      </c>
      <c r="O43" s="47">
        <f t="shared" si="2"/>
        <v>1309.8821156432093</v>
      </c>
      <c r="P43" s="9"/>
    </row>
    <row r="44" spans="1:119" ht="15.75" thickBot="1">
      <c r="A44" s="12"/>
      <c r="B44" s="25">
        <v>389.6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47909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47909</v>
      </c>
      <c r="O44" s="47">
        <f t="shared" si="2"/>
        <v>21.47422680412371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1">SUM(D5,D11,D16,D29,D32,D34,D40)</f>
        <v>3734259</v>
      </c>
      <c r="E45" s="15">
        <f t="shared" si="11"/>
        <v>613913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4824504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6"/>
        <v>9172676</v>
      </c>
      <c r="O45" s="38">
        <f t="shared" si="2"/>
        <v>4111.4639175257735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66</v>
      </c>
      <c r="M47" s="118"/>
      <c r="N47" s="118"/>
      <c r="O47" s="43">
        <v>2231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1326946</v>
      </c>
      <c r="E5" s="27">
        <f t="shared" si="0"/>
        <v>55991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1382937</v>
      </c>
      <c r="O5" s="33">
        <f t="shared" ref="O5:O42" si="2">(N5/O$44)</f>
        <v>556.29002413515684</v>
      </c>
      <c r="P5" s="6"/>
    </row>
    <row r="6" spans="1:133">
      <c r="A6" s="12"/>
      <c r="B6" s="25">
        <v>311</v>
      </c>
      <c r="C6" s="20" t="s">
        <v>2</v>
      </c>
      <c r="D6" s="46">
        <v>1202542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1202542</v>
      </c>
      <c r="O6" s="47">
        <f t="shared" si="2"/>
        <v>483.72566371681415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55991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55991</v>
      </c>
      <c r="O7" s="47">
        <f t="shared" si="2"/>
        <v>22.522526146419953</v>
      </c>
      <c r="P7" s="9"/>
    </row>
    <row r="8" spans="1:133">
      <c r="A8" s="12"/>
      <c r="B8" s="25">
        <v>314.10000000000002</v>
      </c>
      <c r="C8" s="20" t="s">
        <v>11</v>
      </c>
      <c r="D8" s="46">
        <v>95789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95789</v>
      </c>
      <c r="O8" s="47">
        <f t="shared" si="2"/>
        <v>38.531375703942075</v>
      </c>
      <c r="P8" s="9"/>
    </row>
    <row r="9" spans="1:133">
      <c r="A9" s="12"/>
      <c r="B9" s="25">
        <v>316</v>
      </c>
      <c r="C9" s="20" t="s">
        <v>12</v>
      </c>
      <c r="D9" s="46">
        <v>28615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28615</v>
      </c>
      <c r="O9" s="47">
        <f t="shared" si="2"/>
        <v>11.510458567980692</v>
      </c>
      <c r="P9" s="9"/>
    </row>
    <row r="10" spans="1:133" ht="15.75">
      <c r="A10" s="29" t="s">
        <v>13</v>
      </c>
      <c r="B10" s="30"/>
      <c r="C10" s="31"/>
      <c r="D10" s="32">
        <f>SUM(D11:D16)</f>
        <v>293899</v>
      </c>
      <c r="E10" s="32">
        <f t="shared" ref="E10:M10" si="3">SUM(E11:E16)</f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293899</v>
      </c>
      <c r="O10" s="45">
        <f t="shared" si="2"/>
        <v>118.22164119066774</v>
      </c>
      <c r="P10" s="10"/>
    </row>
    <row r="11" spans="1:133">
      <c r="A11" s="12"/>
      <c r="B11" s="25">
        <v>322</v>
      </c>
      <c r="C11" s="20" t="s">
        <v>0</v>
      </c>
      <c r="D11" s="46">
        <v>6538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6538</v>
      </c>
      <c r="O11" s="47">
        <f t="shared" si="2"/>
        <v>2.6299275945293643</v>
      </c>
      <c r="P11" s="9"/>
    </row>
    <row r="12" spans="1:133">
      <c r="A12" s="12"/>
      <c r="B12" s="25">
        <v>323.10000000000002</v>
      </c>
      <c r="C12" s="20" t="s">
        <v>14</v>
      </c>
      <c r="D12" s="46">
        <v>173127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173127</v>
      </c>
      <c r="O12" s="47">
        <f t="shared" si="2"/>
        <v>69.640788415124703</v>
      </c>
      <c r="P12" s="9"/>
    </row>
    <row r="13" spans="1:133">
      <c r="A13" s="12"/>
      <c r="B13" s="25">
        <v>323.2</v>
      </c>
      <c r="C13" s="20" t="s">
        <v>15</v>
      </c>
      <c r="D13" s="46">
        <v>84480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84480</v>
      </c>
      <c r="O13" s="47">
        <f t="shared" si="2"/>
        <v>33.982300884955755</v>
      </c>
      <c r="P13" s="9"/>
    </row>
    <row r="14" spans="1:133">
      <c r="A14" s="12"/>
      <c r="B14" s="25">
        <v>323.39999999999998</v>
      </c>
      <c r="C14" s="20" t="s">
        <v>16</v>
      </c>
      <c r="D14" s="46">
        <v>4581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4581</v>
      </c>
      <c r="O14" s="47">
        <f t="shared" si="2"/>
        <v>1.84271922767498</v>
      </c>
      <c r="P14" s="9"/>
    </row>
    <row r="15" spans="1:133">
      <c r="A15" s="12"/>
      <c r="B15" s="25">
        <v>325.2</v>
      </c>
      <c r="C15" s="20" t="s">
        <v>17</v>
      </c>
      <c r="D15" s="46">
        <v>25055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25055</v>
      </c>
      <c r="O15" s="47">
        <f t="shared" si="2"/>
        <v>10.078439259855189</v>
      </c>
      <c r="P15" s="9"/>
    </row>
    <row r="16" spans="1:133">
      <c r="A16" s="12"/>
      <c r="B16" s="25">
        <v>329</v>
      </c>
      <c r="C16" s="20" t="s">
        <v>18</v>
      </c>
      <c r="D16" s="46">
        <v>118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118</v>
      </c>
      <c r="O16" s="47">
        <f t="shared" si="2"/>
        <v>4.7465808527755428E-2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SUM(D18:D26)</f>
        <v>2957943</v>
      </c>
      <c r="E17" s="32">
        <f t="shared" si="4"/>
        <v>253803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3211746</v>
      </c>
      <c r="O17" s="45">
        <f t="shared" si="2"/>
        <v>1291.9332260659694</v>
      </c>
      <c r="P17" s="10"/>
    </row>
    <row r="18" spans="1:16">
      <c r="A18" s="12"/>
      <c r="B18" s="25">
        <v>331.1</v>
      </c>
      <c r="C18" s="20" t="s">
        <v>19</v>
      </c>
      <c r="D18" s="46">
        <v>15582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15582</v>
      </c>
      <c r="O18" s="47">
        <f t="shared" si="2"/>
        <v>6.267900241351569</v>
      </c>
      <c r="P18" s="9"/>
    </row>
    <row r="19" spans="1:16">
      <c r="A19" s="12"/>
      <c r="B19" s="25">
        <v>331.7</v>
      </c>
      <c r="C19" s="20" t="s">
        <v>21</v>
      </c>
      <c r="D19" s="46">
        <v>417347</v>
      </c>
      <c r="E19" s="46">
        <v>247803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5">SUM(D19:M19)</f>
        <v>665150</v>
      </c>
      <c r="O19" s="47">
        <f t="shared" si="2"/>
        <v>267.55832662912309</v>
      </c>
      <c r="P19" s="9"/>
    </row>
    <row r="20" spans="1:16">
      <c r="A20" s="12"/>
      <c r="B20" s="25">
        <v>331.9</v>
      </c>
      <c r="C20" s="20" t="s">
        <v>22</v>
      </c>
      <c r="D20" s="46">
        <v>0</v>
      </c>
      <c r="E20" s="46">
        <v>6000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6000</v>
      </c>
      <c r="O20" s="47">
        <f t="shared" si="2"/>
        <v>2.4135156878519712</v>
      </c>
      <c r="P20" s="9"/>
    </row>
    <row r="21" spans="1:16">
      <c r="A21" s="12"/>
      <c r="B21" s="25">
        <v>334.1</v>
      </c>
      <c r="C21" s="20" t="s">
        <v>23</v>
      </c>
      <c r="D21" s="46">
        <v>1656499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1656499</v>
      </c>
      <c r="O21" s="47">
        <f t="shared" si="2"/>
        <v>666.3310539018504</v>
      </c>
      <c r="P21" s="9"/>
    </row>
    <row r="22" spans="1:16">
      <c r="A22" s="12"/>
      <c r="B22" s="25">
        <v>334.36</v>
      </c>
      <c r="C22" s="20" t="s">
        <v>24</v>
      </c>
      <c r="D22" s="46">
        <v>98704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98704</v>
      </c>
      <c r="O22" s="47">
        <f t="shared" si="2"/>
        <v>39.703942075623495</v>
      </c>
      <c r="P22" s="9"/>
    </row>
    <row r="23" spans="1:16">
      <c r="A23" s="12"/>
      <c r="B23" s="25">
        <v>334.7</v>
      </c>
      <c r="C23" s="20" t="s">
        <v>25</v>
      </c>
      <c r="D23" s="46">
        <v>541877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541877</v>
      </c>
      <c r="O23" s="47">
        <f t="shared" si="2"/>
        <v>217.97144006436042</v>
      </c>
      <c r="P23" s="9"/>
    </row>
    <row r="24" spans="1:16">
      <c r="A24" s="12"/>
      <c r="B24" s="25">
        <v>335.12</v>
      </c>
      <c r="C24" s="20" t="s">
        <v>26</v>
      </c>
      <c r="D24" s="46">
        <v>89654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89654</v>
      </c>
      <c r="O24" s="47">
        <f t="shared" si="2"/>
        <v>36.063555913113433</v>
      </c>
      <c r="P24" s="9"/>
    </row>
    <row r="25" spans="1:16">
      <c r="A25" s="12"/>
      <c r="B25" s="25">
        <v>335.15</v>
      </c>
      <c r="C25" s="20" t="s">
        <v>27</v>
      </c>
      <c r="D25" s="46">
        <v>2834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2834</v>
      </c>
      <c r="O25" s="47">
        <f t="shared" si="2"/>
        <v>1.1399839098954143</v>
      </c>
      <c r="P25" s="9"/>
    </row>
    <row r="26" spans="1:16">
      <c r="A26" s="12"/>
      <c r="B26" s="25">
        <v>335.18</v>
      </c>
      <c r="C26" s="20" t="s">
        <v>28</v>
      </c>
      <c r="D26" s="46">
        <v>135446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135446</v>
      </c>
      <c r="O26" s="47">
        <f t="shared" si="2"/>
        <v>54.48350764279968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SUM(D28:D29)</f>
        <v>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1771529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ref="N27:N42" si="7">SUM(D27:M27)</f>
        <v>1771529</v>
      </c>
      <c r="O27" s="45">
        <f t="shared" si="2"/>
        <v>712.60217216411911</v>
      </c>
      <c r="P27" s="10"/>
    </row>
    <row r="28" spans="1:16">
      <c r="A28" s="12"/>
      <c r="B28" s="25">
        <v>343.6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1684675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1684675</v>
      </c>
      <c r="O28" s="47">
        <f t="shared" si="2"/>
        <v>677.6649235720032</v>
      </c>
      <c r="P28" s="9"/>
    </row>
    <row r="29" spans="1:16">
      <c r="A29" s="12"/>
      <c r="B29" s="25">
        <v>347.9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86854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86854</v>
      </c>
      <c r="O29" s="47">
        <f t="shared" si="2"/>
        <v>34.93724859211585</v>
      </c>
      <c r="P29" s="9"/>
    </row>
    <row r="30" spans="1:16" ht="15.75">
      <c r="A30" s="29" t="s">
        <v>34</v>
      </c>
      <c r="B30" s="30"/>
      <c r="C30" s="31"/>
      <c r="D30" s="32">
        <f t="shared" ref="D30:M30" si="8">SUM(D31:D31)</f>
        <v>8610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8610</v>
      </c>
      <c r="O30" s="45">
        <f t="shared" si="2"/>
        <v>3.4633950120675783</v>
      </c>
      <c r="P30" s="10"/>
    </row>
    <row r="31" spans="1:16">
      <c r="A31" s="13"/>
      <c r="B31" s="39">
        <v>359</v>
      </c>
      <c r="C31" s="21" t="s">
        <v>40</v>
      </c>
      <c r="D31" s="46">
        <v>8610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8610</v>
      </c>
      <c r="O31" s="47">
        <f t="shared" si="2"/>
        <v>3.4633950120675783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SUM(D33:D37)</f>
        <v>263411</v>
      </c>
      <c r="E32" s="32">
        <f t="shared" si="9"/>
        <v>92374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128825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7"/>
        <v>484610</v>
      </c>
      <c r="O32" s="45">
        <f t="shared" si="2"/>
        <v>194.93563958165728</v>
      </c>
      <c r="P32" s="10"/>
    </row>
    <row r="33" spans="1:119">
      <c r="A33" s="12"/>
      <c r="B33" s="25">
        <v>361.1</v>
      </c>
      <c r="C33" s="20" t="s">
        <v>41</v>
      </c>
      <c r="D33" s="46">
        <v>26471</v>
      </c>
      <c r="E33" s="46">
        <v>14580</v>
      </c>
      <c r="F33" s="46">
        <v>0</v>
      </c>
      <c r="G33" s="46">
        <v>0</v>
      </c>
      <c r="H33" s="46">
        <v>0</v>
      </c>
      <c r="I33" s="46">
        <v>90176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131227</v>
      </c>
      <c r="O33" s="47">
        <f t="shared" si="2"/>
        <v>52.786403861625104</v>
      </c>
      <c r="P33" s="9"/>
    </row>
    <row r="34" spans="1:119">
      <c r="A34" s="12"/>
      <c r="B34" s="25">
        <v>362</v>
      </c>
      <c r="C34" s="20" t="s">
        <v>42</v>
      </c>
      <c r="D34" s="46">
        <v>55509</v>
      </c>
      <c r="E34" s="46">
        <v>900</v>
      </c>
      <c r="F34" s="46">
        <v>0</v>
      </c>
      <c r="G34" s="46">
        <v>0</v>
      </c>
      <c r="H34" s="46">
        <v>0</v>
      </c>
      <c r="I34" s="46">
        <v>38649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95058</v>
      </c>
      <c r="O34" s="47">
        <f t="shared" si="2"/>
        <v>38.237329042638777</v>
      </c>
      <c r="P34" s="9"/>
    </row>
    <row r="35" spans="1:119">
      <c r="A35" s="12"/>
      <c r="B35" s="25">
        <v>364</v>
      </c>
      <c r="C35" s="20" t="s">
        <v>43</v>
      </c>
      <c r="D35" s="46">
        <v>133472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133472</v>
      </c>
      <c r="O35" s="47">
        <f t="shared" si="2"/>
        <v>53.689460981496381</v>
      </c>
      <c r="P35" s="9"/>
    </row>
    <row r="36" spans="1:119">
      <c r="A36" s="12"/>
      <c r="B36" s="25">
        <v>366</v>
      </c>
      <c r="C36" s="20" t="s">
        <v>44</v>
      </c>
      <c r="D36" s="46">
        <v>2300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2300</v>
      </c>
      <c r="O36" s="47">
        <f t="shared" si="2"/>
        <v>0.92518101367658889</v>
      </c>
      <c r="P36" s="9"/>
    </row>
    <row r="37" spans="1:119">
      <c r="A37" s="12"/>
      <c r="B37" s="25">
        <v>369.9</v>
      </c>
      <c r="C37" s="20" t="s">
        <v>45</v>
      </c>
      <c r="D37" s="46">
        <v>45659</v>
      </c>
      <c r="E37" s="46">
        <v>76894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122553</v>
      </c>
      <c r="O37" s="47">
        <f t="shared" si="2"/>
        <v>49.297264682220437</v>
      </c>
      <c r="P37" s="9"/>
    </row>
    <row r="38" spans="1:119" ht="15.75">
      <c r="A38" s="29" t="s">
        <v>35</v>
      </c>
      <c r="B38" s="30"/>
      <c r="C38" s="31"/>
      <c r="D38" s="32">
        <f t="shared" ref="D38:M38" si="10">SUM(D39:D41)</f>
        <v>1079200</v>
      </c>
      <c r="E38" s="32">
        <f t="shared" si="10"/>
        <v>39000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419970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1538170</v>
      </c>
      <c r="O38" s="45">
        <f t="shared" si="2"/>
        <v>618.73290426387769</v>
      </c>
      <c r="P38" s="9"/>
    </row>
    <row r="39" spans="1:119">
      <c r="A39" s="12"/>
      <c r="B39" s="25">
        <v>381</v>
      </c>
      <c r="C39" s="20" t="s">
        <v>46</v>
      </c>
      <c r="D39" s="46">
        <v>160811</v>
      </c>
      <c r="E39" s="46">
        <v>39000</v>
      </c>
      <c r="F39" s="46">
        <v>0</v>
      </c>
      <c r="G39" s="46">
        <v>0</v>
      </c>
      <c r="H39" s="46">
        <v>0</v>
      </c>
      <c r="I39" s="46">
        <v>130000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329811</v>
      </c>
      <c r="O39" s="47">
        <f t="shared" si="2"/>
        <v>132.66733708769107</v>
      </c>
      <c r="P39" s="9"/>
    </row>
    <row r="40" spans="1:119">
      <c r="A40" s="12"/>
      <c r="B40" s="25">
        <v>384</v>
      </c>
      <c r="C40" s="20" t="s">
        <v>47</v>
      </c>
      <c r="D40" s="46">
        <v>918389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918389</v>
      </c>
      <c r="O40" s="47">
        <f t="shared" si="2"/>
        <v>369.42437650844732</v>
      </c>
      <c r="P40" s="9"/>
    </row>
    <row r="41" spans="1:119" ht="15.75" thickBot="1">
      <c r="A41" s="12"/>
      <c r="B41" s="25">
        <v>389.6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289970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289970</v>
      </c>
      <c r="O41" s="47">
        <f t="shared" si="2"/>
        <v>116.64119066773934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1">SUM(D5,D10,D17,D27,D30,D32,D38)</f>
        <v>5930009</v>
      </c>
      <c r="E42" s="15">
        <f t="shared" si="11"/>
        <v>441168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2320324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7"/>
        <v>8691501</v>
      </c>
      <c r="O42" s="38">
        <f t="shared" si="2"/>
        <v>3496.1790024135157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55</v>
      </c>
      <c r="M44" s="118"/>
      <c r="N44" s="118"/>
      <c r="O44" s="43">
        <v>2486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1:O1"/>
    <mergeCell ref="D3:H3"/>
    <mergeCell ref="I3:J3"/>
    <mergeCell ref="K3:L3"/>
    <mergeCell ref="O3:O4"/>
    <mergeCell ref="A2:O2"/>
    <mergeCell ref="A3:C4"/>
    <mergeCell ref="A45:O45"/>
    <mergeCell ref="L44:N4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1379937</v>
      </c>
      <c r="E5" s="27">
        <f t="shared" si="0"/>
        <v>60867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1440804</v>
      </c>
      <c r="O5" s="33">
        <f t="shared" ref="O5:O42" si="2">(N5/O$44)</f>
        <v>580.96935483870971</v>
      </c>
      <c r="P5" s="6"/>
    </row>
    <row r="6" spans="1:133">
      <c r="A6" s="12"/>
      <c r="B6" s="25">
        <v>311</v>
      </c>
      <c r="C6" s="20" t="s">
        <v>2</v>
      </c>
      <c r="D6" s="46">
        <v>1257280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1257280</v>
      </c>
      <c r="O6" s="47">
        <f t="shared" si="2"/>
        <v>506.96774193548384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60867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60867</v>
      </c>
      <c r="O7" s="47">
        <f t="shared" si="2"/>
        <v>24.543145161290322</v>
      </c>
      <c r="P7" s="9"/>
    </row>
    <row r="8" spans="1:133">
      <c r="A8" s="12"/>
      <c r="B8" s="25">
        <v>314.10000000000002</v>
      </c>
      <c r="C8" s="20" t="s">
        <v>11</v>
      </c>
      <c r="D8" s="46">
        <v>90987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90987</v>
      </c>
      <c r="O8" s="47">
        <f t="shared" si="2"/>
        <v>36.688306451612902</v>
      </c>
      <c r="P8" s="9"/>
    </row>
    <row r="9" spans="1:133">
      <c r="A9" s="12"/>
      <c r="B9" s="25">
        <v>316</v>
      </c>
      <c r="C9" s="20" t="s">
        <v>12</v>
      </c>
      <c r="D9" s="46">
        <v>31670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31670</v>
      </c>
      <c r="O9" s="47">
        <f t="shared" si="2"/>
        <v>12.77016129032258</v>
      </c>
      <c r="P9" s="9"/>
    </row>
    <row r="10" spans="1:133" ht="15.75">
      <c r="A10" s="29" t="s">
        <v>78</v>
      </c>
      <c r="B10" s="30"/>
      <c r="C10" s="31"/>
      <c r="D10" s="32">
        <f t="shared" ref="D10:M10" si="3">SUM(D11:D15)</f>
        <v>259943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259943</v>
      </c>
      <c r="O10" s="45">
        <f t="shared" si="2"/>
        <v>104.81572580645161</v>
      </c>
      <c r="P10" s="10"/>
    </row>
    <row r="11" spans="1:133">
      <c r="A11" s="12"/>
      <c r="B11" s="25">
        <v>322</v>
      </c>
      <c r="C11" s="20" t="s">
        <v>0</v>
      </c>
      <c r="D11" s="46">
        <v>7864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7864</v>
      </c>
      <c r="O11" s="47">
        <f t="shared" si="2"/>
        <v>3.1709677419354838</v>
      </c>
      <c r="P11" s="9"/>
    </row>
    <row r="12" spans="1:133">
      <c r="A12" s="12"/>
      <c r="B12" s="25">
        <v>323.10000000000002</v>
      </c>
      <c r="C12" s="20" t="s">
        <v>14</v>
      </c>
      <c r="D12" s="46">
        <v>163278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163278</v>
      </c>
      <c r="O12" s="47">
        <f t="shared" si="2"/>
        <v>65.837903225806457</v>
      </c>
      <c r="P12" s="9"/>
    </row>
    <row r="13" spans="1:133">
      <c r="A13" s="12"/>
      <c r="B13" s="25">
        <v>323.2</v>
      </c>
      <c r="C13" s="20" t="s">
        <v>15</v>
      </c>
      <c r="D13" s="46">
        <v>81424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81424</v>
      </c>
      <c r="O13" s="47">
        <f t="shared" si="2"/>
        <v>32.832258064516132</v>
      </c>
      <c r="P13" s="9"/>
    </row>
    <row r="14" spans="1:133">
      <c r="A14" s="12"/>
      <c r="B14" s="25">
        <v>323.39999999999998</v>
      </c>
      <c r="C14" s="20" t="s">
        <v>16</v>
      </c>
      <c r="D14" s="46">
        <v>5680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5680</v>
      </c>
      <c r="O14" s="47">
        <f t="shared" si="2"/>
        <v>2.2903225806451615</v>
      </c>
      <c r="P14" s="9"/>
    </row>
    <row r="15" spans="1:133">
      <c r="A15" s="12"/>
      <c r="B15" s="25">
        <v>329</v>
      </c>
      <c r="C15" s="20" t="s">
        <v>79</v>
      </c>
      <c r="D15" s="46">
        <v>1697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1697</v>
      </c>
      <c r="O15" s="47">
        <f t="shared" si="2"/>
        <v>0.68427419354838714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SUM(D17:D28)</f>
        <v>5298826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5298826</v>
      </c>
      <c r="O16" s="45">
        <f t="shared" si="2"/>
        <v>2136.623387096774</v>
      </c>
      <c r="P16" s="10"/>
    </row>
    <row r="17" spans="1:16">
      <c r="A17" s="12"/>
      <c r="B17" s="25">
        <v>331.1</v>
      </c>
      <c r="C17" s="20" t="s">
        <v>19</v>
      </c>
      <c r="D17" s="46">
        <v>2608061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2608061</v>
      </c>
      <c r="O17" s="47">
        <f t="shared" si="2"/>
        <v>1051.6375</v>
      </c>
      <c r="P17" s="9"/>
    </row>
    <row r="18" spans="1:16">
      <c r="A18" s="12"/>
      <c r="B18" s="25">
        <v>331.2</v>
      </c>
      <c r="C18" s="20" t="s">
        <v>59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1000</v>
      </c>
      <c r="O18" s="47">
        <f t="shared" si="2"/>
        <v>0.40322580645161288</v>
      </c>
      <c r="P18" s="9"/>
    </row>
    <row r="19" spans="1:16">
      <c r="A19" s="12"/>
      <c r="B19" s="25">
        <v>334.1</v>
      </c>
      <c r="C19" s="20" t="s">
        <v>23</v>
      </c>
      <c r="D19" s="46">
        <v>1469752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1469752</v>
      </c>
      <c r="O19" s="47">
        <f t="shared" si="2"/>
        <v>592.64193548387095</v>
      </c>
      <c r="P19" s="9"/>
    </row>
    <row r="20" spans="1:16">
      <c r="A20" s="12"/>
      <c r="B20" s="25">
        <v>334.2</v>
      </c>
      <c r="C20" s="20" t="s">
        <v>80</v>
      </c>
      <c r="D20" s="46">
        <v>120957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120957</v>
      </c>
      <c r="O20" s="47">
        <f t="shared" si="2"/>
        <v>48.772983870967742</v>
      </c>
      <c r="P20" s="9"/>
    </row>
    <row r="21" spans="1:16">
      <c r="A21" s="12"/>
      <c r="B21" s="25">
        <v>334.36</v>
      </c>
      <c r="C21" s="20" t="s">
        <v>24</v>
      </c>
      <c r="D21" s="46">
        <v>42550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42550</v>
      </c>
      <c r="O21" s="47">
        <f t="shared" si="2"/>
        <v>17.157258064516128</v>
      </c>
      <c r="P21" s="9"/>
    </row>
    <row r="22" spans="1:16">
      <c r="A22" s="12"/>
      <c r="B22" s="25">
        <v>334.39</v>
      </c>
      <c r="C22" s="20" t="s">
        <v>81</v>
      </c>
      <c r="D22" s="46">
        <v>16044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16044</v>
      </c>
      <c r="O22" s="47">
        <f t="shared" si="2"/>
        <v>6.4693548387096778</v>
      </c>
      <c r="P22" s="9"/>
    </row>
    <row r="23" spans="1:16">
      <c r="A23" s="12"/>
      <c r="B23" s="25">
        <v>334.7</v>
      </c>
      <c r="C23" s="20" t="s">
        <v>25</v>
      </c>
      <c r="D23" s="46">
        <v>10178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10178</v>
      </c>
      <c r="O23" s="47">
        <f t="shared" si="2"/>
        <v>4.1040322580645165</v>
      </c>
      <c r="P23" s="9"/>
    </row>
    <row r="24" spans="1:16">
      <c r="A24" s="12"/>
      <c r="B24" s="25">
        <v>335.12</v>
      </c>
      <c r="C24" s="20" t="s">
        <v>26</v>
      </c>
      <c r="D24" s="46">
        <v>90345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90345</v>
      </c>
      <c r="O24" s="47">
        <f t="shared" si="2"/>
        <v>36.429435483870968</v>
      </c>
      <c r="P24" s="9"/>
    </row>
    <row r="25" spans="1:16">
      <c r="A25" s="12"/>
      <c r="B25" s="25">
        <v>335.14</v>
      </c>
      <c r="C25" s="20" t="s">
        <v>62</v>
      </c>
      <c r="D25" s="46">
        <v>3154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3154</v>
      </c>
      <c r="O25" s="47">
        <f t="shared" si="2"/>
        <v>1.2717741935483871</v>
      </c>
      <c r="P25" s="9"/>
    </row>
    <row r="26" spans="1:16">
      <c r="A26" s="12"/>
      <c r="B26" s="25">
        <v>335.15</v>
      </c>
      <c r="C26" s="20" t="s">
        <v>27</v>
      </c>
      <c r="D26" s="46">
        <v>2353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2353</v>
      </c>
      <c r="O26" s="47">
        <f t="shared" si="2"/>
        <v>0.94879032258064511</v>
      </c>
      <c r="P26" s="9"/>
    </row>
    <row r="27" spans="1:16">
      <c r="A27" s="12"/>
      <c r="B27" s="25">
        <v>335.18</v>
      </c>
      <c r="C27" s="20" t="s">
        <v>28</v>
      </c>
      <c r="D27" s="46">
        <v>151202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151202</v>
      </c>
      <c r="O27" s="47">
        <f t="shared" si="2"/>
        <v>60.968548387096774</v>
      </c>
      <c r="P27" s="9"/>
    </row>
    <row r="28" spans="1:16">
      <c r="A28" s="12"/>
      <c r="B28" s="25">
        <v>337.1</v>
      </c>
      <c r="C28" s="20" t="s">
        <v>72</v>
      </c>
      <c r="D28" s="46">
        <v>783230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2" si="6">SUM(D28:M28)</f>
        <v>783230</v>
      </c>
      <c r="O28" s="47">
        <f t="shared" si="2"/>
        <v>315.81854838709677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SUM(D30:D31)</f>
        <v>0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1727016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1727016</v>
      </c>
      <c r="O29" s="45">
        <f t="shared" si="2"/>
        <v>696.37741935483871</v>
      </c>
      <c r="P29" s="10"/>
    </row>
    <row r="30" spans="1:16">
      <c r="A30" s="12"/>
      <c r="B30" s="25">
        <v>343.6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1646855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1646855</v>
      </c>
      <c r="O30" s="47">
        <f t="shared" si="2"/>
        <v>664.05443548387098</v>
      </c>
      <c r="P30" s="9"/>
    </row>
    <row r="31" spans="1:16">
      <c r="A31" s="12"/>
      <c r="B31" s="25">
        <v>344.2</v>
      </c>
      <c r="C31" s="20" t="s">
        <v>82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80161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80161</v>
      </c>
      <c r="O31" s="47">
        <f t="shared" si="2"/>
        <v>32.32298387096774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8579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8579</v>
      </c>
      <c r="O32" s="45">
        <f t="shared" si="2"/>
        <v>3.4592741935483873</v>
      </c>
      <c r="P32" s="10"/>
    </row>
    <row r="33" spans="1:119">
      <c r="A33" s="13"/>
      <c r="B33" s="39">
        <v>359</v>
      </c>
      <c r="C33" s="21" t="s">
        <v>40</v>
      </c>
      <c r="D33" s="46">
        <v>8579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8579</v>
      </c>
      <c r="O33" s="47">
        <f t="shared" si="2"/>
        <v>3.4592741935483873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316527</v>
      </c>
      <c r="E34" s="32">
        <f t="shared" si="9"/>
        <v>64202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702298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1083027</v>
      </c>
      <c r="O34" s="45">
        <f t="shared" si="2"/>
        <v>436.70443548387095</v>
      </c>
      <c r="P34" s="10"/>
    </row>
    <row r="35" spans="1:119">
      <c r="A35" s="12"/>
      <c r="B35" s="25">
        <v>361.1</v>
      </c>
      <c r="C35" s="20" t="s">
        <v>41</v>
      </c>
      <c r="D35" s="46">
        <v>44936</v>
      </c>
      <c r="E35" s="46">
        <v>24122</v>
      </c>
      <c r="F35" s="46">
        <v>0</v>
      </c>
      <c r="G35" s="46">
        <v>0</v>
      </c>
      <c r="H35" s="46">
        <v>0</v>
      </c>
      <c r="I35" s="46">
        <v>161561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230619</v>
      </c>
      <c r="O35" s="47">
        <f t="shared" si="2"/>
        <v>92.99153225806451</v>
      </c>
      <c r="P35" s="9"/>
    </row>
    <row r="36" spans="1:119">
      <c r="A36" s="12"/>
      <c r="B36" s="25">
        <v>362</v>
      </c>
      <c r="C36" s="20" t="s">
        <v>42</v>
      </c>
      <c r="D36" s="46">
        <v>51973</v>
      </c>
      <c r="E36" s="46">
        <v>0</v>
      </c>
      <c r="F36" s="46">
        <v>0</v>
      </c>
      <c r="G36" s="46">
        <v>0</v>
      </c>
      <c r="H36" s="46">
        <v>0</v>
      </c>
      <c r="I36" s="46">
        <v>17292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69265</v>
      </c>
      <c r="O36" s="47">
        <f t="shared" si="2"/>
        <v>27.929435483870968</v>
      </c>
      <c r="P36" s="9"/>
    </row>
    <row r="37" spans="1:119">
      <c r="A37" s="12"/>
      <c r="B37" s="25">
        <v>363.12</v>
      </c>
      <c r="C37" s="20" t="s">
        <v>17</v>
      </c>
      <c r="D37" s="46">
        <v>25342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25342</v>
      </c>
      <c r="O37" s="47">
        <f t="shared" si="2"/>
        <v>10.218548387096774</v>
      </c>
      <c r="P37" s="9"/>
    </row>
    <row r="38" spans="1:119">
      <c r="A38" s="12"/>
      <c r="B38" s="25">
        <v>369.9</v>
      </c>
      <c r="C38" s="20" t="s">
        <v>45</v>
      </c>
      <c r="D38" s="46">
        <v>194276</v>
      </c>
      <c r="E38" s="46">
        <v>40080</v>
      </c>
      <c r="F38" s="46">
        <v>0</v>
      </c>
      <c r="G38" s="46">
        <v>0</v>
      </c>
      <c r="H38" s="46">
        <v>0</v>
      </c>
      <c r="I38" s="46">
        <v>523445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757801</v>
      </c>
      <c r="O38" s="47">
        <f t="shared" si="2"/>
        <v>305.56491935483871</v>
      </c>
      <c r="P38" s="9"/>
    </row>
    <row r="39" spans="1:119" ht="15.75">
      <c r="A39" s="29" t="s">
        <v>35</v>
      </c>
      <c r="B39" s="30"/>
      <c r="C39" s="31"/>
      <c r="D39" s="32">
        <f t="shared" ref="D39:M39" si="10">SUM(D40:D41)</f>
        <v>2557929</v>
      </c>
      <c r="E39" s="32">
        <f t="shared" si="10"/>
        <v>49773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275000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2882702</v>
      </c>
      <c r="O39" s="45">
        <f t="shared" si="2"/>
        <v>1162.3798387096774</v>
      </c>
      <c r="P39" s="9"/>
    </row>
    <row r="40" spans="1:119">
      <c r="A40" s="12"/>
      <c r="B40" s="25">
        <v>381</v>
      </c>
      <c r="C40" s="20" t="s">
        <v>46</v>
      </c>
      <c r="D40" s="46">
        <v>302359</v>
      </c>
      <c r="E40" s="46">
        <v>49773</v>
      </c>
      <c r="F40" s="46">
        <v>0</v>
      </c>
      <c r="G40" s="46">
        <v>0</v>
      </c>
      <c r="H40" s="46">
        <v>0</v>
      </c>
      <c r="I40" s="46">
        <v>275000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627132</v>
      </c>
      <c r="O40" s="47">
        <f t="shared" si="2"/>
        <v>252.8758064516129</v>
      </c>
      <c r="P40" s="9"/>
    </row>
    <row r="41" spans="1:119" ht="15.75" thickBot="1">
      <c r="A41" s="12"/>
      <c r="B41" s="25">
        <v>384</v>
      </c>
      <c r="C41" s="20" t="s">
        <v>47</v>
      </c>
      <c r="D41" s="46">
        <v>2255570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2255570</v>
      </c>
      <c r="O41" s="47">
        <f t="shared" si="2"/>
        <v>909.50403225806451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1">SUM(D5,D10,D16,D29,D32,D34,D39)</f>
        <v>9821741</v>
      </c>
      <c r="E42" s="15">
        <f t="shared" si="11"/>
        <v>174842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2704314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6"/>
        <v>12700897</v>
      </c>
      <c r="O42" s="38">
        <f t="shared" si="2"/>
        <v>5121.3294354838708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83</v>
      </c>
      <c r="M44" s="118"/>
      <c r="N44" s="118"/>
      <c r="O44" s="43">
        <v>2480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121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122</v>
      </c>
      <c r="N4" s="35" t="s">
        <v>9</v>
      </c>
      <c r="O4" s="35" t="s">
        <v>123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124</v>
      </c>
      <c r="B5" s="26"/>
      <c r="C5" s="26"/>
      <c r="D5" s="27">
        <f t="shared" ref="D5:N5" si="0">SUM(D6:D9)</f>
        <v>1941070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1941070</v>
      </c>
      <c r="P5" s="33">
        <f t="shared" ref="P5:P33" si="1">(O5/P$35)</f>
        <v>815.57563025210084</v>
      </c>
      <c r="Q5" s="6"/>
    </row>
    <row r="6" spans="1:134">
      <c r="A6" s="12"/>
      <c r="B6" s="25">
        <v>311</v>
      </c>
      <c r="C6" s="20" t="s">
        <v>2</v>
      </c>
      <c r="D6" s="46">
        <v>1691935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1691935</v>
      </c>
      <c r="P6" s="47">
        <f t="shared" si="1"/>
        <v>710.89705882352939</v>
      </c>
      <c r="Q6" s="9"/>
    </row>
    <row r="7" spans="1:134">
      <c r="A7" s="12"/>
      <c r="B7" s="25">
        <v>314.89999999999998</v>
      </c>
      <c r="C7" s="20" t="s">
        <v>144</v>
      </c>
      <c r="D7" s="46">
        <v>96214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96214</v>
      </c>
      <c r="P7" s="47">
        <f t="shared" si="1"/>
        <v>40.426050420168067</v>
      </c>
      <c r="Q7" s="9"/>
    </row>
    <row r="8" spans="1:134">
      <c r="A8" s="12"/>
      <c r="B8" s="25">
        <v>315.2</v>
      </c>
      <c r="C8" s="20" t="s">
        <v>127</v>
      </c>
      <c r="D8" s="46">
        <v>94264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94264</v>
      </c>
      <c r="P8" s="47">
        <f t="shared" si="1"/>
        <v>39.606722689075632</v>
      </c>
      <c r="Q8" s="9"/>
    </row>
    <row r="9" spans="1:134">
      <c r="A9" s="12"/>
      <c r="B9" s="25">
        <v>319.89999999999998</v>
      </c>
      <c r="C9" s="20" t="s">
        <v>145</v>
      </c>
      <c r="D9" s="46">
        <v>58657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58657</v>
      </c>
      <c r="P9" s="47">
        <f t="shared" si="1"/>
        <v>24.645798319327731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SUM(D11:D14)</f>
        <v>433898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433898</v>
      </c>
      <c r="P10" s="45">
        <f t="shared" si="1"/>
        <v>182.31008403361344</v>
      </c>
      <c r="Q10" s="10"/>
    </row>
    <row r="11" spans="1:134">
      <c r="A11" s="12"/>
      <c r="B11" s="25">
        <v>322</v>
      </c>
      <c r="C11" s="20" t="s">
        <v>128</v>
      </c>
      <c r="D11" s="46">
        <v>156442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156442</v>
      </c>
      <c r="P11" s="47">
        <f t="shared" si="1"/>
        <v>65.73193277310925</v>
      </c>
      <c r="Q11" s="9"/>
    </row>
    <row r="12" spans="1:134">
      <c r="A12" s="12"/>
      <c r="B12" s="25">
        <v>322.89999999999998</v>
      </c>
      <c r="C12" s="20" t="s">
        <v>129</v>
      </c>
      <c r="D12" s="46">
        <v>14277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4">SUM(D12:N12)</f>
        <v>14277</v>
      </c>
      <c r="P12" s="47">
        <f t="shared" si="1"/>
        <v>5.9987394957983193</v>
      </c>
      <c r="Q12" s="9"/>
    </row>
    <row r="13" spans="1:134">
      <c r="A13" s="12"/>
      <c r="B13" s="25">
        <v>323.89999999999998</v>
      </c>
      <c r="C13" s="20" t="s">
        <v>146</v>
      </c>
      <c r="D13" s="46">
        <v>221687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221687</v>
      </c>
      <c r="P13" s="47">
        <f t="shared" si="1"/>
        <v>93.145798319327724</v>
      </c>
      <c r="Q13" s="9"/>
    </row>
    <row r="14" spans="1:134">
      <c r="A14" s="12"/>
      <c r="B14" s="25">
        <v>329.5</v>
      </c>
      <c r="C14" s="20" t="s">
        <v>147</v>
      </c>
      <c r="D14" s="46">
        <v>41492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41492</v>
      </c>
      <c r="P14" s="47">
        <f t="shared" si="1"/>
        <v>17.43361344537815</v>
      </c>
      <c r="Q14" s="9"/>
    </row>
    <row r="15" spans="1:134" ht="15.75">
      <c r="A15" s="29" t="s">
        <v>131</v>
      </c>
      <c r="B15" s="30"/>
      <c r="C15" s="31"/>
      <c r="D15" s="32">
        <f t="shared" ref="D15:N15" si="5">SUM(D16:D22)</f>
        <v>1738879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1738879</v>
      </c>
      <c r="P15" s="45">
        <f t="shared" si="1"/>
        <v>730.62142857142862</v>
      </c>
      <c r="Q15" s="10"/>
    </row>
    <row r="16" spans="1:134">
      <c r="A16" s="12"/>
      <c r="B16" s="25">
        <v>331.9</v>
      </c>
      <c r="C16" s="20" t="s">
        <v>22</v>
      </c>
      <c r="D16" s="46">
        <v>1027427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1027427</v>
      </c>
      <c r="P16" s="47">
        <f t="shared" si="1"/>
        <v>431.69201680672268</v>
      </c>
      <c r="Q16" s="9"/>
    </row>
    <row r="17" spans="1:17">
      <c r="A17" s="12"/>
      <c r="B17" s="25">
        <v>334.7</v>
      </c>
      <c r="C17" s="20" t="s">
        <v>25</v>
      </c>
      <c r="D17" s="46">
        <v>205120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205120</v>
      </c>
      <c r="P17" s="47">
        <f t="shared" si="1"/>
        <v>86.184873949579838</v>
      </c>
      <c r="Q17" s="9"/>
    </row>
    <row r="18" spans="1:17">
      <c r="A18" s="12"/>
      <c r="B18" s="25">
        <v>335.15</v>
      </c>
      <c r="C18" s="20" t="s">
        <v>89</v>
      </c>
      <c r="D18" s="46">
        <v>3812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3812</v>
      </c>
      <c r="P18" s="47">
        <f t="shared" si="1"/>
        <v>1.6016806722689076</v>
      </c>
      <c r="Q18" s="9"/>
    </row>
    <row r="19" spans="1:17">
      <c r="A19" s="12"/>
      <c r="B19" s="25">
        <v>335.18</v>
      </c>
      <c r="C19" s="20" t="s">
        <v>134</v>
      </c>
      <c r="D19" s="46">
        <v>264746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264746</v>
      </c>
      <c r="P19" s="47">
        <f t="shared" si="1"/>
        <v>111.23781512605042</v>
      </c>
      <c r="Q19" s="9"/>
    </row>
    <row r="20" spans="1:17">
      <c r="A20" s="12"/>
      <c r="B20" s="25">
        <v>335.21</v>
      </c>
      <c r="C20" s="20" t="s">
        <v>148</v>
      </c>
      <c r="D20" s="46">
        <v>48095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48095</v>
      </c>
      <c r="P20" s="47">
        <f t="shared" si="1"/>
        <v>20.207983193277311</v>
      </c>
      <c r="Q20" s="9"/>
    </row>
    <row r="21" spans="1:17">
      <c r="A21" s="12"/>
      <c r="B21" s="25">
        <v>335.42</v>
      </c>
      <c r="C21" s="20" t="s">
        <v>149</v>
      </c>
      <c r="D21" s="46">
        <v>5191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2" si="7">SUM(D21:N21)</f>
        <v>5191</v>
      </c>
      <c r="P21" s="47">
        <f t="shared" si="1"/>
        <v>2.1810924369747897</v>
      </c>
      <c r="Q21" s="9"/>
    </row>
    <row r="22" spans="1:17">
      <c r="A22" s="12"/>
      <c r="B22" s="25">
        <v>335.9</v>
      </c>
      <c r="C22" s="20" t="s">
        <v>150</v>
      </c>
      <c r="D22" s="46">
        <v>184488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184488</v>
      </c>
      <c r="P22" s="47">
        <f t="shared" si="1"/>
        <v>77.515966386554624</v>
      </c>
      <c r="Q22" s="9"/>
    </row>
    <row r="23" spans="1:17" ht="15.75">
      <c r="A23" s="29" t="s">
        <v>33</v>
      </c>
      <c r="B23" s="30"/>
      <c r="C23" s="31"/>
      <c r="D23" s="32">
        <f t="shared" ref="D23:N23" si="8">SUM(D24:D27)</f>
        <v>630971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2767356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3398327</v>
      </c>
      <c r="P23" s="45">
        <f t="shared" si="1"/>
        <v>1427.868487394958</v>
      </c>
      <c r="Q23" s="10"/>
    </row>
    <row r="24" spans="1:17">
      <c r="A24" s="12"/>
      <c r="B24" s="25">
        <v>343.6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2602316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7" si="9">SUM(D24:N24)</f>
        <v>2602316</v>
      </c>
      <c r="P24" s="47">
        <f t="shared" si="1"/>
        <v>1093.4100840336134</v>
      </c>
      <c r="Q24" s="9"/>
    </row>
    <row r="25" spans="1:17">
      <c r="A25" s="12"/>
      <c r="B25" s="25">
        <v>343.8</v>
      </c>
      <c r="C25" s="20" t="s">
        <v>104</v>
      </c>
      <c r="D25" s="46">
        <v>10670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10670</v>
      </c>
      <c r="P25" s="47">
        <f t="shared" si="1"/>
        <v>4.4831932773109244</v>
      </c>
      <c r="Q25" s="9"/>
    </row>
    <row r="26" spans="1:17">
      <c r="A26" s="12"/>
      <c r="B26" s="25">
        <v>343.9</v>
      </c>
      <c r="C26" s="20" t="s">
        <v>115</v>
      </c>
      <c r="D26" s="46">
        <v>620301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620301</v>
      </c>
      <c r="P26" s="47">
        <f t="shared" si="1"/>
        <v>260.63067226890757</v>
      </c>
      <c r="Q26" s="9"/>
    </row>
    <row r="27" spans="1:17">
      <c r="A27" s="12"/>
      <c r="B27" s="25">
        <v>347.9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165040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165040</v>
      </c>
      <c r="P27" s="47">
        <f t="shared" si="1"/>
        <v>69.344537815126046</v>
      </c>
      <c r="Q27" s="9"/>
    </row>
    <row r="28" spans="1:17" ht="15.75">
      <c r="A28" s="29" t="s">
        <v>34</v>
      </c>
      <c r="B28" s="30"/>
      <c r="C28" s="31"/>
      <c r="D28" s="32">
        <f t="shared" ref="D28:N28" si="10">SUM(D29:D29)</f>
        <v>2157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2157</v>
      </c>
      <c r="P28" s="45">
        <f t="shared" si="1"/>
        <v>0.90630252100840336</v>
      </c>
      <c r="Q28" s="10"/>
    </row>
    <row r="29" spans="1:17">
      <c r="A29" s="13"/>
      <c r="B29" s="39">
        <v>359</v>
      </c>
      <c r="C29" s="21" t="s">
        <v>40</v>
      </c>
      <c r="D29" s="46">
        <v>2157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11">SUM(D29:N29)</f>
        <v>2157</v>
      </c>
      <c r="P29" s="47">
        <f t="shared" si="1"/>
        <v>0.90630252100840336</v>
      </c>
      <c r="Q29" s="9"/>
    </row>
    <row r="30" spans="1:17" ht="15.75">
      <c r="A30" s="29" t="s">
        <v>3</v>
      </c>
      <c r="B30" s="30"/>
      <c r="C30" s="31"/>
      <c r="D30" s="32">
        <f t="shared" ref="D30:N30" si="12">SUM(D31:D32)</f>
        <v>164590</v>
      </c>
      <c r="E30" s="32">
        <f t="shared" si="12"/>
        <v>0</v>
      </c>
      <c r="F30" s="32">
        <f t="shared" si="12"/>
        <v>0</v>
      </c>
      <c r="G30" s="32">
        <f t="shared" si="12"/>
        <v>0</v>
      </c>
      <c r="H30" s="32">
        <f t="shared" si="12"/>
        <v>0</v>
      </c>
      <c r="I30" s="32">
        <f t="shared" si="12"/>
        <v>8583</v>
      </c>
      <c r="J30" s="32">
        <f t="shared" si="12"/>
        <v>0</v>
      </c>
      <c r="K30" s="32">
        <f t="shared" si="12"/>
        <v>0</v>
      </c>
      <c r="L30" s="32">
        <f t="shared" si="12"/>
        <v>0</v>
      </c>
      <c r="M30" s="32">
        <f t="shared" si="12"/>
        <v>0</v>
      </c>
      <c r="N30" s="32">
        <f t="shared" si="12"/>
        <v>0</v>
      </c>
      <c r="O30" s="32">
        <f>SUM(D30:N30)</f>
        <v>173173</v>
      </c>
      <c r="P30" s="45">
        <f t="shared" si="1"/>
        <v>72.761764705882356</v>
      </c>
      <c r="Q30" s="10"/>
    </row>
    <row r="31" spans="1:17">
      <c r="A31" s="12"/>
      <c r="B31" s="25">
        <v>361.1</v>
      </c>
      <c r="C31" s="20" t="s">
        <v>41</v>
      </c>
      <c r="D31" s="46">
        <v>9767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9767</v>
      </c>
      <c r="P31" s="47">
        <f t="shared" si="1"/>
        <v>4.1037815126050416</v>
      </c>
      <c r="Q31" s="9"/>
    </row>
    <row r="32" spans="1:17" ht="15.75" thickBot="1">
      <c r="A32" s="12"/>
      <c r="B32" s="25">
        <v>369.9</v>
      </c>
      <c r="C32" s="20" t="s">
        <v>45</v>
      </c>
      <c r="D32" s="46">
        <v>154823</v>
      </c>
      <c r="E32" s="46">
        <v>0</v>
      </c>
      <c r="F32" s="46">
        <v>0</v>
      </c>
      <c r="G32" s="46">
        <v>0</v>
      </c>
      <c r="H32" s="46">
        <v>0</v>
      </c>
      <c r="I32" s="46">
        <v>8583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3">SUM(D32:N32)</f>
        <v>163406</v>
      </c>
      <c r="P32" s="47">
        <f t="shared" si="1"/>
        <v>68.657983193277317</v>
      </c>
      <c r="Q32" s="9"/>
    </row>
    <row r="33" spans="1:120" ht="16.5" thickBot="1">
      <c r="A33" s="14" t="s">
        <v>38</v>
      </c>
      <c r="B33" s="23"/>
      <c r="C33" s="22"/>
      <c r="D33" s="15">
        <f>SUM(D5,D10,D15,D23,D28,D30)</f>
        <v>4911565</v>
      </c>
      <c r="E33" s="15">
        <f t="shared" ref="E33:N33" si="14">SUM(E5,E10,E15,E23,E28,E30)</f>
        <v>0</v>
      </c>
      <c r="F33" s="15">
        <f t="shared" si="14"/>
        <v>0</v>
      </c>
      <c r="G33" s="15">
        <f t="shared" si="14"/>
        <v>0</v>
      </c>
      <c r="H33" s="15">
        <f t="shared" si="14"/>
        <v>0</v>
      </c>
      <c r="I33" s="15">
        <f t="shared" si="14"/>
        <v>2775939</v>
      </c>
      <c r="J33" s="15">
        <f t="shared" si="14"/>
        <v>0</v>
      </c>
      <c r="K33" s="15">
        <f t="shared" si="14"/>
        <v>0</v>
      </c>
      <c r="L33" s="15">
        <f t="shared" si="14"/>
        <v>0</v>
      </c>
      <c r="M33" s="15">
        <f t="shared" si="14"/>
        <v>0</v>
      </c>
      <c r="N33" s="15">
        <f t="shared" si="14"/>
        <v>0</v>
      </c>
      <c r="O33" s="15">
        <f>SUM(D33:N33)</f>
        <v>7687504</v>
      </c>
      <c r="P33" s="38">
        <f t="shared" si="1"/>
        <v>3230.0436974789918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118" t="s">
        <v>151</v>
      </c>
      <c r="N35" s="118"/>
      <c r="O35" s="118"/>
      <c r="P35" s="43">
        <v>2380</v>
      </c>
    </row>
    <row r="36" spans="1:120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  <row r="37" spans="1:120" ht="15.75" customHeight="1" thickBot="1">
      <c r="A37" s="120" t="s">
        <v>67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29"/>
      <c r="M3" s="130"/>
      <c r="N3" s="36"/>
      <c r="O3" s="37"/>
      <c r="P3" s="131" t="s">
        <v>121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122</v>
      </c>
      <c r="N4" s="35" t="s">
        <v>9</v>
      </c>
      <c r="O4" s="35" t="s">
        <v>123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124</v>
      </c>
      <c r="B5" s="26"/>
      <c r="C5" s="26"/>
      <c r="D5" s="27">
        <f t="shared" ref="D5:N5" si="0">SUM(D6:D10)</f>
        <v>2043986.44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2043986.44</v>
      </c>
      <c r="P5" s="33">
        <f t="shared" ref="P5:P42" si="1">(O5/P$44)</f>
        <v>862.44153586497885</v>
      </c>
      <c r="Q5" s="6"/>
    </row>
    <row r="6" spans="1:134">
      <c r="A6" s="12"/>
      <c r="B6" s="25">
        <v>311</v>
      </c>
      <c r="C6" s="20" t="s">
        <v>2</v>
      </c>
      <c r="D6" s="46">
        <v>1613652.08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1613652.08</v>
      </c>
      <c r="P6" s="47">
        <f t="shared" si="1"/>
        <v>680.86585654008445</v>
      </c>
      <c r="Q6" s="9"/>
    </row>
    <row r="7" spans="1:134">
      <c r="A7" s="12"/>
      <c r="B7" s="25">
        <v>312.41000000000003</v>
      </c>
      <c r="C7" s="20" t="s">
        <v>125</v>
      </c>
      <c r="D7" s="46">
        <v>73291.740000000005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73291.740000000005</v>
      </c>
      <c r="P7" s="47">
        <f t="shared" si="1"/>
        <v>30.924784810126585</v>
      </c>
      <c r="Q7" s="9"/>
    </row>
    <row r="8" spans="1:134">
      <c r="A8" s="12"/>
      <c r="B8" s="25">
        <v>314.3</v>
      </c>
      <c r="C8" s="20" t="s">
        <v>126</v>
      </c>
      <c r="D8" s="46">
        <v>268597.15999999997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268597.15999999997</v>
      </c>
      <c r="P8" s="47">
        <f t="shared" si="1"/>
        <v>113.33213502109703</v>
      </c>
      <c r="Q8" s="9"/>
    </row>
    <row r="9" spans="1:134">
      <c r="A9" s="12"/>
      <c r="B9" s="25">
        <v>315.2</v>
      </c>
      <c r="C9" s="20" t="s">
        <v>127</v>
      </c>
      <c r="D9" s="46">
        <v>59263.54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59263.54</v>
      </c>
      <c r="P9" s="47">
        <f t="shared" si="1"/>
        <v>25.005713080168778</v>
      </c>
      <c r="Q9" s="9"/>
    </row>
    <row r="10" spans="1:134">
      <c r="A10" s="12"/>
      <c r="B10" s="25">
        <v>316</v>
      </c>
      <c r="C10" s="20" t="s">
        <v>86</v>
      </c>
      <c r="D10" s="46">
        <v>29181.919999999998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29181.919999999998</v>
      </c>
      <c r="P10" s="47">
        <f t="shared" si="1"/>
        <v>12.313046413502109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SUM(D12:D15)</f>
        <v>283142.15999999997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283142.15999999997</v>
      </c>
      <c r="P11" s="45">
        <f t="shared" si="1"/>
        <v>119.46926582278481</v>
      </c>
      <c r="Q11" s="10"/>
    </row>
    <row r="12" spans="1:134">
      <c r="A12" s="12"/>
      <c r="B12" s="25">
        <v>322</v>
      </c>
      <c r="C12" s="20" t="s">
        <v>128</v>
      </c>
      <c r="D12" s="46">
        <v>51637.45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51637.45</v>
      </c>
      <c r="P12" s="47">
        <f t="shared" si="1"/>
        <v>21.787953586497888</v>
      </c>
      <c r="Q12" s="9"/>
    </row>
    <row r="13" spans="1:134">
      <c r="A13" s="12"/>
      <c r="B13" s="25">
        <v>322.89999999999998</v>
      </c>
      <c r="C13" s="20" t="s">
        <v>129</v>
      </c>
      <c r="D13" s="46">
        <v>19840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4">SUM(D13:N13)</f>
        <v>19840</v>
      </c>
      <c r="P13" s="47">
        <f t="shared" si="1"/>
        <v>8.3713080168776379</v>
      </c>
      <c r="Q13" s="9"/>
    </row>
    <row r="14" spans="1:134">
      <c r="A14" s="12"/>
      <c r="B14" s="25">
        <v>323.3</v>
      </c>
      <c r="C14" s="20" t="s">
        <v>108</v>
      </c>
      <c r="D14" s="46">
        <v>193176.85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193176.85</v>
      </c>
      <c r="P14" s="47">
        <f t="shared" si="1"/>
        <v>81.509219409282707</v>
      </c>
      <c r="Q14" s="9"/>
    </row>
    <row r="15" spans="1:134">
      <c r="A15" s="12"/>
      <c r="B15" s="25">
        <v>329.2</v>
      </c>
      <c r="C15" s="20" t="s">
        <v>130</v>
      </c>
      <c r="D15" s="46">
        <v>18487.86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18487.86</v>
      </c>
      <c r="P15" s="47">
        <f t="shared" si="1"/>
        <v>7.8007848101265829</v>
      </c>
      <c r="Q15" s="9"/>
    </row>
    <row r="16" spans="1:134" ht="15.75">
      <c r="A16" s="29" t="s">
        <v>131</v>
      </c>
      <c r="B16" s="30"/>
      <c r="C16" s="31"/>
      <c r="D16" s="32">
        <f t="shared" ref="D16:N16" si="5">SUM(D17:D21)</f>
        <v>762185.34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762185.34</v>
      </c>
      <c r="P16" s="45">
        <f t="shared" si="1"/>
        <v>321.59718987341773</v>
      </c>
      <c r="Q16" s="10"/>
    </row>
    <row r="17" spans="1:17">
      <c r="A17" s="12"/>
      <c r="B17" s="25">
        <v>331.31</v>
      </c>
      <c r="C17" s="20" t="s">
        <v>132</v>
      </c>
      <c r="D17" s="46">
        <v>398668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398668</v>
      </c>
      <c r="P17" s="47">
        <f t="shared" si="1"/>
        <v>168.21434599156117</v>
      </c>
      <c r="Q17" s="9"/>
    </row>
    <row r="18" spans="1:17">
      <c r="A18" s="12"/>
      <c r="B18" s="25">
        <v>335.125</v>
      </c>
      <c r="C18" s="20" t="s">
        <v>133</v>
      </c>
      <c r="D18" s="46">
        <v>98490.63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98490.63</v>
      </c>
      <c r="P18" s="47">
        <f t="shared" si="1"/>
        <v>41.55722784810127</v>
      </c>
      <c r="Q18" s="9"/>
    </row>
    <row r="19" spans="1:17">
      <c r="A19" s="12"/>
      <c r="B19" s="25">
        <v>335.14</v>
      </c>
      <c r="C19" s="20" t="s">
        <v>88</v>
      </c>
      <c r="D19" s="46">
        <v>62.75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62.75</v>
      </c>
      <c r="P19" s="47">
        <f t="shared" si="1"/>
        <v>2.6476793248945148E-2</v>
      </c>
      <c r="Q19" s="9"/>
    </row>
    <row r="20" spans="1:17">
      <c r="A20" s="12"/>
      <c r="B20" s="25">
        <v>335.15</v>
      </c>
      <c r="C20" s="20" t="s">
        <v>89</v>
      </c>
      <c r="D20" s="46">
        <v>4051.16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4051.16</v>
      </c>
      <c r="P20" s="47">
        <f t="shared" si="1"/>
        <v>1.7093502109704641</v>
      </c>
      <c r="Q20" s="9"/>
    </row>
    <row r="21" spans="1:17">
      <c r="A21" s="12"/>
      <c r="B21" s="25">
        <v>335.18</v>
      </c>
      <c r="C21" s="20" t="s">
        <v>134</v>
      </c>
      <c r="D21" s="46">
        <v>260912.8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260912.8</v>
      </c>
      <c r="P21" s="47">
        <f t="shared" si="1"/>
        <v>110.08978902953586</v>
      </c>
      <c r="Q21" s="9"/>
    </row>
    <row r="22" spans="1:17" ht="15.75">
      <c r="A22" s="29" t="s">
        <v>33</v>
      </c>
      <c r="B22" s="30"/>
      <c r="C22" s="31"/>
      <c r="D22" s="32">
        <f t="shared" ref="D22:N22" si="7">SUM(D23:D29)</f>
        <v>623367.55999999994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2640298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3263665.56</v>
      </c>
      <c r="P22" s="45">
        <f t="shared" si="1"/>
        <v>1377.0740759493672</v>
      </c>
      <c r="Q22" s="10"/>
    </row>
    <row r="23" spans="1:17">
      <c r="A23" s="12"/>
      <c r="B23" s="25">
        <v>342.2</v>
      </c>
      <c r="C23" s="20" t="s">
        <v>135</v>
      </c>
      <c r="D23" s="46">
        <v>36988.449999999997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8">SUM(D23:N23)</f>
        <v>36988.449999999997</v>
      </c>
      <c r="P23" s="47">
        <f t="shared" si="1"/>
        <v>15.60694092827004</v>
      </c>
      <c r="Q23" s="9"/>
    </row>
    <row r="24" spans="1:17">
      <c r="A24" s="12"/>
      <c r="B24" s="25">
        <v>343.4</v>
      </c>
      <c r="C24" s="20" t="s">
        <v>114</v>
      </c>
      <c r="D24" s="46">
        <v>547159.19999999995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547159.19999999995</v>
      </c>
      <c r="P24" s="47">
        <f t="shared" si="1"/>
        <v>230.86886075949366</v>
      </c>
      <c r="Q24" s="9"/>
    </row>
    <row r="25" spans="1:17">
      <c r="A25" s="12"/>
      <c r="B25" s="25">
        <v>343.6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2502986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2502986</v>
      </c>
      <c r="P25" s="47">
        <f t="shared" si="1"/>
        <v>1056.1122362869198</v>
      </c>
      <c r="Q25" s="9"/>
    </row>
    <row r="26" spans="1:17">
      <c r="A26" s="12"/>
      <c r="B26" s="25">
        <v>343.8</v>
      </c>
      <c r="C26" s="20" t="s">
        <v>104</v>
      </c>
      <c r="D26" s="46">
        <v>15227.42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15227.42</v>
      </c>
      <c r="P26" s="47">
        <f t="shared" si="1"/>
        <v>6.4250717299578062</v>
      </c>
      <c r="Q26" s="9"/>
    </row>
    <row r="27" spans="1:17">
      <c r="A27" s="12"/>
      <c r="B27" s="25">
        <v>347.3</v>
      </c>
      <c r="C27" s="20" t="s">
        <v>136</v>
      </c>
      <c r="D27" s="46">
        <v>18939.490000000002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18939.490000000002</v>
      </c>
      <c r="P27" s="47">
        <f t="shared" si="1"/>
        <v>7.9913459915611824</v>
      </c>
      <c r="Q27" s="9"/>
    </row>
    <row r="28" spans="1:17">
      <c r="A28" s="12"/>
      <c r="B28" s="25">
        <v>347.9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137312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137312</v>
      </c>
      <c r="P28" s="47">
        <f t="shared" si="1"/>
        <v>57.937552742616035</v>
      </c>
      <c r="Q28" s="9"/>
    </row>
    <row r="29" spans="1:17">
      <c r="A29" s="12"/>
      <c r="B29" s="25">
        <v>348.93099999999998</v>
      </c>
      <c r="C29" s="20" t="s">
        <v>137</v>
      </c>
      <c r="D29" s="46">
        <v>5053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9">SUM(D29:N29)</f>
        <v>5053</v>
      </c>
      <c r="P29" s="47">
        <f t="shared" si="1"/>
        <v>2.1320675105485232</v>
      </c>
      <c r="Q29" s="9"/>
    </row>
    <row r="30" spans="1:17" ht="15.75">
      <c r="A30" s="29" t="s">
        <v>34</v>
      </c>
      <c r="B30" s="30"/>
      <c r="C30" s="31"/>
      <c r="D30" s="32">
        <f t="shared" ref="D30:N30" si="10">SUM(D31:D32)</f>
        <v>1977.94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1977.94</v>
      </c>
      <c r="P30" s="45">
        <f t="shared" si="1"/>
        <v>0.83457383966244725</v>
      </c>
      <c r="Q30" s="10"/>
    </row>
    <row r="31" spans="1:17">
      <c r="A31" s="13"/>
      <c r="B31" s="39">
        <v>352</v>
      </c>
      <c r="C31" s="21" t="s">
        <v>138</v>
      </c>
      <c r="D31" s="46">
        <v>866.56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11">SUM(D31:N31)</f>
        <v>866.56</v>
      </c>
      <c r="P31" s="47">
        <f t="shared" si="1"/>
        <v>0.36563713080168775</v>
      </c>
      <c r="Q31" s="9"/>
    </row>
    <row r="32" spans="1:17">
      <c r="A32" s="13"/>
      <c r="B32" s="39">
        <v>354</v>
      </c>
      <c r="C32" s="21" t="s">
        <v>139</v>
      </c>
      <c r="D32" s="46">
        <v>1111.3800000000001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1"/>
        <v>1111.3800000000001</v>
      </c>
      <c r="P32" s="47">
        <f t="shared" si="1"/>
        <v>0.46893670886075955</v>
      </c>
      <c r="Q32" s="9"/>
    </row>
    <row r="33" spans="1:120" ht="15.75">
      <c r="A33" s="29" t="s">
        <v>3</v>
      </c>
      <c r="B33" s="30"/>
      <c r="C33" s="31"/>
      <c r="D33" s="32">
        <f t="shared" ref="D33:N33" si="12">SUM(D34:D39)</f>
        <v>746481.83</v>
      </c>
      <c r="E33" s="32">
        <f t="shared" si="12"/>
        <v>0</v>
      </c>
      <c r="F33" s="32">
        <f t="shared" si="12"/>
        <v>0</v>
      </c>
      <c r="G33" s="32">
        <f t="shared" si="12"/>
        <v>0</v>
      </c>
      <c r="H33" s="32">
        <f t="shared" si="12"/>
        <v>0</v>
      </c>
      <c r="I33" s="32">
        <f t="shared" si="12"/>
        <v>0</v>
      </c>
      <c r="J33" s="32">
        <f t="shared" si="12"/>
        <v>0</v>
      </c>
      <c r="K33" s="32">
        <f t="shared" si="12"/>
        <v>0</v>
      </c>
      <c r="L33" s="32">
        <f t="shared" si="12"/>
        <v>0</v>
      </c>
      <c r="M33" s="32">
        <f t="shared" si="12"/>
        <v>0</v>
      </c>
      <c r="N33" s="32">
        <f t="shared" si="12"/>
        <v>0</v>
      </c>
      <c r="O33" s="32">
        <f>SUM(D33:N33)</f>
        <v>746481.83</v>
      </c>
      <c r="P33" s="45">
        <f t="shared" si="1"/>
        <v>314.9712362869198</v>
      </c>
      <c r="Q33" s="10"/>
    </row>
    <row r="34" spans="1:120">
      <c r="A34" s="12"/>
      <c r="B34" s="25">
        <v>361.1</v>
      </c>
      <c r="C34" s="20" t="s">
        <v>41</v>
      </c>
      <c r="D34" s="46">
        <v>5718.32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5718.32</v>
      </c>
      <c r="P34" s="47">
        <f t="shared" si="1"/>
        <v>2.4127932489451474</v>
      </c>
      <c r="Q34" s="9"/>
    </row>
    <row r="35" spans="1:120">
      <c r="A35" s="12"/>
      <c r="B35" s="25">
        <v>362</v>
      </c>
      <c r="C35" s="20" t="s">
        <v>42</v>
      </c>
      <c r="D35" s="46">
        <v>23151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13">SUM(D35:N35)</f>
        <v>23151</v>
      </c>
      <c r="P35" s="47">
        <f t="shared" si="1"/>
        <v>9.7683544303797465</v>
      </c>
      <c r="Q35" s="9"/>
    </row>
    <row r="36" spans="1:120">
      <c r="A36" s="12"/>
      <c r="B36" s="25">
        <v>365</v>
      </c>
      <c r="C36" s="20" t="s">
        <v>140</v>
      </c>
      <c r="D36" s="46">
        <v>50882.63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3"/>
        <v>50882.63</v>
      </c>
      <c r="P36" s="47">
        <f t="shared" si="1"/>
        <v>21.469464135021095</v>
      </c>
      <c r="Q36" s="9"/>
    </row>
    <row r="37" spans="1:120">
      <c r="A37" s="12"/>
      <c r="B37" s="25">
        <v>366</v>
      </c>
      <c r="C37" s="20" t="s">
        <v>44</v>
      </c>
      <c r="D37" s="46">
        <v>14960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3"/>
        <v>14960</v>
      </c>
      <c r="P37" s="47">
        <f t="shared" si="1"/>
        <v>6.3122362869198314</v>
      </c>
      <c r="Q37" s="9"/>
    </row>
    <row r="38" spans="1:120">
      <c r="A38" s="12"/>
      <c r="B38" s="25">
        <v>367</v>
      </c>
      <c r="C38" s="20" t="s">
        <v>141</v>
      </c>
      <c r="D38" s="46">
        <v>171.88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171.88</v>
      </c>
      <c r="P38" s="47">
        <f t="shared" si="1"/>
        <v>7.252320675105485E-2</v>
      </c>
      <c r="Q38" s="9"/>
    </row>
    <row r="39" spans="1:120">
      <c r="A39" s="12"/>
      <c r="B39" s="25">
        <v>369.9</v>
      </c>
      <c r="C39" s="20" t="s">
        <v>45</v>
      </c>
      <c r="D39" s="46">
        <v>651598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651598</v>
      </c>
      <c r="P39" s="47">
        <f t="shared" si="1"/>
        <v>274.93586497890294</v>
      </c>
      <c r="Q39" s="9"/>
    </row>
    <row r="40" spans="1:120" ht="15.75">
      <c r="A40" s="29" t="s">
        <v>35</v>
      </c>
      <c r="B40" s="30"/>
      <c r="C40" s="31"/>
      <c r="D40" s="32">
        <f t="shared" ref="D40:N40" si="14">SUM(D41:D41)</f>
        <v>404085</v>
      </c>
      <c r="E40" s="32">
        <f t="shared" si="14"/>
        <v>0</v>
      </c>
      <c r="F40" s="32">
        <f t="shared" si="14"/>
        <v>0</v>
      </c>
      <c r="G40" s="32">
        <f t="shared" si="14"/>
        <v>0</v>
      </c>
      <c r="H40" s="32">
        <f t="shared" si="14"/>
        <v>0</v>
      </c>
      <c r="I40" s="32">
        <f t="shared" si="14"/>
        <v>0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>SUM(D40:N40)</f>
        <v>404085</v>
      </c>
      <c r="P40" s="45">
        <f t="shared" si="1"/>
        <v>170.5</v>
      </c>
      <c r="Q40" s="9"/>
    </row>
    <row r="41" spans="1:120" ht="15.75" thickBot="1">
      <c r="A41" s="12"/>
      <c r="B41" s="25">
        <v>381</v>
      </c>
      <c r="C41" s="20" t="s">
        <v>46</v>
      </c>
      <c r="D41" s="46">
        <v>404085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404085</v>
      </c>
      <c r="P41" s="47">
        <f t="shared" si="1"/>
        <v>170.5</v>
      </c>
      <c r="Q41" s="9"/>
    </row>
    <row r="42" spans="1:120" ht="16.5" thickBot="1">
      <c r="A42" s="14" t="s">
        <v>38</v>
      </c>
      <c r="B42" s="23"/>
      <c r="C42" s="22"/>
      <c r="D42" s="15">
        <f t="shared" ref="D42:N42" si="15">SUM(D5,D11,D16,D22,D30,D33,D40)</f>
        <v>4865226.2699999996</v>
      </c>
      <c r="E42" s="15">
        <f t="shared" si="15"/>
        <v>0</v>
      </c>
      <c r="F42" s="15">
        <f t="shared" si="15"/>
        <v>0</v>
      </c>
      <c r="G42" s="15">
        <f t="shared" si="15"/>
        <v>0</v>
      </c>
      <c r="H42" s="15">
        <f t="shared" si="15"/>
        <v>0</v>
      </c>
      <c r="I42" s="15">
        <f t="shared" si="15"/>
        <v>2640298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O42" s="15">
        <f>SUM(D42:N42)</f>
        <v>7505524.2699999996</v>
      </c>
      <c r="P42" s="38">
        <f t="shared" si="1"/>
        <v>3166.8878776371307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142</v>
      </c>
      <c r="N44" s="118"/>
      <c r="O44" s="118"/>
      <c r="P44" s="43">
        <v>2370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1696404</v>
      </c>
      <c r="E5" s="27">
        <f t="shared" si="0"/>
        <v>182497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1878901</v>
      </c>
      <c r="O5" s="33">
        <f t="shared" ref="O5:O43" si="2">(N5/O$45)</f>
        <v>799.53234042553197</v>
      </c>
      <c r="P5" s="6"/>
    </row>
    <row r="6" spans="1:133">
      <c r="A6" s="12"/>
      <c r="B6" s="25">
        <v>311</v>
      </c>
      <c r="C6" s="20" t="s">
        <v>2</v>
      </c>
      <c r="D6" s="46">
        <v>1380283</v>
      </c>
      <c r="E6" s="46">
        <v>114175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1494458</v>
      </c>
      <c r="O6" s="47">
        <f t="shared" si="2"/>
        <v>635.93957446808508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68322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68322</v>
      </c>
      <c r="O7" s="47">
        <f t="shared" si="2"/>
        <v>29.073191489361701</v>
      </c>
      <c r="P7" s="9"/>
    </row>
    <row r="8" spans="1:133">
      <c r="A8" s="12"/>
      <c r="B8" s="25">
        <v>314.10000000000002</v>
      </c>
      <c r="C8" s="20" t="s">
        <v>11</v>
      </c>
      <c r="D8" s="46">
        <v>254970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254970</v>
      </c>
      <c r="O8" s="47">
        <f t="shared" si="2"/>
        <v>108.49787234042553</v>
      </c>
      <c r="P8" s="9"/>
    </row>
    <row r="9" spans="1:133">
      <c r="A9" s="12"/>
      <c r="B9" s="25">
        <v>315</v>
      </c>
      <c r="C9" s="20" t="s">
        <v>85</v>
      </c>
      <c r="D9" s="46">
        <v>61151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61151</v>
      </c>
      <c r="O9" s="47">
        <f t="shared" si="2"/>
        <v>26.021702127659573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SUM(D11:D14)</f>
        <v>258951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9600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268551</v>
      </c>
      <c r="O10" s="45">
        <f t="shared" si="2"/>
        <v>114.27702127659575</v>
      </c>
      <c r="P10" s="10"/>
    </row>
    <row r="11" spans="1:133">
      <c r="A11" s="12"/>
      <c r="B11" s="25">
        <v>322</v>
      </c>
      <c r="C11" s="20" t="s">
        <v>0</v>
      </c>
      <c r="D11" s="46">
        <v>36939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36939</v>
      </c>
      <c r="O11" s="47">
        <f t="shared" si="2"/>
        <v>15.71872340425532</v>
      </c>
      <c r="P11" s="9"/>
    </row>
    <row r="12" spans="1:133">
      <c r="A12" s="12"/>
      <c r="B12" s="25">
        <v>323.10000000000002</v>
      </c>
      <c r="C12" s="20" t="s">
        <v>14</v>
      </c>
      <c r="D12" s="46">
        <v>177141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177141</v>
      </c>
      <c r="O12" s="47">
        <f t="shared" si="2"/>
        <v>75.379148936170211</v>
      </c>
      <c r="P12" s="9"/>
    </row>
    <row r="13" spans="1:133">
      <c r="A13" s="12"/>
      <c r="B13" s="25">
        <v>323.3</v>
      </c>
      <c r="C13" s="20" t="s">
        <v>108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9600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9600</v>
      </c>
      <c r="O13" s="47">
        <f t="shared" si="2"/>
        <v>4.0851063829787231</v>
      </c>
      <c r="P13" s="9"/>
    </row>
    <row r="14" spans="1:133">
      <c r="A14" s="12"/>
      <c r="B14" s="25">
        <v>329</v>
      </c>
      <c r="C14" s="20" t="s">
        <v>18</v>
      </c>
      <c r="D14" s="46">
        <v>44871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44871</v>
      </c>
      <c r="O14" s="47">
        <f t="shared" si="2"/>
        <v>19.094042553191489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SUM(D16:D29)</f>
        <v>1199574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1199574</v>
      </c>
      <c r="O15" s="45">
        <f t="shared" si="2"/>
        <v>510.45702127659575</v>
      </c>
      <c r="P15" s="10"/>
    </row>
    <row r="16" spans="1:133">
      <c r="A16" s="12"/>
      <c r="B16" s="25">
        <v>331.1</v>
      </c>
      <c r="C16" s="20" t="s">
        <v>19</v>
      </c>
      <c r="D16" s="46">
        <v>186414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186414</v>
      </c>
      <c r="O16" s="47">
        <f t="shared" si="2"/>
        <v>79.325106382978717</v>
      </c>
      <c r="P16" s="9"/>
    </row>
    <row r="17" spans="1:16">
      <c r="A17" s="12"/>
      <c r="B17" s="25">
        <v>331.7</v>
      </c>
      <c r="C17" s="20" t="s">
        <v>21</v>
      </c>
      <c r="D17" s="46">
        <v>306934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306934</v>
      </c>
      <c r="O17" s="47">
        <f t="shared" si="2"/>
        <v>130.61021276595744</v>
      </c>
      <c r="P17" s="9"/>
    </row>
    <row r="18" spans="1:16">
      <c r="A18" s="12"/>
      <c r="B18" s="25">
        <v>334.2</v>
      </c>
      <c r="C18" s="20" t="s">
        <v>80</v>
      </c>
      <c r="D18" s="46">
        <v>4923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4923</v>
      </c>
      <c r="O18" s="47">
        <f t="shared" si="2"/>
        <v>2.0948936170212766</v>
      </c>
      <c r="P18" s="9"/>
    </row>
    <row r="19" spans="1:16">
      <c r="A19" s="12"/>
      <c r="B19" s="25">
        <v>334.36</v>
      </c>
      <c r="C19" s="20" t="s">
        <v>24</v>
      </c>
      <c r="D19" s="46">
        <v>3620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3620</v>
      </c>
      <c r="O19" s="47">
        <f t="shared" si="2"/>
        <v>1.5404255319148936</v>
      </c>
      <c r="P19" s="9"/>
    </row>
    <row r="20" spans="1:16">
      <c r="A20" s="12"/>
      <c r="B20" s="25">
        <v>334.39</v>
      </c>
      <c r="C20" s="20" t="s">
        <v>81</v>
      </c>
      <c r="D20" s="46">
        <v>79033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79033</v>
      </c>
      <c r="O20" s="47">
        <f t="shared" si="2"/>
        <v>33.631063829787237</v>
      </c>
      <c r="P20" s="9"/>
    </row>
    <row r="21" spans="1:16">
      <c r="A21" s="12"/>
      <c r="B21" s="25">
        <v>334.5</v>
      </c>
      <c r="C21" s="20" t="s">
        <v>113</v>
      </c>
      <c r="D21" s="46">
        <v>112500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112500</v>
      </c>
      <c r="O21" s="47">
        <f t="shared" si="2"/>
        <v>47.872340425531917</v>
      </c>
      <c r="P21" s="9"/>
    </row>
    <row r="22" spans="1:16">
      <c r="A22" s="12"/>
      <c r="B22" s="25">
        <v>334.7</v>
      </c>
      <c r="C22" s="20" t="s">
        <v>25</v>
      </c>
      <c r="D22" s="46">
        <v>40487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40487</v>
      </c>
      <c r="O22" s="47">
        <f t="shared" si="2"/>
        <v>17.228510638297873</v>
      </c>
      <c r="P22" s="9"/>
    </row>
    <row r="23" spans="1:16">
      <c r="A23" s="12"/>
      <c r="B23" s="25">
        <v>334.9</v>
      </c>
      <c r="C23" s="20" t="s">
        <v>118</v>
      </c>
      <c r="D23" s="46">
        <v>124704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124704</v>
      </c>
      <c r="O23" s="47">
        <f t="shared" si="2"/>
        <v>53.065531914893619</v>
      </c>
      <c r="P23" s="9"/>
    </row>
    <row r="24" spans="1:16">
      <c r="A24" s="12"/>
      <c r="B24" s="25">
        <v>335.12</v>
      </c>
      <c r="C24" s="20" t="s">
        <v>87</v>
      </c>
      <c r="D24" s="46">
        <v>94837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94837</v>
      </c>
      <c r="O24" s="47">
        <f t="shared" si="2"/>
        <v>40.35617021276596</v>
      </c>
      <c r="P24" s="9"/>
    </row>
    <row r="25" spans="1:16">
      <c r="A25" s="12"/>
      <c r="B25" s="25">
        <v>335.14</v>
      </c>
      <c r="C25" s="20" t="s">
        <v>88</v>
      </c>
      <c r="D25" s="46">
        <v>179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179</v>
      </c>
      <c r="O25" s="47">
        <f t="shared" si="2"/>
        <v>7.6170212765957451E-2</v>
      </c>
      <c r="P25" s="9"/>
    </row>
    <row r="26" spans="1:16">
      <c r="A26" s="12"/>
      <c r="B26" s="25">
        <v>335.15</v>
      </c>
      <c r="C26" s="20" t="s">
        <v>89</v>
      </c>
      <c r="D26" s="46">
        <v>4395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4395</v>
      </c>
      <c r="O26" s="47">
        <f t="shared" si="2"/>
        <v>1.8702127659574468</v>
      </c>
      <c r="P26" s="9"/>
    </row>
    <row r="27" spans="1:16">
      <c r="A27" s="12"/>
      <c r="B27" s="25">
        <v>335.18</v>
      </c>
      <c r="C27" s="20" t="s">
        <v>90</v>
      </c>
      <c r="D27" s="46">
        <v>197172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197172</v>
      </c>
      <c r="O27" s="47">
        <f t="shared" si="2"/>
        <v>83.90297872340426</v>
      </c>
      <c r="P27" s="9"/>
    </row>
    <row r="28" spans="1:16">
      <c r="A28" s="12"/>
      <c r="B28" s="25">
        <v>337.2</v>
      </c>
      <c r="C28" s="20" t="s">
        <v>73</v>
      </c>
      <c r="D28" s="46">
        <v>40656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3" si="6">SUM(D28:M28)</f>
        <v>40656</v>
      </c>
      <c r="O28" s="47">
        <f t="shared" si="2"/>
        <v>17.300425531914893</v>
      </c>
      <c r="P28" s="9"/>
    </row>
    <row r="29" spans="1:16">
      <c r="A29" s="12"/>
      <c r="B29" s="25">
        <v>337.7</v>
      </c>
      <c r="C29" s="20" t="s">
        <v>75</v>
      </c>
      <c r="D29" s="46">
        <v>3720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3720</v>
      </c>
      <c r="O29" s="47">
        <f t="shared" si="2"/>
        <v>1.5829787234042554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SUM(D31:D35)</f>
        <v>631828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2574665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3206493</v>
      </c>
      <c r="O30" s="45">
        <f t="shared" si="2"/>
        <v>1364.4651063829788</v>
      </c>
      <c r="P30" s="10"/>
    </row>
    <row r="31" spans="1:16">
      <c r="A31" s="12"/>
      <c r="B31" s="25">
        <v>343.4</v>
      </c>
      <c r="C31" s="20" t="s">
        <v>114</v>
      </c>
      <c r="D31" s="46">
        <v>595076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595076</v>
      </c>
      <c r="O31" s="47">
        <f t="shared" si="2"/>
        <v>253.22382978723405</v>
      </c>
      <c r="P31" s="9"/>
    </row>
    <row r="32" spans="1:16">
      <c r="A32" s="12"/>
      <c r="B32" s="25">
        <v>343.6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2435087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2435087</v>
      </c>
      <c r="O32" s="47">
        <f t="shared" si="2"/>
        <v>1036.2072340425532</v>
      </c>
      <c r="P32" s="9"/>
    </row>
    <row r="33" spans="1:119">
      <c r="A33" s="12"/>
      <c r="B33" s="25">
        <v>343.8</v>
      </c>
      <c r="C33" s="20" t="s">
        <v>104</v>
      </c>
      <c r="D33" s="46">
        <v>22500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22500</v>
      </c>
      <c r="O33" s="47">
        <f t="shared" si="2"/>
        <v>9.5744680851063837</v>
      </c>
      <c r="P33" s="9"/>
    </row>
    <row r="34" spans="1:119">
      <c r="A34" s="12"/>
      <c r="B34" s="25">
        <v>343.9</v>
      </c>
      <c r="C34" s="20" t="s">
        <v>115</v>
      </c>
      <c r="D34" s="46">
        <v>14252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14252</v>
      </c>
      <c r="O34" s="47">
        <f t="shared" si="2"/>
        <v>6.0646808510638301</v>
      </c>
      <c r="P34" s="9"/>
    </row>
    <row r="35" spans="1:119">
      <c r="A35" s="12"/>
      <c r="B35" s="25">
        <v>347.9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139578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139578</v>
      </c>
      <c r="O35" s="47">
        <f t="shared" si="2"/>
        <v>59.394893617021275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SUM(D37:D37)</f>
        <v>562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6"/>
        <v>562</v>
      </c>
      <c r="O36" s="45">
        <f t="shared" si="2"/>
        <v>0.23914893617021277</v>
      </c>
      <c r="P36" s="10"/>
    </row>
    <row r="37" spans="1:119">
      <c r="A37" s="13"/>
      <c r="B37" s="39">
        <v>359</v>
      </c>
      <c r="C37" s="21" t="s">
        <v>40</v>
      </c>
      <c r="D37" s="46">
        <v>562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562</v>
      </c>
      <c r="O37" s="47">
        <f t="shared" si="2"/>
        <v>0.23914893617021277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SUM(D39:D40)</f>
        <v>127883</v>
      </c>
      <c r="E38" s="32">
        <f t="shared" si="9"/>
        <v>85766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545357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6"/>
        <v>759006</v>
      </c>
      <c r="O38" s="45">
        <f t="shared" si="2"/>
        <v>322.9812765957447</v>
      </c>
      <c r="P38" s="10"/>
    </row>
    <row r="39" spans="1:119">
      <c r="A39" s="12"/>
      <c r="B39" s="25">
        <v>361.1</v>
      </c>
      <c r="C39" s="20" t="s">
        <v>41</v>
      </c>
      <c r="D39" s="46">
        <v>8767</v>
      </c>
      <c r="E39" s="46">
        <v>72043</v>
      </c>
      <c r="F39" s="46">
        <v>0</v>
      </c>
      <c r="G39" s="46">
        <v>0</v>
      </c>
      <c r="H39" s="46">
        <v>0</v>
      </c>
      <c r="I39" s="46">
        <v>-5721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75089</v>
      </c>
      <c r="O39" s="47">
        <f t="shared" si="2"/>
        <v>31.952765957446807</v>
      </c>
      <c r="P39" s="9"/>
    </row>
    <row r="40" spans="1:119">
      <c r="A40" s="12"/>
      <c r="B40" s="25">
        <v>369.9</v>
      </c>
      <c r="C40" s="20" t="s">
        <v>45</v>
      </c>
      <c r="D40" s="46">
        <v>119116</v>
      </c>
      <c r="E40" s="46">
        <v>13723</v>
      </c>
      <c r="F40" s="46">
        <v>0</v>
      </c>
      <c r="G40" s="46">
        <v>0</v>
      </c>
      <c r="H40" s="46">
        <v>0</v>
      </c>
      <c r="I40" s="46">
        <v>551078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683917</v>
      </c>
      <c r="O40" s="47">
        <f t="shared" si="2"/>
        <v>291.02851063829786</v>
      </c>
      <c r="P40" s="9"/>
    </row>
    <row r="41" spans="1:119" ht="15.75">
      <c r="A41" s="29" t="s">
        <v>35</v>
      </c>
      <c r="B41" s="30"/>
      <c r="C41" s="31"/>
      <c r="D41" s="32">
        <f t="shared" ref="D41:M41" si="10">SUM(D42:D42)</f>
        <v>64217</v>
      </c>
      <c r="E41" s="32">
        <f t="shared" si="10"/>
        <v>161253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6"/>
        <v>225470</v>
      </c>
      <c r="O41" s="45">
        <f t="shared" si="2"/>
        <v>95.944680851063836</v>
      </c>
      <c r="P41" s="9"/>
    </row>
    <row r="42" spans="1:119" ht="15.75" thickBot="1">
      <c r="A42" s="12"/>
      <c r="B42" s="25">
        <v>381</v>
      </c>
      <c r="C42" s="20" t="s">
        <v>46</v>
      </c>
      <c r="D42" s="46">
        <v>64217</v>
      </c>
      <c r="E42" s="46">
        <v>161253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225470</v>
      </c>
      <c r="O42" s="47">
        <f t="shared" si="2"/>
        <v>95.944680851063836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1">SUM(D5,D10,D15,D30,D36,D38,D41)</f>
        <v>3979419</v>
      </c>
      <c r="E43" s="15">
        <f t="shared" si="11"/>
        <v>429516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3129622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6"/>
        <v>7538557</v>
      </c>
      <c r="O43" s="38">
        <f t="shared" si="2"/>
        <v>3207.8965957446808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119</v>
      </c>
      <c r="M45" s="118"/>
      <c r="N45" s="118"/>
      <c r="O45" s="43">
        <v>2350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67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1640516</v>
      </c>
      <c r="E5" s="27">
        <f t="shared" si="0"/>
        <v>111651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1752167</v>
      </c>
      <c r="O5" s="33">
        <f t="shared" ref="O5:O47" si="2">(N5/O$49)</f>
        <v>749.10944848225733</v>
      </c>
      <c r="P5" s="6"/>
    </row>
    <row r="6" spans="1:133">
      <c r="A6" s="12"/>
      <c r="B6" s="25">
        <v>311</v>
      </c>
      <c r="C6" s="20" t="s">
        <v>2</v>
      </c>
      <c r="D6" s="46">
        <v>1381991</v>
      </c>
      <c r="E6" s="46">
        <v>41974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1423965</v>
      </c>
      <c r="O6" s="47">
        <f t="shared" si="2"/>
        <v>608.79221889696453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69677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69677</v>
      </c>
      <c r="O7" s="47">
        <f t="shared" si="2"/>
        <v>29.789226165027788</v>
      </c>
      <c r="P7" s="9"/>
    </row>
    <row r="8" spans="1:133">
      <c r="A8" s="12"/>
      <c r="B8" s="25">
        <v>314.10000000000002</v>
      </c>
      <c r="C8" s="20" t="s">
        <v>11</v>
      </c>
      <c r="D8" s="46">
        <v>189172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189172</v>
      </c>
      <c r="O8" s="47">
        <f t="shared" si="2"/>
        <v>80.877297990594272</v>
      </c>
      <c r="P8" s="9"/>
    </row>
    <row r="9" spans="1:133">
      <c r="A9" s="12"/>
      <c r="B9" s="25">
        <v>315</v>
      </c>
      <c r="C9" s="20" t="s">
        <v>85</v>
      </c>
      <c r="D9" s="46">
        <v>52047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52047</v>
      </c>
      <c r="O9" s="47">
        <f t="shared" si="2"/>
        <v>22.251817015818727</v>
      </c>
      <c r="P9" s="9"/>
    </row>
    <row r="10" spans="1:133">
      <c r="A10" s="12"/>
      <c r="B10" s="25">
        <v>316</v>
      </c>
      <c r="C10" s="20" t="s">
        <v>86</v>
      </c>
      <c r="D10" s="46">
        <v>17306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17306</v>
      </c>
      <c r="O10" s="47">
        <f t="shared" si="2"/>
        <v>7.3988884138520739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241882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20150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262032</v>
      </c>
      <c r="O11" s="45">
        <f t="shared" si="2"/>
        <v>112.02736212056435</v>
      </c>
      <c r="P11" s="10"/>
    </row>
    <row r="12" spans="1:133">
      <c r="A12" s="12"/>
      <c r="B12" s="25">
        <v>322</v>
      </c>
      <c r="C12" s="20" t="s">
        <v>0</v>
      </c>
      <c r="D12" s="46">
        <v>45399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45399</v>
      </c>
      <c r="O12" s="47">
        <f t="shared" si="2"/>
        <v>19.409576742197519</v>
      </c>
      <c r="P12" s="9"/>
    </row>
    <row r="13" spans="1:133">
      <c r="A13" s="12"/>
      <c r="B13" s="25">
        <v>323.10000000000002</v>
      </c>
      <c r="C13" s="20" t="s">
        <v>14</v>
      </c>
      <c r="D13" s="46">
        <v>148151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148151</v>
      </c>
      <c r="O13" s="47">
        <f t="shared" si="2"/>
        <v>63.339461308251387</v>
      </c>
      <c r="P13" s="9"/>
    </row>
    <row r="14" spans="1:133">
      <c r="A14" s="12"/>
      <c r="B14" s="25">
        <v>323.3</v>
      </c>
      <c r="C14" s="20" t="s">
        <v>108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20150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20150</v>
      </c>
      <c r="O14" s="47">
        <f t="shared" si="2"/>
        <v>8.6147926464300983</v>
      </c>
      <c r="P14" s="9"/>
    </row>
    <row r="15" spans="1:133">
      <c r="A15" s="12"/>
      <c r="B15" s="25">
        <v>329</v>
      </c>
      <c r="C15" s="20" t="s">
        <v>18</v>
      </c>
      <c r="D15" s="46">
        <v>48332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48332</v>
      </c>
      <c r="O15" s="47">
        <f t="shared" si="2"/>
        <v>20.663531423685335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SUM(D17:D31)</f>
        <v>953217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953217</v>
      </c>
      <c r="O16" s="45">
        <f t="shared" si="2"/>
        <v>407.53185121846946</v>
      </c>
      <c r="P16" s="10"/>
    </row>
    <row r="17" spans="1:16">
      <c r="A17" s="12"/>
      <c r="B17" s="25">
        <v>331.1</v>
      </c>
      <c r="C17" s="20" t="s">
        <v>19</v>
      </c>
      <c r="D17" s="46">
        <v>85066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85066</v>
      </c>
      <c r="O17" s="47">
        <f t="shared" si="2"/>
        <v>36.368533561351008</v>
      </c>
      <c r="P17" s="9"/>
    </row>
    <row r="18" spans="1:16">
      <c r="A18" s="12"/>
      <c r="B18" s="25">
        <v>331.35</v>
      </c>
      <c r="C18" s="20" t="s">
        <v>112</v>
      </c>
      <c r="D18" s="46">
        <v>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5000</v>
      </c>
      <c r="O18" s="47">
        <f t="shared" si="2"/>
        <v>2.1376656690893543</v>
      </c>
      <c r="P18" s="9"/>
    </row>
    <row r="19" spans="1:16">
      <c r="A19" s="12"/>
      <c r="B19" s="25">
        <v>331.7</v>
      </c>
      <c r="C19" s="20" t="s">
        <v>21</v>
      </c>
      <c r="D19" s="46">
        <v>342863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342863</v>
      </c>
      <c r="O19" s="47">
        <f t="shared" si="2"/>
        <v>146.58529286019666</v>
      </c>
      <c r="P19" s="9"/>
    </row>
    <row r="20" spans="1:16">
      <c r="A20" s="12"/>
      <c r="B20" s="25">
        <v>334.1</v>
      </c>
      <c r="C20" s="20" t="s">
        <v>23</v>
      </c>
      <c r="D20" s="46">
        <v>19108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19108</v>
      </c>
      <c r="O20" s="47">
        <f t="shared" si="2"/>
        <v>8.1693031209918772</v>
      </c>
      <c r="P20" s="9"/>
    </row>
    <row r="21" spans="1:16">
      <c r="A21" s="12"/>
      <c r="B21" s="25">
        <v>334.2</v>
      </c>
      <c r="C21" s="20" t="s">
        <v>80</v>
      </c>
      <c r="D21" s="46">
        <v>4797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4797</v>
      </c>
      <c r="O21" s="47">
        <f t="shared" si="2"/>
        <v>2.0508764429243267</v>
      </c>
      <c r="P21" s="9"/>
    </row>
    <row r="22" spans="1:16">
      <c r="A22" s="12"/>
      <c r="B22" s="25">
        <v>334.36</v>
      </c>
      <c r="C22" s="20" t="s">
        <v>24</v>
      </c>
      <c r="D22" s="46">
        <v>40438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5">SUM(D22:M22)</f>
        <v>40438</v>
      </c>
      <c r="O22" s="47">
        <f t="shared" si="2"/>
        <v>17.288584865327064</v>
      </c>
      <c r="P22" s="9"/>
    </row>
    <row r="23" spans="1:16">
      <c r="A23" s="12"/>
      <c r="B23" s="25">
        <v>334.39</v>
      </c>
      <c r="C23" s="20" t="s">
        <v>81</v>
      </c>
      <c r="D23" s="46">
        <v>12500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12500</v>
      </c>
      <c r="O23" s="47">
        <f t="shared" si="2"/>
        <v>5.344164172723386</v>
      </c>
      <c r="P23" s="9"/>
    </row>
    <row r="24" spans="1:16">
      <c r="A24" s="12"/>
      <c r="B24" s="25">
        <v>334.5</v>
      </c>
      <c r="C24" s="20" t="s">
        <v>113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50000</v>
      </c>
      <c r="O24" s="47">
        <f t="shared" si="2"/>
        <v>21.376656690893544</v>
      </c>
      <c r="P24" s="9"/>
    </row>
    <row r="25" spans="1:16">
      <c r="A25" s="12"/>
      <c r="B25" s="25">
        <v>334.7</v>
      </c>
      <c r="C25" s="20" t="s">
        <v>25</v>
      </c>
      <c r="D25" s="46">
        <v>58211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58211</v>
      </c>
      <c r="O25" s="47">
        <f t="shared" si="2"/>
        <v>24.887131252672081</v>
      </c>
      <c r="P25" s="9"/>
    </row>
    <row r="26" spans="1:16">
      <c r="A26" s="12"/>
      <c r="B26" s="25">
        <v>335.12</v>
      </c>
      <c r="C26" s="20" t="s">
        <v>87</v>
      </c>
      <c r="D26" s="46">
        <v>95967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95967</v>
      </c>
      <c r="O26" s="47">
        <f t="shared" si="2"/>
        <v>41.029072253099613</v>
      </c>
      <c r="P26" s="9"/>
    </row>
    <row r="27" spans="1:16">
      <c r="A27" s="12"/>
      <c r="B27" s="25">
        <v>335.14</v>
      </c>
      <c r="C27" s="20" t="s">
        <v>88</v>
      </c>
      <c r="D27" s="46">
        <v>137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137</v>
      </c>
      <c r="O27" s="47">
        <f t="shared" si="2"/>
        <v>5.8572039333048311E-2</v>
      </c>
      <c r="P27" s="9"/>
    </row>
    <row r="28" spans="1:16">
      <c r="A28" s="12"/>
      <c r="B28" s="25">
        <v>335.15</v>
      </c>
      <c r="C28" s="20" t="s">
        <v>89</v>
      </c>
      <c r="D28" s="46">
        <v>3158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3158</v>
      </c>
      <c r="O28" s="47">
        <f t="shared" si="2"/>
        <v>1.3501496365968362</v>
      </c>
      <c r="P28" s="9"/>
    </row>
    <row r="29" spans="1:16">
      <c r="A29" s="12"/>
      <c r="B29" s="25">
        <v>335.18</v>
      </c>
      <c r="C29" s="20" t="s">
        <v>90</v>
      </c>
      <c r="D29" s="46">
        <v>193312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193312</v>
      </c>
      <c r="O29" s="47">
        <f t="shared" si="2"/>
        <v>82.647285164600262</v>
      </c>
      <c r="P29" s="9"/>
    </row>
    <row r="30" spans="1:16">
      <c r="A30" s="12"/>
      <c r="B30" s="25">
        <v>337.2</v>
      </c>
      <c r="C30" s="20" t="s">
        <v>73</v>
      </c>
      <c r="D30" s="46">
        <v>37779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7" si="6">SUM(D30:M30)</f>
        <v>37779</v>
      </c>
      <c r="O30" s="47">
        <f t="shared" si="2"/>
        <v>16.151774262505345</v>
      </c>
      <c r="P30" s="9"/>
    </row>
    <row r="31" spans="1:16">
      <c r="A31" s="12"/>
      <c r="B31" s="25">
        <v>337.7</v>
      </c>
      <c r="C31" s="20" t="s">
        <v>75</v>
      </c>
      <c r="D31" s="46">
        <v>4881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4881</v>
      </c>
      <c r="O31" s="47">
        <f t="shared" si="2"/>
        <v>2.0867892261650276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SUM(D33:D37)</f>
        <v>490183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2574948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3065131</v>
      </c>
      <c r="O32" s="45">
        <f t="shared" si="2"/>
        <v>1310.4450619923043</v>
      </c>
      <c r="P32" s="10"/>
    </row>
    <row r="33" spans="1:119">
      <c r="A33" s="12"/>
      <c r="B33" s="25">
        <v>343.4</v>
      </c>
      <c r="C33" s="20" t="s">
        <v>114</v>
      </c>
      <c r="D33" s="46">
        <v>456868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456868</v>
      </c>
      <c r="O33" s="47">
        <f t="shared" si="2"/>
        <v>195.32620778110302</v>
      </c>
      <c r="P33" s="9"/>
    </row>
    <row r="34" spans="1:119">
      <c r="A34" s="12"/>
      <c r="B34" s="25">
        <v>343.6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2472043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2472043</v>
      </c>
      <c r="O34" s="47">
        <f t="shared" si="2"/>
        <v>1056.8802907225311</v>
      </c>
      <c r="P34" s="9"/>
    </row>
    <row r="35" spans="1:119">
      <c r="A35" s="12"/>
      <c r="B35" s="25">
        <v>343.8</v>
      </c>
      <c r="C35" s="20" t="s">
        <v>104</v>
      </c>
      <c r="D35" s="46">
        <v>16700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16700</v>
      </c>
      <c r="O35" s="47">
        <f t="shared" si="2"/>
        <v>7.1398033347584438</v>
      </c>
      <c r="P35" s="9"/>
    </row>
    <row r="36" spans="1:119">
      <c r="A36" s="12"/>
      <c r="B36" s="25">
        <v>343.9</v>
      </c>
      <c r="C36" s="20" t="s">
        <v>115</v>
      </c>
      <c r="D36" s="46">
        <v>16615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16615</v>
      </c>
      <c r="O36" s="47">
        <f t="shared" si="2"/>
        <v>7.1034630183839251</v>
      </c>
      <c r="P36" s="9"/>
    </row>
    <row r="37" spans="1:119">
      <c r="A37" s="12"/>
      <c r="B37" s="25">
        <v>347.9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102905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102905</v>
      </c>
      <c r="O37" s="47">
        <f t="shared" si="2"/>
        <v>43.995297135528006</v>
      </c>
      <c r="P37" s="9"/>
    </row>
    <row r="38" spans="1:119" ht="15.75">
      <c r="A38" s="29" t="s">
        <v>34</v>
      </c>
      <c r="B38" s="30"/>
      <c r="C38" s="31"/>
      <c r="D38" s="32">
        <f t="shared" ref="D38:M38" si="8">SUM(D39:D39)</f>
        <v>1043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1043</v>
      </c>
      <c r="O38" s="45">
        <f t="shared" si="2"/>
        <v>0.44591705857203934</v>
      </c>
      <c r="P38" s="10"/>
    </row>
    <row r="39" spans="1:119">
      <c r="A39" s="13"/>
      <c r="B39" s="39">
        <v>359</v>
      </c>
      <c r="C39" s="21" t="s">
        <v>40</v>
      </c>
      <c r="D39" s="46">
        <v>1043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1043</v>
      </c>
      <c r="O39" s="47">
        <f t="shared" si="2"/>
        <v>0.44591705857203934</v>
      </c>
      <c r="P39" s="9"/>
    </row>
    <row r="40" spans="1:119" ht="15.75">
      <c r="A40" s="29" t="s">
        <v>3</v>
      </c>
      <c r="B40" s="30"/>
      <c r="C40" s="31"/>
      <c r="D40" s="32">
        <f t="shared" ref="D40:M40" si="9">SUM(D41:D44)</f>
        <v>605439</v>
      </c>
      <c r="E40" s="32">
        <f t="shared" si="9"/>
        <v>101429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9207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6"/>
        <v>716075</v>
      </c>
      <c r="O40" s="45">
        <f t="shared" si="2"/>
        <v>306.14578879863188</v>
      </c>
      <c r="P40" s="10"/>
    </row>
    <row r="41" spans="1:119">
      <c r="A41" s="12"/>
      <c r="B41" s="25">
        <v>361.1</v>
      </c>
      <c r="C41" s="20" t="s">
        <v>41</v>
      </c>
      <c r="D41" s="46">
        <v>9698</v>
      </c>
      <c r="E41" s="46">
        <v>34791</v>
      </c>
      <c r="F41" s="46">
        <v>0</v>
      </c>
      <c r="G41" s="46">
        <v>0</v>
      </c>
      <c r="H41" s="46">
        <v>0</v>
      </c>
      <c r="I41" s="46">
        <v>3545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48034</v>
      </c>
      <c r="O41" s="47">
        <f t="shared" si="2"/>
        <v>20.536126549807609</v>
      </c>
      <c r="P41" s="9"/>
    </row>
    <row r="42" spans="1:119">
      <c r="A42" s="12"/>
      <c r="B42" s="25">
        <v>362</v>
      </c>
      <c r="C42" s="20" t="s">
        <v>42</v>
      </c>
      <c r="D42" s="46">
        <v>46216</v>
      </c>
      <c r="E42" s="46">
        <v>0</v>
      </c>
      <c r="F42" s="46">
        <v>0</v>
      </c>
      <c r="G42" s="46">
        <v>0</v>
      </c>
      <c r="H42" s="46">
        <v>0</v>
      </c>
      <c r="I42" s="46">
        <v>5662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51878</v>
      </c>
      <c r="O42" s="47">
        <f t="shared" si="2"/>
        <v>22.179563916203506</v>
      </c>
      <c r="P42" s="9"/>
    </row>
    <row r="43" spans="1:119">
      <c r="A43" s="12"/>
      <c r="B43" s="25">
        <v>366</v>
      </c>
      <c r="C43" s="20" t="s">
        <v>44</v>
      </c>
      <c r="D43" s="46">
        <v>96808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96808</v>
      </c>
      <c r="O43" s="47">
        <f t="shared" si="2"/>
        <v>41.388627618640442</v>
      </c>
      <c r="P43" s="9"/>
    </row>
    <row r="44" spans="1:119">
      <c r="A44" s="12"/>
      <c r="B44" s="25">
        <v>369.9</v>
      </c>
      <c r="C44" s="20" t="s">
        <v>45</v>
      </c>
      <c r="D44" s="46">
        <v>452717</v>
      </c>
      <c r="E44" s="46">
        <v>66638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519355</v>
      </c>
      <c r="O44" s="47">
        <f t="shared" si="2"/>
        <v>222.04147071398035</v>
      </c>
      <c r="P44" s="9"/>
    </row>
    <row r="45" spans="1:119" ht="15.75">
      <c r="A45" s="29" t="s">
        <v>35</v>
      </c>
      <c r="B45" s="30"/>
      <c r="C45" s="31"/>
      <c r="D45" s="32">
        <f t="shared" ref="D45:M45" si="10">SUM(D46:D46)</f>
        <v>93001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6"/>
        <v>93001</v>
      </c>
      <c r="O45" s="45">
        <f t="shared" si="2"/>
        <v>39.761008978195811</v>
      </c>
      <c r="P45" s="9"/>
    </row>
    <row r="46" spans="1:119" ht="15.75" thickBot="1">
      <c r="A46" s="12"/>
      <c r="B46" s="25">
        <v>381</v>
      </c>
      <c r="C46" s="20" t="s">
        <v>46</v>
      </c>
      <c r="D46" s="46">
        <v>93001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93001</v>
      </c>
      <c r="O46" s="47">
        <f t="shared" si="2"/>
        <v>39.761008978195811</v>
      </c>
      <c r="P46" s="9"/>
    </row>
    <row r="47" spans="1:119" ht="16.5" thickBot="1">
      <c r="A47" s="14" t="s">
        <v>38</v>
      </c>
      <c r="B47" s="23"/>
      <c r="C47" s="22"/>
      <c r="D47" s="15">
        <f t="shared" ref="D47:M47" si="11">SUM(D5,D11,D16,D32,D38,D40,D45)</f>
        <v>4025281</v>
      </c>
      <c r="E47" s="15">
        <f t="shared" si="11"/>
        <v>213080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2604305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6"/>
        <v>6842666</v>
      </c>
      <c r="O47" s="38">
        <f t="shared" si="2"/>
        <v>2925.4664386489953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116</v>
      </c>
      <c r="M49" s="118"/>
      <c r="N49" s="118"/>
      <c r="O49" s="43">
        <v>2339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67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1506500</v>
      </c>
      <c r="E5" s="27">
        <f t="shared" si="0"/>
        <v>80296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1586796</v>
      </c>
      <c r="O5" s="33">
        <f t="shared" ref="O5:O40" si="2">(N5/O$42)</f>
        <v>671.51756242065176</v>
      </c>
      <c r="P5" s="6"/>
    </row>
    <row r="6" spans="1:133">
      <c r="A6" s="12"/>
      <c r="B6" s="25">
        <v>311</v>
      </c>
      <c r="C6" s="20" t="s">
        <v>2</v>
      </c>
      <c r="D6" s="46">
        <v>1316348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1316348</v>
      </c>
      <c r="O6" s="47">
        <f t="shared" si="2"/>
        <v>557.06644096487514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80296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80296</v>
      </c>
      <c r="O7" s="47">
        <f t="shared" si="2"/>
        <v>33.980533220482435</v>
      </c>
      <c r="P7" s="9"/>
    </row>
    <row r="8" spans="1:133">
      <c r="A8" s="12"/>
      <c r="B8" s="25">
        <v>314.10000000000002</v>
      </c>
      <c r="C8" s="20" t="s">
        <v>11</v>
      </c>
      <c r="D8" s="46">
        <v>92094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92094</v>
      </c>
      <c r="O8" s="47">
        <f t="shared" si="2"/>
        <v>38.973338975878121</v>
      </c>
      <c r="P8" s="9"/>
    </row>
    <row r="9" spans="1:133">
      <c r="A9" s="12"/>
      <c r="B9" s="25">
        <v>315</v>
      </c>
      <c r="C9" s="20" t="s">
        <v>85</v>
      </c>
      <c r="D9" s="46">
        <v>61350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61350</v>
      </c>
      <c r="O9" s="47">
        <f t="shared" si="2"/>
        <v>25.962759204401184</v>
      </c>
      <c r="P9" s="9"/>
    </row>
    <row r="10" spans="1:133">
      <c r="A10" s="12"/>
      <c r="B10" s="25">
        <v>316</v>
      </c>
      <c r="C10" s="20" t="s">
        <v>86</v>
      </c>
      <c r="D10" s="46">
        <v>36708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36708</v>
      </c>
      <c r="O10" s="47">
        <f t="shared" si="2"/>
        <v>15.534490055014812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187218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45850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233068</v>
      </c>
      <c r="O11" s="45">
        <f t="shared" si="2"/>
        <v>98.632247143461697</v>
      </c>
      <c r="P11" s="10"/>
    </row>
    <row r="12" spans="1:133">
      <c r="A12" s="12"/>
      <c r="B12" s="25">
        <v>322</v>
      </c>
      <c r="C12" s="20" t="s">
        <v>0</v>
      </c>
      <c r="D12" s="46">
        <v>40736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40736</v>
      </c>
      <c r="O12" s="47">
        <f t="shared" si="2"/>
        <v>17.239102835378755</v>
      </c>
      <c r="P12" s="9"/>
    </row>
    <row r="13" spans="1:133">
      <c r="A13" s="12"/>
      <c r="B13" s="25">
        <v>323.10000000000002</v>
      </c>
      <c r="C13" s="20" t="s">
        <v>14</v>
      </c>
      <c r="D13" s="46">
        <v>103570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103570</v>
      </c>
      <c r="O13" s="47">
        <f t="shared" si="2"/>
        <v>43.829877274650869</v>
      </c>
      <c r="P13" s="9"/>
    </row>
    <row r="14" spans="1:133">
      <c r="A14" s="12"/>
      <c r="B14" s="25">
        <v>323.3</v>
      </c>
      <c r="C14" s="20" t="s">
        <v>108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45850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45850</v>
      </c>
      <c r="O14" s="47">
        <f t="shared" si="2"/>
        <v>19.403300888700805</v>
      </c>
      <c r="P14" s="9"/>
    </row>
    <row r="15" spans="1:133">
      <c r="A15" s="12"/>
      <c r="B15" s="25">
        <v>329</v>
      </c>
      <c r="C15" s="20" t="s">
        <v>18</v>
      </c>
      <c r="D15" s="46">
        <v>42912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42912</v>
      </c>
      <c r="O15" s="47">
        <f t="shared" si="2"/>
        <v>18.159966144731275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SUM(D17:D25)</f>
        <v>1166157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1166157</v>
      </c>
      <c r="O16" s="45">
        <f t="shared" si="2"/>
        <v>493.5069826491748</v>
      </c>
      <c r="P16" s="10"/>
    </row>
    <row r="17" spans="1:16">
      <c r="A17" s="12"/>
      <c r="B17" s="25">
        <v>331.7</v>
      </c>
      <c r="C17" s="20" t="s">
        <v>21</v>
      </c>
      <c r="D17" s="46">
        <v>470002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470002</v>
      </c>
      <c r="O17" s="47">
        <f t="shared" si="2"/>
        <v>198.90055014811679</v>
      </c>
      <c r="P17" s="9"/>
    </row>
    <row r="18" spans="1:16">
      <c r="A18" s="12"/>
      <c r="B18" s="25">
        <v>334.39</v>
      </c>
      <c r="C18" s="20" t="s">
        <v>81</v>
      </c>
      <c r="D18" s="46">
        <v>313862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313862</v>
      </c>
      <c r="O18" s="47">
        <f t="shared" si="2"/>
        <v>132.8235294117647</v>
      </c>
      <c r="P18" s="9"/>
    </row>
    <row r="19" spans="1:16">
      <c r="A19" s="12"/>
      <c r="B19" s="25">
        <v>334.7</v>
      </c>
      <c r="C19" s="20" t="s">
        <v>25</v>
      </c>
      <c r="D19" s="46">
        <v>38993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38993</v>
      </c>
      <c r="O19" s="47">
        <f t="shared" si="2"/>
        <v>16.501481168006769</v>
      </c>
      <c r="P19" s="9"/>
    </row>
    <row r="20" spans="1:16">
      <c r="A20" s="12"/>
      <c r="B20" s="25">
        <v>335.12</v>
      </c>
      <c r="C20" s="20" t="s">
        <v>87</v>
      </c>
      <c r="D20" s="46">
        <v>103147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103147</v>
      </c>
      <c r="O20" s="47">
        <f t="shared" si="2"/>
        <v>43.650867541261107</v>
      </c>
      <c r="P20" s="9"/>
    </row>
    <row r="21" spans="1:16">
      <c r="A21" s="12"/>
      <c r="B21" s="25">
        <v>335.14</v>
      </c>
      <c r="C21" s="20" t="s">
        <v>88</v>
      </c>
      <c r="D21" s="46">
        <v>110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110</v>
      </c>
      <c r="O21" s="47">
        <f t="shared" si="2"/>
        <v>4.6550994498518829E-2</v>
      </c>
      <c r="P21" s="9"/>
    </row>
    <row r="22" spans="1:16">
      <c r="A22" s="12"/>
      <c r="B22" s="25">
        <v>335.15</v>
      </c>
      <c r="C22" s="20" t="s">
        <v>89</v>
      </c>
      <c r="D22" s="46">
        <v>7800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7800</v>
      </c>
      <c r="O22" s="47">
        <f t="shared" si="2"/>
        <v>3.3008887008040628</v>
      </c>
      <c r="P22" s="9"/>
    </row>
    <row r="23" spans="1:16">
      <c r="A23" s="12"/>
      <c r="B23" s="25">
        <v>335.18</v>
      </c>
      <c r="C23" s="20" t="s">
        <v>90</v>
      </c>
      <c r="D23" s="46">
        <v>194315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194315</v>
      </c>
      <c r="O23" s="47">
        <f t="shared" si="2"/>
        <v>82.232331781633519</v>
      </c>
      <c r="P23" s="9"/>
    </row>
    <row r="24" spans="1:16">
      <c r="A24" s="12"/>
      <c r="B24" s="25">
        <v>337.2</v>
      </c>
      <c r="C24" s="20" t="s">
        <v>73</v>
      </c>
      <c r="D24" s="46">
        <v>31164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40" si="6">SUM(D24:M24)</f>
        <v>31164</v>
      </c>
      <c r="O24" s="47">
        <f t="shared" si="2"/>
        <v>13.188319932289463</v>
      </c>
      <c r="P24" s="9"/>
    </row>
    <row r="25" spans="1:16">
      <c r="A25" s="12"/>
      <c r="B25" s="25">
        <v>337.7</v>
      </c>
      <c r="C25" s="20" t="s">
        <v>75</v>
      </c>
      <c r="D25" s="46">
        <v>6764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6764</v>
      </c>
      <c r="O25" s="47">
        <f t="shared" si="2"/>
        <v>2.8624629707998306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SUM(D27:D30)</f>
        <v>19460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2289024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2308484</v>
      </c>
      <c r="O26" s="45">
        <f t="shared" si="2"/>
        <v>976.92932712653408</v>
      </c>
      <c r="P26" s="10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2177528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2177528</v>
      </c>
      <c r="O27" s="47">
        <f t="shared" si="2"/>
        <v>921.50994498518833</v>
      </c>
      <c r="P27" s="9"/>
    </row>
    <row r="28" spans="1:16">
      <c r="A28" s="12"/>
      <c r="B28" s="25">
        <v>343.8</v>
      </c>
      <c r="C28" s="20" t="s">
        <v>104</v>
      </c>
      <c r="D28" s="46">
        <v>14350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14350</v>
      </c>
      <c r="O28" s="47">
        <f t="shared" si="2"/>
        <v>6.07278882776132</v>
      </c>
      <c r="P28" s="9"/>
    </row>
    <row r="29" spans="1:16">
      <c r="A29" s="12"/>
      <c r="B29" s="25">
        <v>347.9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111496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111496</v>
      </c>
      <c r="O29" s="47">
        <f t="shared" si="2"/>
        <v>47.184088023698685</v>
      </c>
      <c r="P29" s="9"/>
    </row>
    <row r="30" spans="1:16">
      <c r="A30" s="12"/>
      <c r="B30" s="25">
        <v>349</v>
      </c>
      <c r="C30" s="20" t="s">
        <v>109</v>
      </c>
      <c r="D30" s="46">
        <v>5110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5110</v>
      </c>
      <c r="O30" s="47">
        <f t="shared" si="2"/>
        <v>2.1625052898857384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SUM(D32:D32)</f>
        <v>1955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1955</v>
      </c>
      <c r="O31" s="45">
        <f t="shared" si="2"/>
        <v>0.82733812949640284</v>
      </c>
      <c r="P31" s="10"/>
    </row>
    <row r="32" spans="1:16">
      <c r="A32" s="13"/>
      <c r="B32" s="39">
        <v>359</v>
      </c>
      <c r="C32" s="21" t="s">
        <v>40</v>
      </c>
      <c r="D32" s="46">
        <v>1955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1955</v>
      </c>
      <c r="O32" s="47">
        <f t="shared" si="2"/>
        <v>0.82733812949640284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SUM(D34:D36)</f>
        <v>192149</v>
      </c>
      <c r="E33" s="32">
        <f t="shared" si="9"/>
        <v>26041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1323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219513</v>
      </c>
      <c r="O33" s="45">
        <f t="shared" si="2"/>
        <v>92.895895048666944</v>
      </c>
      <c r="P33" s="10"/>
    </row>
    <row r="34" spans="1:119">
      <c r="A34" s="12"/>
      <c r="B34" s="25">
        <v>361.1</v>
      </c>
      <c r="C34" s="20" t="s">
        <v>41</v>
      </c>
      <c r="D34" s="46">
        <v>0</v>
      </c>
      <c r="E34" s="46">
        <v>7756</v>
      </c>
      <c r="F34" s="46">
        <v>0</v>
      </c>
      <c r="G34" s="46">
        <v>0</v>
      </c>
      <c r="H34" s="46">
        <v>0</v>
      </c>
      <c r="I34" s="46">
        <v>1131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8887</v>
      </c>
      <c r="O34" s="47">
        <f t="shared" si="2"/>
        <v>3.7608971646212441</v>
      </c>
      <c r="P34" s="9"/>
    </row>
    <row r="35" spans="1:119">
      <c r="A35" s="12"/>
      <c r="B35" s="25">
        <v>362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192</v>
      </c>
      <c r="O35" s="47">
        <f t="shared" si="2"/>
        <v>8.125264494286924E-2</v>
      </c>
      <c r="P35" s="9"/>
    </row>
    <row r="36" spans="1:119">
      <c r="A36" s="12"/>
      <c r="B36" s="25">
        <v>369.9</v>
      </c>
      <c r="C36" s="20" t="s">
        <v>45</v>
      </c>
      <c r="D36" s="46">
        <v>192149</v>
      </c>
      <c r="E36" s="46">
        <v>18285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210434</v>
      </c>
      <c r="O36" s="47">
        <f t="shared" si="2"/>
        <v>89.053745239102838</v>
      </c>
      <c r="P36" s="9"/>
    </row>
    <row r="37" spans="1:119" ht="15.75">
      <c r="A37" s="29" t="s">
        <v>35</v>
      </c>
      <c r="B37" s="30"/>
      <c r="C37" s="31"/>
      <c r="D37" s="32">
        <f t="shared" ref="D37:M37" si="10">SUM(D38:D39)</f>
        <v>806573</v>
      </c>
      <c r="E37" s="32">
        <f t="shared" si="10"/>
        <v>91065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6"/>
        <v>897638</v>
      </c>
      <c r="O37" s="45">
        <f t="shared" si="2"/>
        <v>379.87219636055863</v>
      </c>
      <c r="P37" s="9"/>
    </row>
    <row r="38" spans="1:119">
      <c r="A38" s="12"/>
      <c r="B38" s="25">
        <v>381</v>
      </c>
      <c r="C38" s="20" t="s">
        <v>46</v>
      </c>
      <c r="D38" s="46">
        <v>165357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165357</v>
      </c>
      <c r="O38" s="47">
        <f t="shared" si="2"/>
        <v>69.977570884468889</v>
      </c>
      <c r="P38" s="9"/>
    </row>
    <row r="39" spans="1:119" ht="15.75" thickBot="1">
      <c r="A39" s="12"/>
      <c r="B39" s="25">
        <v>384</v>
      </c>
      <c r="C39" s="20" t="s">
        <v>47</v>
      </c>
      <c r="D39" s="46">
        <v>641216</v>
      </c>
      <c r="E39" s="46">
        <v>91065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732281</v>
      </c>
      <c r="O39" s="47">
        <f t="shared" si="2"/>
        <v>309.89462547608974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SUM(D5,D11,D16,D26,D31,D33,D37)</f>
        <v>3880012</v>
      </c>
      <c r="E40" s="15">
        <f t="shared" si="11"/>
        <v>197402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2336197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6"/>
        <v>6413611</v>
      </c>
      <c r="O40" s="38">
        <f t="shared" si="2"/>
        <v>2714.1815488785442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110</v>
      </c>
      <c r="M42" s="118"/>
      <c r="N42" s="118"/>
      <c r="O42" s="43">
        <v>2363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1422692</v>
      </c>
      <c r="E5" s="27">
        <f t="shared" si="0"/>
        <v>63138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1485830</v>
      </c>
      <c r="O5" s="33">
        <f t="shared" ref="O5:O42" si="2">(N5/O$44)</f>
        <v>636.87526789541369</v>
      </c>
      <c r="P5" s="6"/>
    </row>
    <row r="6" spans="1:133">
      <c r="A6" s="12"/>
      <c r="B6" s="25">
        <v>311</v>
      </c>
      <c r="C6" s="20" t="s">
        <v>2</v>
      </c>
      <c r="D6" s="46">
        <v>1228367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1228367</v>
      </c>
      <c r="O6" s="47">
        <f t="shared" si="2"/>
        <v>526.51821688812686</v>
      </c>
      <c r="P6" s="9"/>
    </row>
    <row r="7" spans="1:133">
      <c r="A7" s="12"/>
      <c r="B7" s="25">
        <v>312.41000000000003</v>
      </c>
      <c r="C7" s="20" t="s">
        <v>10</v>
      </c>
      <c r="D7" s="46">
        <v>860</v>
      </c>
      <c r="E7" s="46">
        <v>63138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63998</v>
      </c>
      <c r="O7" s="47">
        <f t="shared" si="2"/>
        <v>27.43163309044149</v>
      </c>
      <c r="P7" s="9"/>
    </row>
    <row r="8" spans="1:133">
      <c r="A8" s="12"/>
      <c r="B8" s="25">
        <v>314.10000000000002</v>
      </c>
      <c r="C8" s="20" t="s">
        <v>11</v>
      </c>
      <c r="D8" s="46">
        <v>99254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99254</v>
      </c>
      <c r="O8" s="47">
        <f t="shared" si="2"/>
        <v>42.543506215173593</v>
      </c>
      <c r="P8" s="9"/>
    </row>
    <row r="9" spans="1:133">
      <c r="A9" s="12"/>
      <c r="B9" s="25">
        <v>315</v>
      </c>
      <c r="C9" s="20" t="s">
        <v>85</v>
      </c>
      <c r="D9" s="46">
        <v>60322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60322</v>
      </c>
      <c r="O9" s="47">
        <f t="shared" si="2"/>
        <v>25.855979425632235</v>
      </c>
      <c r="P9" s="9"/>
    </row>
    <row r="10" spans="1:133">
      <c r="A10" s="12"/>
      <c r="B10" s="25">
        <v>316</v>
      </c>
      <c r="C10" s="20" t="s">
        <v>86</v>
      </c>
      <c r="D10" s="46">
        <v>33889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33889</v>
      </c>
      <c r="O10" s="47">
        <f t="shared" si="2"/>
        <v>14.525932276039434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168953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168953</v>
      </c>
      <c r="O11" s="45">
        <f t="shared" si="2"/>
        <v>72.418774110587222</v>
      </c>
      <c r="P11" s="10"/>
    </row>
    <row r="12" spans="1:133">
      <c r="A12" s="12"/>
      <c r="B12" s="25">
        <v>322</v>
      </c>
      <c r="C12" s="20" t="s">
        <v>0</v>
      </c>
      <c r="D12" s="46">
        <v>25744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25744</v>
      </c>
      <c r="O12" s="47">
        <f t="shared" si="2"/>
        <v>11.034719245606516</v>
      </c>
      <c r="P12" s="9"/>
    </row>
    <row r="13" spans="1:133">
      <c r="A13" s="12"/>
      <c r="B13" s="25">
        <v>323.10000000000002</v>
      </c>
      <c r="C13" s="20" t="s">
        <v>14</v>
      </c>
      <c r="D13" s="46">
        <v>129942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129942</v>
      </c>
      <c r="O13" s="47">
        <f t="shared" si="2"/>
        <v>55.697385340762963</v>
      </c>
      <c r="P13" s="9"/>
    </row>
    <row r="14" spans="1:133">
      <c r="A14" s="12"/>
      <c r="B14" s="25">
        <v>329</v>
      </c>
      <c r="C14" s="20" t="s">
        <v>18</v>
      </c>
      <c r="D14" s="46">
        <v>13267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13267</v>
      </c>
      <c r="O14" s="47">
        <f t="shared" si="2"/>
        <v>5.686669524217745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SUM(D16:D24)</f>
        <v>2232380</v>
      </c>
      <c r="E15" s="32">
        <f t="shared" si="4"/>
        <v>497000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2729380</v>
      </c>
      <c r="O15" s="45">
        <f t="shared" si="2"/>
        <v>1169.901414487784</v>
      </c>
      <c r="P15" s="10"/>
    </row>
    <row r="16" spans="1:133">
      <c r="A16" s="12"/>
      <c r="B16" s="25">
        <v>331.7</v>
      </c>
      <c r="C16" s="20" t="s">
        <v>21</v>
      </c>
      <c r="D16" s="46">
        <v>553780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553780</v>
      </c>
      <c r="O16" s="47">
        <f t="shared" si="2"/>
        <v>237.36819545649379</v>
      </c>
      <c r="P16" s="9"/>
    </row>
    <row r="17" spans="1:16">
      <c r="A17" s="12"/>
      <c r="B17" s="25">
        <v>334.1</v>
      </c>
      <c r="C17" s="20" t="s">
        <v>23</v>
      </c>
      <c r="D17" s="46">
        <v>1175126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1175126</v>
      </c>
      <c r="O17" s="47">
        <f t="shared" si="2"/>
        <v>503.69738534076299</v>
      </c>
      <c r="P17" s="9"/>
    </row>
    <row r="18" spans="1:16">
      <c r="A18" s="12"/>
      <c r="B18" s="25">
        <v>334.7</v>
      </c>
      <c r="C18" s="20" t="s">
        <v>25</v>
      </c>
      <c r="D18" s="46">
        <v>136853</v>
      </c>
      <c r="E18" s="46">
        <v>497000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633853</v>
      </c>
      <c r="O18" s="47">
        <f t="shared" si="2"/>
        <v>271.6900985855122</v>
      </c>
      <c r="P18" s="9"/>
    </row>
    <row r="19" spans="1:16">
      <c r="A19" s="12"/>
      <c r="B19" s="25">
        <v>335.12</v>
      </c>
      <c r="C19" s="20" t="s">
        <v>87</v>
      </c>
      <c r="D19" s="46">
        <v>94503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94503</v>
      </c>
      <c r="O19" s="47">
        <f t="shared" si="2"/>
        <v>40.507072438919849</v>
      </c>
      <c r="P19" s="9"/>
    </row>
    <row r="20" spans="1:16">
      <c r="A20" s="12"/>
      <c r="B20" s="25">
        <v>335.14</v>
      </c>
      <c r="C20" s="20" t="s">
        <v>88</v>
      </c>
      <c r="D20" s="46">
        <v>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</v>
      </c>
      <c r="O20" s="47">
        <f t="shared" si="2"/>
        <v>2.3574796399485641E-2</v>
      </c>
      <c r="P20" s="9"/>
    </row>
    <row r="21" spans="1:16">
      <c r="A21" s="12"/>
      <c r="B21" s="25">
        <v>335.15</v>
      </c>
      <c r="C21" s="20" t="s">
        <v>89</v>
      </c>
      <c r="D21" s="46">
        <v>3137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3137</v>
      </c>
      <c r="O21" s="47">
        <f t="shared" si="2"/>
        <v>1.3446206600942991</v>
      </c>
      <c r="P21" s="9"/>
    </row>
    <row r="22" spans="1:16">
      <c r="A22" s="12"/>
      <c r="B22" s="25">
        <v>335.18</v>
      </c>
      <c r="C22" s="20" t="s">
        <v>90</v>
      </c>
      <c r="D22" s="46">
        <v>187467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187467</v>
      </c>
      <c r="O22" s="47">
        <f t="shared" si="2"/>
        <v>80.354479211315905</v>
      </c>
      <c r="P22" s="9"/>
    </row>
    <row r="23" spans="1:16">
      <c r="A23" s="12"/>
      <c r="B23" s="25">
        <v>337.7</v>
      </c>
      <c r="C23" s="20" t="s">
        <v>75</v>
      </c>
      <c r="D23" s="46">
        <v>4421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4421</v>
      </c>
      <c r="O23" s="47">
        <f t="shared" si="2"/>
        <v>1.8949849978568367</v>
      </c>
      <c r="P23" s="9"/>
    </row>
    <row r="24" spans="1:16">
      <c r="A24" s="12"/>
      <c r="B24" s="25">
        <v>338</v>
      </c>
      <c r="C24" s="20" t="s">
        <v>63</v>
      </c>
      <c r="D24" s="46">
        <v>77038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77038</v>
      </c>
      <c r="O24" s="47">
        <f t="shared" si="2"/>
        <v>33.021003000428635</v>
      </c>
      <c r="P24" s="9"/>
    </row>
    <row r="25" spans="1:16" ht="15.75">
      <c r="A25" s="29" t="s">
        <v>33</v>
      </c>
      <c r="B25" s="30"/>
      <c r="C25" s="31"/>
      <c r="D25" s="32">
        <f t="shared" ref="D25:M25" si="5">SUM(D26:D29)</f>
        <v>416564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2161888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2578452</v>
      </c>
      <c r="O25" s="45">
        <f t="shared" si="2"/>
        <v>1105.2087441063009</v>
      </c>
      <c r="P25" s="10"/>
    </row>
    <row r="26" spans="1:16">
      <c r="A26" s="12"/>
      <c r="B26" s="25">
        <v>341.9</v>
      </c>
      <c r="C26" s="20" t="s">
        <v>92</v>
      </c>
      <c r="D26" s="46">
        <v>399964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399964</v>
      </c>
      <c r="O26" s="47">
        <f t="shared" si="2"/>
        <v>171.43763394770681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2037848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2037848</v>
      </c>
      <c r="O27" s="47">
        <f t="shared" si="2"/>
        <v>873.48821260180023</v>
      </c>
      <c r="P27" s="9"/>
    </row>
    <row r="28" spans="1:16">
      <c r="A28" s="12"/>
      <c r="B28" s="25">
        <v>343.8</v>
      </c>
      <c r="C28" s="20" t="s">
        <v>104</v>
      </c>
      <c r="D28" s="46">
        <v>16600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16600</v>
      </c>
      <c r="O28" s="47">
        <f t="shared" si="2"/>
        <v>7.1153021860265753</v>
      </c>
      <c r="P28" s="9"/>
    </row>
    <row r="29" spans="1:16">
      <c r="A29" s="12"/>
      <c r="B29" s="25">
        <v>347.9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124040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124040</v>
      </c>
      <c r="O29" s="47">
        <f t="shared" si="2"/>
        <v>53.167595370767252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SUM(D31:D31)</f>
        <v>1406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1406</v>
      </c>
      <c r="O30" s="45">
        <f t="shared" si="2"/>
        <v>0.60265752250321469</v>
      </c>
      <c r="P30" s="10"/>
    </row>
    <row r="31" spans="1:16">
      <c r="A31" s="13"/>
      <c r="B31" s="39">
        <v>359</v>
      </c>
      <c r="C31" s="21" t="s">
        <v>40</v>
      </c>
      <c r="D31" s="46">
        <v>1406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1406</v>
      </c>
      <c r="O31" s="47">
        <f t="shared" si="2"/>
        <v>0.60265752250321469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SUM(D33:D36)</f>
        <v>237848</v>
      </c>
      <c r="E32" s="32">
        <f t="shared" si="7"/>
        <v>168406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17258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423512</v>
      </c>
      <c r="O32" s="45">
        <f t="shared" si="2"/>
        <v>181.53107586798114</v>
      </c>
      <c r="P32" s="10"/>
    </row>
    <row r="33" spans="1:119">
      <c r="A33" s="12"/>
      <c r="B33" s="25">
        <v>361.1</v>
      </c>
      <c r="C33" s="20" t="s">
        <v>41</v>
      </c>
      <c r="D33" s="46">
        <v>1705</v>
      </c>
      <c r="E33" s="46">
        <v>671</v>
      </c>
      <c r="F33" s="46">
        <v>0</v>
      </c>
      <c r="G33" s="46">
        <v>0</v>
      </c>
      <c r="H33" s="46">
        <v>0</v>
      </c>
      <c r="I33" s="46">
        <v>1706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4082</v>
      </c>
      <c r="O33" s="47">
        <f t="shared" si="2"/>
        <v>1.7496785255036433</v>
      </c>
      <c r="P33" s="9"/>
    </row>
    <row r="34" spans="1:119">
      <c r="A34" s="12"/>
      <c r="B34" s="25">
        <v>362</v>
      </c>
      <c r="C34" s="20" t="s">
        <v>42</v>
      </c>
      <c r="D34" s="46">
        <v>18613</v>
      </c>
      <c r="E34" s="46">
        <v>0</v>
      </c>
      <c r="F34" s="46">
        <v>0</v>
      </c>
      <c r="G34" s="46">
        <v>0</v>
      </c>
      <c r="H34" s="46">
        <v>0</v>
      </c>
      <c r="I34" s="46">
        <v>15552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34165</v>
      </c>
      <c r="O34" s="47">
        <f t="shared" si="2"/>
        <v>14.644234890698671</v>
      </c>
      <c r="P34" s="9"/>
    </row>
    <row r="35" spans="1:119">
      <c r="A35" s="12"/>
      <c r="B35" s="25">
        <v>366</v>
      </c>
      <c r="C35" s="20" t="s">
        <v>44</v>
      </c>
      <c r="D35" s="46">
        <v>168525</v>
      </c>
      <c r="E35" s="46">
        <v>129893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298418</v>
      </c>
      <c r="O35" s="47">
        <f t="shared" si="2"/>
        <v>127.91170167166739</v>
      </c>
      <c r="P35" s="9"/>
    </row>
    <row r="36" spans="1:119">
      <c r="A36" s="12"/>
      <c r="B36" s="25">
        <v>369.9</v>
      </c>
      <c r="C36" s="20" t="s">
        <v>45</v>
      </c>
      <c r="D36" s="46">
        <v>49005</v>
      </c>
      <c r="E36" s="46">
        <v>37842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86847</v>
      </c>
      <c r="O36" s="47">
        <f t="shared" si="2"/>
        <v>37.225460780111447</v>
      </c>
      <c r="P36" s="9"/>
    </row>
    <row r="37" spans="1:119" ht="15.75">
      <c r="A37" s="29" t="s">
        <v>35</v>
      </c>
      <c r="B37" s="30"/>
      <c r="C37" s="31"/>
      <c r="D37" s="32">
        <f t="shared" ref="D37:M37" si="8">SUM(D38:D41)</f>
        <v>542631</v>
      </c>
      <c r="E37" s="32">
        <f t="shared" si="8"/>
        <v>209900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720756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1473287</v>
      </c>
      <c r="O37" s="45">
        <f t="shared" si="2"/>
        <v>631.49892841834549</v>
      </c>
      <c r="P37" s="9"/>
    </row>
    <row r="38" spans="1:119">
      <c r="A38" s="12"/>
      <c r="B38" s="25">
        <v>381</v>
      </c>
      <c r="C38" s="20" t="s">
        <v>46</v>
      </c>
      <c r="D38" s="46">
        <v>176742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176742</v>
      </c>
      <c r="O38" s="47">
        <f t="shared" si="2"/>
        <v>75.757393913416209</v>
      </c>
      <c r="P38" s="9"/>
    </row>
    <row r="39" spans="1:119">
      <c r="A39" s="12"/>
      <c r="B39" s="25">
        <v>384</v>
      </c>
      <c r="C39" s="20" t="s">
        <v>47</v>
      </c>
      <c r="D39" s="46">
        <v>365889</v>
      </c>
      <c r="E39" s="46">
        <v>209900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575789</v>
      </c>
      <c r="O39" s="47">
        <f t="shared" si="2"/>
        <v>246.80197171024432</v>
      </c>
      <c r="P39" s="9"/>
    </row>
    <row r="40" spans="1:119">
      <c r="A40" s="12"/>
      <c r="B40" s="25">
        <v>389.2</v>
      </c>
      <c r="C40" s="20" t="s">
        <v>93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622445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622445</v>
      </c>
      <c r="O40" s="47">
        <f t="shared" si="2"/>
        <v>266.80025717959711</v>
      </c>
      <c r="P40" s="9"/>
    </row>
    <row r="41" spans="1:119" ht="15.75" thickBot="1">
      <c r="A41" s="12"/>
      <c r="B41" s="25">
        <v>389.7</v>
      </c>
      <c r="C41" s="20" t="s">
        <v>105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98311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98311</v>
      </c>
      <c r="O41" s="47">
        <f t="shared" si="2"/>
        <v>42.139305615087871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9">SUM(D5,D11,D15,D25,D30,D32,D37)</f>
        <v>5022474</v>
      </c>
      <c r="E42" s="15">
        <f t="shared" si="9"/>
        <v>938444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2899902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8860820</v>
      </c>
      <c r="O42" s="38">
        <f t="shared" si="2"/>
        <v>3798.0368624089156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106</v>
      </c>
      <c r="M44" s="118"/>
      <c r="N44" s="118"/>
      <c r="O44" s="43">
        <v>2333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1352209</v>
      </c>
      <c r="E5" s="27">
        <f t="shared" si="0"/>
        <v>56585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1408794</v>
      </c>
      <c r="O5" s="33">
        <f t="shared" ref="O5:O42" si="2">(N5/O$44)</f>
        <v>609.60363479013415</v>
      </c>
      <c r="P5" s="6"/>
    </row>
    <row r="6" spans="1:133">
      <c r="A6" s="12"/>
      <c r="B6" s="25">
        <v>311</v>
      </c>
      <c r="C6" s="20" t="s">
        <v>2</v>
      </c>
      <c r="D6" s="46">
        <v>1161394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1161394</v>
      </c>
      <c r="O6" s="47">
        <f t="shared" si="2"/>
        <v>502.55041107745564</v>
      </c>
      <c r="P6" s="9"/>
    </row>
    <row r="7" spans="1:133">
      <c r="A7" s="12"/>
      <c r="B7" s="25">
        <v>312.41000000000003</v>
      </c>
      <c r="C7" s="20" t="s">
        <v>10</v>
      </c>
      <c r="D7" s="46">
        <v>538</v>
      </c>
      <c r="E7" s="46">
        <v>56585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57123</v>
      </c>
      <c r="O7" s="47">
        <f t="shared" si="2"/>
        <v>24.71787105149286</v>
      </c>
      <c r="P7" s="9"/>
    </row>
    <row r="8" spans="1:133">
      <c r="A8" s="12"/>
      <c r="B8" s="25">
        <v>314.10000000000002</v>
      </c>
      <c r="C8" s="20" t="s">
        <v>11</v>
      </c>
      <c r="D8" s="46">
        <v>98366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98366</v>
      </c>
      <c r="O8" s="47">
        <f t="shared" si="2"/>
        <v>42.564257897014279</v>
      </c>
      <c r="P8" s="9"/>
    </row>
    <row r="9" spans="1:133">
      <c r="A9" s="12"/>
      <c r="B9" s="25">
        <v>315</v>
      </c>
      <c r="C9" s="20" t="s">
        <v>85</v>
      </c>
      <c r="D9" s="46">
        <v>61313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61313</v>
      </c>
      <c r="O9" s="47">
        <f t="shared" si="2"/>
        <v>26.530938987451322</v>
      </c>
      <c r="P9" s="9"/>
    </row>
    <row r="10" spans="1:133">
      <c r="A10" s="12"/>
      <c r="B10" s="25">
        <v>316</v>
      </c>
      <c r="C10" s="20" t="s">
        <v>86</v>
      </c>
      <c r="D10" s="46">
        <v>30598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30598</v>
      </c>
      <c r="O10" s="47">
        <f t="shared" si="2"/>
        <v>13.240155776720034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161208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161208</v>
      </c>
      <c r="O11" s="45">
        <f t="shared" si="2"/>
        <v>69.75681523150152</v>
      </c>
      <c r="P11" s="10"/>
    </row>
    <row r="12" spans="1:133">
      <c r="A12" s="12"/>
      <c r="B12" s="25">
        <v>322</v>
      </c>
      <c r="C12" s="20" t="s">
        <v>0</v>
      </c>
      <c r="D12" s="46">
        <v>18650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18650</v>
      </c>
      <c r="O12" s="47">
        <f t="shared" si="2"/>
        <v>8.0700995240155784</v>
      </c>
      <c r="P12" s="9"/>
    </row>
    <row r="13" spans="1:133">
      <c r="A13" s="12"/>
      <c r="B13" s="25">
        <v>323.10000000000002</v>
      </c>
      <c r="C13" s="20" t="s">
        <v>14</v>
      </c>
      <c r="D13" s="46">
        <v>134423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134423</v>
      </c>
      <c r="O13" s="47">
        <f t="shared" si="2"/>
        <v>58.166594547814796</v>
      </c>
      <c r="P13" s="9"/>
    </row>
    <row r="14" spans="1:133">
      <c r="A14" s="12"/>
      <c r="B14" s="25">
        <v>329</v>
      </c>
      <c r="C14" s="20" t="s">
        <v>18</v>
      </c>
      <c r="D14" s="46">
        <v>8135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8135</v>
      </c>
      <c r="O14" s="47">
        <f t="shared" si="2"/>
        <v>3.5201211596711381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SUM(D16:D26)</f>
        <v>1121383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1121383</v>
      </c>
      <c r="O15" s="45">
        <f t="shared" si="2"/>
        <v>485.23712678494161</v>
      </c>
      <c r="P15" s="10"/>
    </row>
    <row r="16" spans="1:133">
      <c r="A16" s="12"/>
      <c r="B16" s="25">
        <v>331.39</v>
      </c>
      <c r="C16" s="20" t="s">
        <v>69</v>
      </c>
      <c r="D16" s="46">
        <v>32501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32501</v>
      </c>
      <c r="O16" s="47">
        <f t="shared" si="2"/>
        <v>14.063608827347469</v>
      </c>
      <c r="P16" s="9"/>
    </row>
    <row r="17" spans="1:16">
      <c r="A17" s="12"/>
      <c r="B17" s="25">
        <v>331.7</v>
      </c>
      <c r="C17" s="20" t="s">
        <v>21</v>
      </c>
      <c r="D17" s="46">
        <v>497893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497893</v>
      </c>
      <c r="O17" s="47">
        <f t="shared" si="2"/>
        <v>215.44482907832108</v>
      </c>
      <c r="P17" s="9"/>
    </row>
    <row r="18" spans="1:16">
      <c r="A18" s="12"/>
      <c r="B18" s="25">
        <v>334.1</v>
      </c>
      <c r="C18" s="20" t="s">
        <v>23</v>
      </c>
      <c r="D18" s="46">
        <v>240322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240322</v>
      </c>
      <c r="O18" s="47">
        <f t="shared" si="2"/>
        <v>103.99048031155344</v>
      </c>
      <c r="P18" s="9"/>
    </row>
    <row r="19" spans="1:16">
      <c r="A19" s="12"/>
      <c r="B19" s="25">
        <v>334.7</v>
      </c>
      <c r="C19" s="20" t="s">
        <v>25</v>
      </c>
      <c r="D19" s="46">
        <v>11000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11000</v>
      </c>
      <c r="O19" s="47">
        <f t="shared" si="2"/>
        <v>4.7598442232799654</v>
      </c>
      <c r="P19" s="9"/>
    </row>
    <row r="20" spans="1:16">
      <c r="A20" s="12"/>
      <c r="B20" s="25">
        <v>335.12</v>
      </c>
      <c r="C20" s="20" t="s">
        <v>87</v>
      </c>
      <c r="D20" s="46">
        <v>93543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93543</v>
      </c>
      <c r="O20" s="47">
        <f t="shared" si="2"/>
        <v>40.477282561661617</v>
      </c>
      <c r="P20" s="9"/>
    </row>
    <row r="21" spans="1:16">
      <c r="A21" s="12"/>
      <c r="B21" s="25">
        <v>335.14</v>
      </c>
      <c r="C21" s="20" t="s">
        <v>88</v>
      </c>
      <c r="D21" s="46">
        <v>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</v>
      </c>
      <c r="O21" s="47">
        <f t="shared" si="2"/>
        <v>4.0242319342276074E-2</v>
      </c>
      <c r="P21" s="9"/>
    </row>
    <row r="22" spans="1:16">
      <c r="A22" s="12"/>
      <c r="B22" s="25">
        <v>335.15</v>
      </c>
      <c r="C22" s="20" t="s">
        <v>89</v>
      </c>
      <c r="D22" s="46">
        <v>3640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3640</v>
      </c>
      <c r="O22" s="47">
        <f t="shared" si="2"/>
        <v>1.5750757247944613</v>
      </c>
      <c r="P22" s="9"/>
    </row>
    <row r="23" spans="1:16">
      <c r="A23" s="12"/>
      <c r="B23" s="25">
        <v>335.18</v>
      </c>
      <c r="C23" s="20" t="s">
        <v>90</v>
      </c>
      <c r="D23" s="46">
        <v>180599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180599</v>
      </c>
      <c r="O23" s="47">
        <f t="shared" si="2"/>
        <v>78.147555170921677</v>
      </c>
      <c r="P23" s="9"/>
    </row>
    <row r="24" spans="1:16">
      <c r="A24" s="12"/>
      <c r="B24" s="25">
        <v>337.1</v>
      </c>
      <c r="C24" s="20" t="s">
        <v>72</v>
      </c>
      <c r="D24" s="46">
        <v>10333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10333</v>
      </c>
      <c r="O24" s="47">
        <f t="shared" si="2"/>
        <v>4.4712245781047164</v>
      </c>
      <c r="P24" s="9"/>
    </row>
    <row r="25" spans="1:16">
      <c r="A25" s="12"/>
      <c r="B25" s="25">
        <v>337.7</v>
      </c>
      <c r="C25" s="20" t="s">
        <v>75</v>
      </c>
      <c r="D25" s="46">
        <v>13262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13262</v>
      </c>
      <c r="O25" s="47">
        <f t="shared" si="2"/>
        <v>5.7386412808308096</v>
      </c>
      <c r="P25" s="9"/>
    </row>
    <row r="26" spans="1:16">
      <c r="A26" s="12"/>
      <c r="B26" s="25">
        <v>338</v>
      </c>
      <c r="C26" s="20" t="s">
        <v>63</v>
      </c>
      <c r="D26" s="46">
        <v>38197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38197</v>
      </c>
      <c r="O26" s="47">
        <f t="shared" si="2"/>
        <v>16.528342708784077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SUM(D28:D30)</f>
        <v>18330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2056807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2075137</v>
      </c>
      <c r="O27" s="45">
        <f t="shared" si="2"/>
        <v>897.9389874513198</v>
      </c>
      <c r="P27" s="10"/>
    </row>
    <row r="28" spans="1:16">
      <c r="A28" s="12"/>
      <c r="B28" s="25">
        <v>341.9</v>
      </c>
      <c r="C28" s="20" t="s">
        <v>92</v>
      </c>
      <c r="D28" s="46">
        <v>18330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18330</v>
      </c>
      <c r="O28" s="47">
        <f t="shared" si="2"/>
        <v>7.9316313284292512</v>
      </c>
      <c r="P28" s="9"/>
    </row>
    <row r="29" spans="1:16">
      <c r="A29" s="12"/>
      <c r="B29" s="25">
        <v>343.6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1947156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1947156</v>
      </c>
      <c r="O29" s="47">
        <f t="shared" si="2"/>
        <v>842.55993076590221</v>
      </c>
      <c r="P29" s="9"/>
    </row>
    <row r="30" spans="1:16">
      <c r="A30" s="12"/>
      <c r="B30" s="25">
        <v>347.9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109651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109651</v>
      </c>
      <c r="O30" s="47">
        <f t="shared" si="2"/>
        <v>47.447425356988319</v>
      </c>
      <c r="P30" s="9"/>
    </row>
    <row r="31" spans="1:16" ht="15.75">
      <c r="A31" s="29" t="s">
        <v>34</v>
      </c>
      <c r="B31" s="30"/>
      <c r="C31" s="31"/>
      <c r="D31" s="32">
        <f t="shared" ref="D31:M31" si="6">SUM(D32:D32)</f>
        <v>3103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3103</v>
      </c>
      <c r="O31" s="45">
        <f t="shared" si="2"/>
        <v>1.3427087840761576</v>
      </c>
      <c r="P31" s="10"/>
    </row>
    <row r="32" spans="1:16">
      <c r="A32" s="13"/>
      <c r="B32" s="39">
        <v>359</v>
      </c>
      <c r="C32" s="21" t="s">
        <v>40</v>
      </c>
      <c r="D32" s="46">
        <v>3103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3103</v>
      </c>
      <c r="O32" s="47">
        <f t="shared" si="2"/>
        <v>1.3427087840761576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SUM(D34:D38)</f>
        <v>205292</v>
      </c>
      <c r="E33" s="32">
        <f t="shared" si="7"/>
        <v>51396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9185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265873</v>
      </c>
      <c r="O33" s="45">
        <f t="shared" si="2"/>
        <v>115.04673301601038</v>
      </c>
      <c r="P33" s="10"/>
    </row>
    <row r="34" spans="1:119">
      <c r="A34" s="12"/>
      <c r="B34" s="25">
        <v>361.1</v>
      </c>
      <c r="C34" s="20" t="s">
        <v>41</v>
      </c>
      <c r="D34" s="46">
        <v>4037</v>
      </c>
      <c r="E34" s="46">
        <v>1186</v>
      </c>
      <c r="F34" s="46">
        <v>0</v>
      </c>
      <c r="G34" s="46">
        <v>0</v>
      </c>
      <c r="H34" s="46">
        <v>0</v>
      </c>
      <c r="I34" s="46">
        <v>1057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6280</v>
      </c>
      <c r="O34" s="47">
        <f t="shared" si="2"/>
        <v>2.7174383383816529</v>
      </c>
      <c r="P34" s="9"/>
    </row>
    <row r="35" spans="1:119">
      <c r="A35" s="12"/>
      <c r="B35" s="25">
        <v>361.3</v>
      </c>
      <c r="C35" s="20" t="s">
        <v>64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526</v>
      </c>
      <c r="O35" s="47">
        <f t="shared" si="2"/>
        <v>0.22760709649502381</v>
      </c>
      <c r="P35" s="9"/>
    </row>
    <row r="36" spans="1:119">
      <c r="A36" s="12"/>
      <c r="B36" s="25">
        <v>362</v>
      </c>
      <c r="C36" s="20" t="s">
        <v>42</v>
      </c>
      <c r="D36" s="46">
        <v>18458</v>
      </c>
      <c r="E36" s="46">
        <v>0</v>
      </c>
      <c r="F36" s="46">
        <v>0</v>
      </c>
      <c r="G36" s="46">
        <v>0</v>
      </c>
      <c r="H36" s="46">
        <v>0</v>
      </c>
      <c r="I36" s="46">
        <v>7602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26060</v>
      </c>
      <c r="O36" s="47">
        <f t="shared" si="2"/>
        <v>11.276503678061445</v>
      </c>
      <c r="P36" s="9"/>
    </row>
    <row r="37" spans="1:119">
      <c r="A37" s="12"/>
      <c r="B37" s="25">
        <v>366</v>
      </c>
      <c r="C37" s="20" t="s">
        <v>44</v>
      </c>
      <c r="D37" s="46">
        <v>167856</v>
      </c>
      <c r="E37" s="46">
        <v>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168756</v>
      </c>
      <c r="O37" s="47">
        <f t="shared" si="2"/>
        <v>73.022933794893987</v>
      </c>
      <c r="P37" s="9"/>
    </row>
    <row r="38" spans="1:119">
      <c r="A38" s="12"/>
      <c r="B38" s="25">
        <v>369.9</v>
      </c>
      <c r="C38" s="20" t="s">
        <v>45</v>
      </c>
      <c r="D38" s="46">
        <v>14941</v>
      </c>
      <c r="E38" s="46">
        <v>49310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64251</v>
      </c>
      <c r="O38" s="47">
        <f t="shared" si="2"/>
        <v>27.802250108178278</v>
      </c>
      <c r="P38" s="9"/>
    </row>
    <row r="39" spans="1:119" ht="15.75">
      <c r="A39" s="29" t="s">
        <v>35</v>
      </c>
      <c r="B39" s="30"/>
      <c r="C39" s="31"/>
      <c r="D39" s="32">
        <f t="shared" ref="D39:M39" si="8">SUM(D40:D41)</f>
        <v>322312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322312</v>
      </c>
      <c r="O39" s="45">
        <f t="shared" si="2"/>
        <v>139.46862829943748</v>
      </c>
      <c r="P39" s="9"/>
    </row>
    <row r="40" spans="1:119">
      <c r="A40" s="12"/>
      <c r="B40" s="25">
        <v>381</v>
      </c>
      <c r="C40" s="20" t="s">
        <v>46</v>
      </c>
      <c r="D40" s="46">
        <v>202330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202330</v>
      </c>
      <c r="O40" s="47">
        <f t="shared" si="2"/>
        <v>87.550843790566859</v>
      </c>
      <c r="P40" s="9"/>
    </row>
    <row r="41" spans="1:119" ht="15.75" thickBot="1">
      <c r="A41" s="12"/>
      <c r="B41" s="25">
        <v>384</v>
      </c>
      <c r="C41" s="20" t="s">
        <v>47</v>
      </c>
      <c r="D41" s="46">
        <v>119982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119982</v>
      </c>
      <c r="O41" s="47">
        <f t="shared" si="2"/>
        <v>51.917784508870618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9">SUM(D5,D11,D15,D27,D31,D33,D39)</f>
        <v>3183837</v>
      </c>
      <c r="E42" s="15">
        <f t="shared" si="9"/>
        <v>107981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2065992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5357810</v>
      </c>
      <c r="O42" s="38">
        <f t="shared" si="2"/>
        <v>2318.3946343574212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102</v>
      </c>
      <c r="M44" s="118"/>
      <c r="N44" s="118"/>
      <c r="O44" s="43">
        <v>2311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67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29</v>
      </c>
      <c r="E3" s="129"/>
      <c r="F3" s="129"/>
      <c r="G3" s="129"/>
      <c r="H3" s="130"/>
      <c r="I3" s="128" t="s">
        <v>30</v>
      </c>
      <c r="J3" s="130"/>
      <c r="K3" s="128" t="s">
        <v>32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31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1331194</v>
      </c>
      <c r="E5" s="27">
        <f t="shared" si="0"/>
        <v>53774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1384968</v>
      </c>
      <c r="O5" s="33">
        <f t="shared" ref="O5:O40" si="2">(N5/O$42)</f>
        <v>601.63683753258033</v>
      </c>
      <c r="P5" s="6"/>
    </row>
    <row r="6" spans="1:133">
      <c r="A6" s="12"/>
      <c r="B6" s="25">
        <v>311</v>
      </c>
      <c r="C6" s="20" t="s">
        <v>2</v>
      </c>
      <c r="D6" s="46">
        <v>1137302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1137302</v>
      </c>
      <c r="O6" s="47">
        <f t="shared" si="2"/>
        <v>494.04952215464812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53774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53774</v>
      </c>
      <c r="O7" s="47">
        <f t="shared" si="2"/>
        <v>23.359687228496959</v>
      </c>
      <c r="P7" s="9"/>
    </row>
    <row r="8" spans="1:133">
      <c r="A8" s="12"/>
      <c r="B8" s="25">
        <v>314.10000000000002</v>
      </c>
      <c r="C8" s="20" t="s">
        <v>11</v>
      </c>
      <c r="D8" s="46">
        <v>97981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97981</v>
      </c>
      <c r="O8" s="47">
        <f t="shared" si="2"/>
        <v>42.563423110338839</v>
      </c>
      <c r="P8" s="9"/>
    </row>
    <row r="9" spans="1:133">
      <c r="A9" s="12"/>
      <c r="B9" s="25">
        <v>315</v>
      </c>
      <c r="C9" s="20" t="s">
        <v>85</v>
      </c>
      <c r="D9" s="46">
        <v>63293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63293</v>
      </c>
      <c r="O9" s="47">
        <f t="shared" si="2"/>
        <v>27.494787141615987</v>
      </c>
      <c r="P9" s="9"/>
    </row>
    <row r="10" spans="1:133">
      <c r="A10" s="12"/>
      <c r="B10" s="25">
        <v>316</v>
      </c>
      <c r="C10" s="20" t="s">
        <v>86</v>
      </c>
      <c r="D10" s="46">
        <v>32618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32618</v>
      </c>
      <c r="O10" s="47">
        <f t="shared" si="2"/>
        <v>14.169417897480452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160574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160574</v>
      </c>
      <c r="O11" s="45">
        <f t="shared" si="2"/>
        <v>69.754126846220672</v>
      </c>
      <c r="P11" s="10"/>
    </row>
    <row r="12" spans="1:133">
      <c r="A12" s="12"/>
      <c r="B12" s="25">
        <v>323.10000000000002</v>
      </c>
      <c r="C12" s="20" t="s">
        <v>14</v>
      </c>
      <c r="D12" s="46">
        <v>158518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158518</v>
      </c>
      <c r="O12" s="47">
        <f t="shared" si="2"/>
        <v>68.860990443092959</v>
      </c>
      <c r="P12" s="9"/>
    </row>
    <row r="13" spans="1:133">
      <c r="A13" s="12"/>
      <c r="B13" s="25">
        <v>329</v>
      </c>
      <c r="C13" s="20" t="s">
        <v>18</v>
      </c>
      <c r="D13" s="46">
        <v>2056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2056</v>
      </c>
      <c r="O13" s="47">
        <f t="shared" si="2"/>
        <v>0.89313640312771503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SUM(D15:D24)</f>
        <v>1880045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1880045</v>
      </c>
      <c r="O14" s="45">
        <f t="shared" si="2"/>
        <v>816.70069504778451</v>
      </c>
      <c r="P14" s="10"/>
    </row>
    <row r="15" spans="1:133">
      <c r="A15" s="12"/>
      <c r="B15" s="25">
        <v>331.39</v>
      </c>
      <c r="C15" s="20" t="s">
        <v>69</v>
      </c>
      <c r="D15" s="46">
        <v>543458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543458</v>
      </c>
      <c r="O15" s="47">
        <f t="shared" si="2"/>
        <v>236.08079930495222</v>
      </c>
      <c r="P15" s="9"/>
    </row>
    <row r="16" spans="1:133">
      <c r="A16" s="12"/>
      <c r="B16" s="25">
        <v>331.7</v>
      </c>
      <c r="C16" s="20" t="s">
        <v>21</v>
      </c>
      <c r="D16" s="46">
        <v>508074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508074</v>
      </c>
      <c r="O16" s="47">
        <f t="shared" si="2"/>
        <v>220.70981754995657</v>
      </c>
      <c r="P16" s="9"/>
    </row>
    <row r="17" spans="1:16">
      <c r="A17" s="12"/>
      <c r="B17" s="25">
        <v>334.1</v>
      </c>
      <c r="C17" s="20" t="s">
        <v>23</v>
      </c>
      <c r="D17" s="46">
        <v>420316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420316</v>
      </c>
      <c r="O17" s="47">
        <f t="shared" si="2"/>
        <v>182.58731537793224</v>
      </c>
      <c r="P17" s="9"/>
    </row>
    <row r="18" spans="1:16">
      <c r="A18" s="12"/>
      <c r="B18" s="25">
        <v>334.49</v>
      </c>
      <c r="C18" s="20" t="s">
        <v>96</v>
      </c>
      <c r="D18" s="46">
        <v>78185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78185</v>
      </c>
      <c r="O18" s="47">
        <f t="shared" si="2"/>
        <v>33.96394439617724</v>
      </c>
      <c r="P18" s="9"/>
    </row>
    <row r="19" spans="1:16">
      <c r="A19" s="12"/>
      <c r="B19" s="25">
        <v>335.12</v>
      </c>
      <c r="C19" s="20" t="s">
        <v>87</v>
      </c>
      <c r="D19" s="46">
        <v>92841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92841</v>
      </c>
      <c r="O19" s="47">
        <f t="shared" si="2"/>
        <v>40.33058210251955</v>
      </c>
      <c r="P19" s="9"/>
    </row>
    <row r="20" spans="1:16">
      <c r="A20" s="12"/>
      <c r="B20" s="25">
        <v>335.14</v>
      </c>
      <c r="C20" s="20" t="s">
        <v>88</v>
      </c>
      <c r="D20" s="46">
        <v>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</v>
      </c>
      <c r="O20" s="47">
        <f t="shared" si="2"/>
        <v>1.3900955690703735E-2</v>
      </c>
      <c r="P20" s="9"/>
    </row>
    <row r="21" spans="1:16">
      <c r="A21" s="12"/>
      <c r="B21" s="25">
        <v>335.15</v>
      </c>
      <c r="C21" s="20" t="s">
        <v>89</v>
      </c>
      <c r="D21" s="46">
        <v>2155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2155</v>
      </c>
      <c r="O21" s="47">
        <f t="shared" si="2"/>
        <v>0.93614248479582973</v>
      </c>
      <c r="P21" s="9"/>
    </row>
    <row r="22" spans="1:16">
      <c r="A22" s="12"/>
      <c r="B22" s="25">
        <v>335.18</v>
      </c>
      <c r="C22" s="20" t="s">
        <v>90</v>
      </c>
      <c r="D22" s="46">
        <v>172607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172607</v>
      </c>
      <c r="O22" s="47">
        <f t="shared" si="2"/>
        <v>74.981320590790617</v>
      </c>
      <c r="P22" s="9"/>
    </row>
    <row r="23" spans="1:16">
      <c r="A23" s="12"/>
      <c r="B23" s="25">
        <v>337.7</v>
      </c>
      <c r="C23" s="20" t="s">
        <v>75</v>
      </c>
      <c r="D23" s="46">
        <v>23842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23842</v>
      </c>
      <c r="O23" s="47">
        <f t="shared" si="2"/>
        <v>10.357080799304953</v>
      </c>
      <c r="P23" s="9"/>
    </row>
    <row r="24" spans="1:16">
      <c r="A24" s="12"/>
      <c r="B24" s="25">
        <v>338</v>
      </c>
      <c r="C24" s="20" t="s">
        <v>63</v>
      </c>
      <c r="D24" s="46">
        <v>38535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38535</v>
      </c>
      <c r="O24" s="47">
        <f t="shared" si="2"/>
        <v>16.739791485664639</v>
      </c>
      <c r="P24" s="9"/>
    </row>
    <row r="25" spans="1:16" ht="15.75">
      <c r="A25" s="29" t="s">
        <v>33</v>
      </c>
      <c r="B25" s="30"/>
      <c r="C25" s="31"/>
      <c r="D25" s="32">
        <f t="shared" ref="D25:M25" si="5">SUM(D26:D28)</f>
        <v>112651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1917231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2029882</v>
      </c>
      <c r="O25" s="45">
        <f t="shared" si="2"/>
        <v>881.79061685490876</v>
      </c>
      <c r="P25" s="10"/>
    </row>
    <row r="26" spans="1:16">
      <c r="A26" s="12"/>
      <c r="B26" s="25">
        <v>341.9</v>
      </c>
      <c r="C26" s="20" t="s">
        <v>92</v>
      </c>
      <c r="D26" s="46">
        <v>112651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112651</v>
      </c>
      <c r="O26" s="47">
        <f t="shared" si="2"/>
        <v>48.93614248479583</v>
      </c>
      <c r="P26" s="9"/>
    </row>
    <row r="27" spans="1:16">
      <c r="A27" s="12"/>
      <c r="B27" s="25">
        <v>343.6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1838367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1838367</v>
      </c>
      <c r="O27" s="47">
        <f t="shared" si="2"/>
        <v>798.59556907037359</v>
      </c>
      <c r="P27" s="9"/>
    </row>
    <row r="28" spans="1:16">
      <c r="A28" s="12"/>
      <c r="B28" s="25">
        <v>347.9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78864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78864</v>
      </c>
      <c r="O28" s="47">
        <f t="shared" si="2"/>
        <v>34.258905299739354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SUM(D30:D30)</f>
        <v>10578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10578</v>
      </c>
      <c r="O29" s="45">
        <f t="shared" si="2"/>
        <v>4.5951346655082537</v>
      </c>
      <c r="P29" s="10"/>
    </row>
    <row r="30" spans="1:16">
      <c r="A30" s="13"/>
      <c r="B30" s="39">
        <v>359</v>
      </c>
      <c r="C30" s="21" t="s">
        <v>40</v>
      </c>
      <c r="D30" s="46">
        <v>10578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10578</v>
      </c>
      <c r="O30" s="47">
        <f t="shared" si="2"/>
        <v>4.5951346655082537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SUM(D32:D36)</f>
        <v>1141968</v>
      </c>
      <c r="E31" s="32">
        <f t="shared" si="7"/>
        <v>50499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21367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1213834</v>
      </c>
      <c r="O31" s="45">
        <f t="shared" si="2"/>
        <v>527.29539530842749</v>
      </c>
      <c r="P31" s="10"/>
    </row>
    <row r="32" spans="1:16">
      <c r="A32" s="12"/>
      <c r="B32" s="25">
        <v>361.1</v>
      </c>
      <c r="C32" s="20" t="s">
        <v>41</v>
      </c>
      <c r="D32" s="46">
        <v>1646</v>
      </c>
      <c r="E32" s="46">
        <v>927</v>
      </c>
      <c r="F32" s="46">
        <v>0</v>
      </c>
      <c r="G32" s="46">
        <v>0</v>
      </c>
      <c r="H32" s="46">
        <v>0</v>
      </c>
      <c r="I32" s="46">
        <v>3791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6364</v>
      </c>
      <c r="O32" s="47">
        <f t="shared" si="2"/>
        <v>2.7645525629887056</v>
      </c>
      <c r="P32" s="9"/>
    </row>
    <row r="33" spans="1:119">
      <c r="A33" s="12"/>
      <c r="B33" s="25">
        <v>361.3</v>
      </c>
      <c r="C33" s="20" t="s">
        <v>64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-667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-667</v>
      </c>
      <c r="O33" s="47">
        <f t="shared" si="2"/>
        <v>-0.28974804517810598</v>
      </c>
      <c r="P33" s="9"/>
    </row>
    <row r="34" spans="1:119">
      <c r="A34" s="12"/>
      <c r="B34" s="25">
        <v>362</v>
      </c>
      <c r="C34" s="20" t="s">
        <v>42</v>
      </c>
      <c r="D34" s="46">
        <v>21178</v>
      </c>
      <c r="E34" s="46">
        <v>0</v>
      </c>
      <c r="F34" s="46">
        <v>0</v>
      </c>
      <c r="G34" s="46">
        <v>0</v>
      </c>
      <c r="H34" s="46">
        <v>0</v>
      </c>
      <c r="I34" s="46">
        <v>18243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39421</v>
      </c>
      <c r="O34" s="47">
        <f t="shared" si="2"/>
        <v>17.124674196350998</v>
      </c>
      <c r="P34" s="9"/>
    </row>
    <row r="35" spans="1:119">
      <c r="A35" s="12"/>
      <c r="B35" s="25">
        <v>366</v>
      </c>
      <c r="C35" s="20" t="s">
        <v>44</v>
      </c>
      <c r="D35" s="46">
        <v>84295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84295</v>
      </c>
      <c r="O35" s="47">
        <f t="shared" si="2"/>
        <v>36.618158123370982</v>
      </c>
      <c r="P35" s="9"/>
    </row>
    <row r="36" spans="1:119">
      <c r="A36" s="12"/>
      <c r="B36" s="25">
        <v>369.9</v>
      </c>
      <c r="C36" s="20" t="s">
        <v>45</v>
      </c>
      <c r="D36" s="46">
        <v>1034849</v>
      </c>
      <c r="E36" s="46">
        <v>49572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1084421</v>
      </c>
      <c r="O36" s="47">
        <f t="shared" si="2"/>
        <v>471.07775847089488</v>
      </c>
      <c r="P36" s="9"/>
    </row>
    <row r="37" spans="1:119" ht="15.75">
      <c r="A37" s="29" t="s">
        <v>35</v>
      </c>
      <c r="B37" s="30"/>
      <c r="C37" s="31"/>
      <c r="D37" s="32">
        <f t="shared" ref="D37:M37" si="8">SUM(D38:D39)</f>
        <v>211708</v>
      </c>
      <c r="E37" s="32">
        <f t="shared" si="8"/>
        <v>103676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315384</v>
      </c>
      <c r="O37" s="45">
        <f t="shared" si="2"/>
        <v>137.00434404865334</v>
      </c>
      <c r="P37" s="9"/>
    </row>
    <row r="38" spans="1:119">
      <c r="A38" s="12"/>
      <c r="B38" s="25">
        <v>381</v>
      </c>
      <c r="C38" s="20" t="s">
        <v>46</v>
      </c>
      <c r="D38" s="46">
        <v>141335</v>
      </c>
      <c r="E38" s="46">
        <v>103676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245011</v>
      </c>
      <c r="O38" s="47">
        <f t="shared" si="2"/>
        <v>106.43397046046915</v>
      </c>
      <c r="P38" s="9"/>
    </row>
    <row r="39" spans="1:119" ht="15.75" thickBot="1">
      <c r="A39" s="12"/>
      <c r="B39" s="25">
        <v>384</v>
      </c>
      <c r="C39" s="20" t="s">
        <v>47</v>
      </c>
      <c r="D39" s="46">
        <v>70373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70373</v>
      </c>
      <c r="O39" s="47">
        <f t="shared" si="2"/>
        <v>30.570373588184189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9">SUM(D5,D11,D14,D25,D29,D31,D37)</f>
        <v>4848718</v>
      </c>
      <c r="E40" s="15">
        <f t="shared" si="9"/>
        <v>207949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1938598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6995265</v>
      </c>
      <c r="O40" s="38">
        <f t="shared" si="2"/>
        <v>3038.7771503040835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100</v>
      </c>
      <c r="M42" s="118"/>
      <c r="N42" s="118"/>
      <c r="O42" s="43">
        <v>2302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2025-01-31T23:26:14Z</cp:lastPrinted>
  <dcterms:created xsi:type="dcterms:W3CDTF">2000-08-31T21:26:31Z</dcterms:created>
  <dcterms:modified xsi:type="dcterms:W3CDTF">2025-02-03T17:48:56Z</dcterms:modified>
</cp:coreProperties>
</file>