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9" documentId="11_AE15C2C2C2AABD76C80ABE94202215AB72070481" xr6:coauthVersionLast="47" xr6:coauthVersionMax="47" xr10:uidLastSave="{65976AEC-07B5-493A-A8F5-4457A2F1BF08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'2008'!$A$1:$O$25</definedName>
    <definedName name="_xlnm.Print_Area" localSheetId="14">'2009'!$A$1:$O$28</definedName>
    <definedName name="_xlnm.Print_Area" localSheetId="13">'2010'!$A$1:$O$27</definedName>
    <definedName name="_xlnm.Print_Area" localSheetId="12">'2011'!$A$1:$O$27</definedName>
    <definedName name="_xlnm.Print_Area" localSheetId="11">'2012'!$A$1:$O$27</definedName>
    <definedName name="_xlnm.Print_Area" localSheetId="10">'2013'!$A$1:$O$25</definedName>
    <definedName name="_xlnm.Print_Area" localSheetId="9">'2014'!$A$1:$O$27</definedName>
    <definedName name="_xlnm.Print_Area" localSheetId="8">'2015'!$A$1:$O$27</definedName>
    <definedName name="_xlnm.Print_Area" localSheetId="7">'2016'!$A$1:$O$27</definedName>
    <definedName name="_xlnm.Print_Area" localSheetId="6">'2017'!$A$1:$O$27</definedName>
    <definedName name="_xlnm.Print_Area" localSheetId="5">'2018'!$A$1:$O$35</definedName>
    <definedName name="_xlnm.Print_Area" localSheetId="4">'2019'!$A$1:$O$35</definedName>
    <definedName name="_xlnm.Print_Area" localSheetId="3">'2020'!$A$1:$O$27</definedName>
    <definedName name="_xlnm.Print_Area" localSheetId="2">'2021'!$A$1:$P$21</definedName>
    <definedName name="_xlnm.Print_Area" localSheetId="1">'2022'!$A$1:$P$22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7" i="49" s="1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15" i="49"/>
  <c r="P15" i="49" s="1"/>
  <c r="O12" i="49"/>
  <c r="P12" i="49" s="1"/>
  <c r="O9" i="49"/>
  <c r="P9" i="49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G18" i="48" s="1"/>
  <c r="F5" i="48"/>
  <c r="F18" i="48" s="1"/>
  <c r="E5" i="48"/>
  <c r="D5" i="48"/>
  <c r="O19" i="49" l="1"/>
  <c r="P19" i="49" s="1"/>
  <c r="H18" i="48"/>
  <c r="I18" i="48"/>
  <c r="J18" i="48"/>
  <c r="K18" i="48"/>
  <c r="L18" i="48"/>
  <c r="M18" i="48"/>
  <c r="N18" i="48"/>
  <c r="D18" i="48"/>
  <c r="E18" i="48"/>
  <c r="O13" i="48"/>
  <c r="P13" i="48" s="1"/>
  <c r="O15" i="48"/>
  <c r="P15" i="48" s="1"/>
  <c r="O10" i="48"/>
  <c r="P10" i="48" s="1"/>
  <c r="O8" i="48"/>
  <c r="P8" i="48" s="1"/>
  <c r="O5" i="48"/>
  <c r="P5" i="48" s="1"/>
  <c r="O18" i="48" l="1"/>
  <c r="P18" i="48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K17" i="47" s="1"/>
  <c r="J5" i="47"/>
  <c r="J17" i="47" s="1"/>
  <c r="I5" i="47"/>
  <c r="H5" i="47"/>
  <c r="H17" i="47" s="1"/>
  <c r="G5" i="47"/>
  <c r="F5" i="47"/>
  <c r="E5" i="47"/>
  <c r="D5" i="47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M10" i="46"/>
  <c r="L10" i="46"/>
  <c r="N10" i="46" s="1"/>
  <c r="O10" i="46" s="1"/>
  <c r="K10" i="46"/>
  <c r="J10" i="46"/>
  <c r="I10" i="46"/>
  <c r="H10" i="46"/>
  <c r="G10" i="46"/>
  <c r="F10" i="46"/>
  <c r="E10" i="46"/>
  <c r="D10" i="46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E23" i="46" s="1"/>
  <c r="D5" i="46"/>
  <c r="N30" i="45"/>
  <c r="O30" i="45"/>
  <c r="N29" i="45"/>
  <c r="O29" i="45" s="1"/>
  <c r="N28" i="45"/>
  <c r="O28" i="45"/>
  <c r="M27" i="45"/>
  <c r="N27" i="45" s="1"/>
  <c r="O27" i="45" s="1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M15" i="45"/>
  <c r="L15" i="45"/>
  <c r="K15" i="45"/>
  <c r="K31" i="45" s="1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/>
  <c r="M5" i="45"/>
  <c r="L5" i="45"/>
  <c r="L31" i="45" s="1"/>
  <c r="K5" i="45"/>
  <c r="J5" i="45"/>
  <c r="I5" i="45"/>
  <c r="H5" i="45"/>
  <c r="G5" i="45"/>
  <c r="F5" i="45"/>
  <c r="E5" i="45"/>
  <c r="D5" i="45"/>
  <c r="N30" i="44"/>
  <c r="O30" i="44" s="1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M8" i="44"/>
  <c r="L8" i="44"/>
  <c r="K8" i="44"/>
  <c r="J8" i="44"/>
  <c r="I8" i="44"/>
  <c r="H8" i="44"/>
  <c r="G8" i="44"/>
  <c r="F8" i="44"/>
  <c r="E8" i="44"/>
  <c r="E31" i="44" s="1"/>
  <c r="D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F23" i="43" s="1"/>
  <c r="E11" i="43"/>
  <c r="D11" i="43"/>
  <c r="N10" i="43"/>
  <c r="O10" i="43" s="1"/>
  <c r="N9" i="43"/>
  <c r="O9" i="43" s="1"/>
  <c r="M8" i="43"/>
  <c r="L8" i="43"/>
  <c r="K8" i="43"/>
  <c r="J8" i="43"/>
  <c r="J23" i="43" s="1"/>
  <c r="I8" i="43"/>
  <c r="H8" i="43"/>
  <c r="G8" i="43"/>
  <c r="F8" i="43"/>
  <c r="E8" i="43"/>
  <c r="D8" i="43"/>
  <c r="N7" i="43"/>
  <c r="O7" i="43" s="1"/>
  <c r="N6" i="43"/>
  <c r="O6" i="43"/>
  <c r="M5" i="43"/>
  <c r="L5" i="43"/>
  <c r="L23" i="43" s="1"/>
  <c r="K5" i="43"/>
  <c r="J5" i="43"/>
  <c r="I5" i="43"/>
  <c r="H5" i="43"/>
  <c r="H23" i="43" s="1"/>
  <c r="G5" i="43"/>
  <c r="F5" i="43"/>
  <c r="E5" i="43"/>
  <c r="D5" i="43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M11" i="42"/>
  <c r="L11" i="42"/>
  <c r="K11" i="42"/>
  <c r="J11" i="42"/>
  <c r="I11" i="42"/>
  <c r="N11" i="42" s="1"/>
  <c r="O11" i="42" s="1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23" i="42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N15" i="41" s="1"/>
  <c r="O15" i="41" s="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F26" i="40" s="1"/>
  <c r="E23" i="40"/>
  <c r="D23" i="40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N15" i="40" s="1"/>
  <c r="O15" i="40" s="1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I26" i="40" s="1"/>
  <c r="H11" i="40"/>
  <c r="G11" i="40"/>
  <c r="F11" i="40"/>
  <c r="E11" i="40"/>
  <c r="D11" i="40"/>
  <c r="N10" i="40"/>
  <c r="O10" i="40" s="1"/>
  <c r="N9" i="40"/>
  <c r="O9" i="40" s="1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G26" i="40" s="1"/>
  <c r="F5" i="40"/>
  <c r="E5" i="40"/>
  <c r="D5" i="40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M17" i="39"/>
  <c r="L17" i="39"/>
  <c r="K17" i="39"/>
  <c r="J17" i="39"/>
  <c r="I17" i="39"/>
  <c r="N17" i="39" s="1"/>
  <c r="O17" i="39" s="1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/>
  <c r="M8" i="39"/>
  <c r="L8" i="39"/>
  <c r="K8" i="39"/>
  <c r="J8" i="39"/>
  <c r="I8" i="39"/>
  <c r="H8" i="39"/>
  <c r="G8" i="39"/>
  <c r="F8" i="39"/>
  <c r="E8" i="39"/>
  <c r="D8" i="39"/>
  <c r="N7" i="39"/>
  <c r="O7" i="39" s="1"/>
  <c r="N6" i="39"/>
  <c r="O6" i="39" s="1"/>
  <c r="M5" i="39"/>
  <c r="L5" i="39"/>
  <c r="K5" i="39"/>
  <c r="J5" i="39"/>
  <c r="J23" i="39" s="1"/>
  <c r="I5" i="39"/>
  <c r="I23" i="39" s="1"/>
  <c r="H5" i="39"/>
  <c r="G5" i="39"/>
  <c r="F5" i="39"/>
  <c r="E5" i="39"/>
  <c r="D5" i="39"/>
  <c r="N5" i="39" s="1"/>
  <c r="O5" i="39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G8" i="38"/>
  <c r="F8" i="38"/>
  <c r="E8" i="38"/>
  <c r="D8" i="38"/>
  <c r="N8" i="38" s="1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21" i="38" s="1"/>
  <c r="E5" i="38"/>
  <c r="E21" i="38" s="1"/>
  <c r="D5" i="38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D21" i="37" s="1"/>
  <c r="N15" i="37"/>
  <c r="O15" i="37" s="1"/>
  <c r="N14" i="37"/>
  <c r="O14" i="37" s="1"/>
  <c r="M13" i="37"/>
  <c r="L13" i="37"/>
  <c r="K13" i="37"/>
  <c r="J13" i="37"/>
  <c r="I13" i="37"/>
  <c r="H13" i="37"/>
  <c r="H21" i="37" s="1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M8" i="37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K5" i="37"/>
  <c r="J5" i="37"/>
  <c r="I5" i="37"/>
  <c r="I21" i="37" s="1"/>
  <c r="H5" i="37"/>
  <c r="G5" i="37"/>
  <c r="F5" i="37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F23" i="36" s="1"/>
  <c r="E11" i="36"/>
  <c r="D11" i="36"/>
  <c r="N10" i="36"/>
  <c r="O10" i="36" s="1"/>
  <c r="N9" i="36"/>
  <c r="O9" i="36" s="1"/>
  <c r="M8" i="36"/>
  <c r="L8" i="36"/>
  <c r="K8" i="36"/>
  <c r="J8" i="36"/>
  <c r="I8" i="36"/>
  <c r="H8" i="36"/>
  <c r="G8" i="36"/>
  <c r="F8" i="36"/>
  <c r="E8" i="36"/>
  <c r="D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M23" i="35" s="1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D23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23" i="35" s="1"/>
  <c r="D5" i="35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J11" i="34"/>
  <c r="I11" i="34"/>
  <c r="H11" i="34"/>
  <c r="H23" i="34" s="1"/>
  <c r="G11" i="34"/>
  <c r="F11" i="34"/>
  <c r="E11" i="34"/>
  <c r="D11" i="34"/>
  <c r="N10" i="34"/>
  <c r="O10" i="34"/>
  <c r="N9" i="34"/>
  <c r="O9" i="34" s="1"/>
  <c r="M8" i="34"/>
  <c r="L8" i="34"/>
  <c r="K8" i="34"/>
  <c r="J8" i="34"/>
  <c r="I8" i="34"/>
  <c r="H8" i="34"/>
  <c r="G8" i="34"/>
  <c r="F8" i="34"/>
  <c r="E8" i="34"/>
  <c r="D8" i="34"/>
  <c r="D23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2" i="33"/>
  <c r="F22" i="33"/>
  <c r="G22" i="33"/>
  <c r="H22" i="33"/>
  <c r="I22" i="33"/>
  <c r="J22" i="33"/>
  <c r="K22" i="33"/>
  <c r="L22" i="33"/>
  <c r="L24" i="33" s="1"/>
  <c r="M22" i="33"/>
  <c r="D22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3" i="33"/>
  <c r="N13" i="33" s="1"/>
  <c r="O13" i="33" s="1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M11" i="33"/>
  <c r="E8" i="33"/>
  <c r="F8" i="33"/>
  <c r="G8" i="33"/>
  <c r="H8" i="33"/>
  <c r="I8" i="33"/>
  <c r="J8" i="33"/>
  <c r="K8" i="33"/>
  <c r="L8" i="33"/>
  <c r="M8" i="33"/>
  <c r="E5" i="33"/>
  <c r="F5" i="33"/>
  <c r="F24" i="33" s="1"/>
  <c r="G5" i="33"/>
  <c r="H5" i="33"/>
  <c r="I5" i="33"/>
  <c r="J5" i="33"/>
  <c r="K5" i="33"/>
  <c r="L5" i="33"/>
  <c r="M5" i="33"/>
  <c r="D17" i="33"/>
  <c r="D13" i="33"/>
  <c r="D11" i="33"/>
  <c r="D24" i="33" s="1"/>
  <c r="D8" i="33"/>
  <c r="D5" i="33"/>
  <c r="N23" i="33"/>
  <c r="O23" i="33"/>
  <c r="N18" i="33"/>
  <c r="O18" i="33" s="1"/>
  <c r="N19" i="33"/>
  <c r="O19" i="33" s="1"/>
  <c r="N20" i="33"/>
  <c r="O20" i="33"/>
  <c r="N21" i="33"/>
  <c r="O21" i="33" s="1"/>
  <c r="D15" i="33"/>
  <c r="N16" i="33"/>
  <c r="O16" i="33" s="1"/>
  <c r="N14" i="33"/>
  <c r="O14" i="33" s="1"/>
  <c r="N10" i="33"/>
  <c r="O10" i="33"/>
  <c r="N6" i="33"/>
  <c r="O6" i="33"/>
  <c r="N7" i="33"/>
  <c r="O7" i="33" s="1"/>
  <c r="N12" i="33"/>
  <c r="O12" i="33" s="1"/>
  <c r="N9" i="33"/>
  <c r="O9" i="33" s="1"/>
  <c r="N15" i="42"/>
  <c r="O15" i="42" s="1"/>
  <c r="G31" i="44"/>
  <c r="F31" i="44"/>
  <c r="N8" i="44"/>
  <c r="O8" i="44" s="1"/>
  <c r="H31" i="44"/>
  <c r="G17" i="47" l="1"/>
  <c r="E23" i="43"/>
  <c r="N21" i="43"/>
  <c r="O21" i="43" s="1"/>
  <c r="N15" i="45"/>
  <c r="O15" i="45" s="1"/>
  <c r="D23" i="43"/>
  <c r="N15" i="33"/>
  <c r="O15" i="33" s="1"/>
  <c r="I24" i="33"/>
  <c r="N21" i="34"/>
  <c r="O21" i="34" s="1"/>
  <c r="N8" i="35"/>
  <c r="O8" i="35" s="1"/>
  <c r="N11" i="36"/>
  <c r="O11" i="36" s="1"/>
  <c r="K21" i="37"/>
  <c r="N13" i="37"/>
  <c r="O13" i="37" s="1"/>
  <c r="G21" i="38"/>
  <c r="M21" i="38"/>
  <c r="N19" i="38"/>
  <c r="O19" i="38" s="1"/>
  <c r="K23" i="39"/>
  <c r="N5" i="33"/>
  <c r="O5" i="33" s="1"/>
  <c r="D26" i="40"/>
  <c r="N26" i="40" s="1"/>
  <c r="O26" i="40" s="1"/>
  <c r="N13" i="41"/>
  <c r="O13" i="41" s="1"/>
  <c r="N22" i="44"/>
  <c r="O22" i="44" s="1"/>
  <c r="J31" i="45"/>
  <c r="I17" i="47"/>
  <c r="J23" i="35"/>
  <c r="M23" i="39"/>
  <c r="E26" i="40"/>
  <c r="N5" i="43"/>
  <c r="O5" i="43" s="1"/>
  <c r="N8" i="46"/>
  <c r="O8" i="46" s="1"/>
  <c r="E24" i="33"/>
  <c r="I23" i="34"/>
  <c r="N17" i="34"/>
  <c r="O17" i="34" s="1"/>
  <c r="K23" i="34"/>
  <c r="M23" i="36"/>
  <c r="G23" i="36"/>
  <c r="N5" i="37"/>
  <c r="O5" i="37" s="1"/>
  <c r="J21" i="38"/>
  <c r="D23" i="41"/>
  <c r="J23" i="41"/>
  <c r="N17" i="41"/>
  <c r="O17" i="41" s="1"/>
  <c r="N27" i="44"/>
  <c r="O27" i="44" s="1"/>
  <c r="H23" i="46"/>
  <c r="E23" i="34"/>
  <c r="N21" i="35"/>
  <c r="O21" i="35" s="1"/>
  <c r="F21" i="37"/>
  <c r="I21" i="38"/>
  <c r="N15" i="36"/>
  <c r="O15" i="36" s="1"/>
  <c r="E23" i="41"/>
  <c r="N21" i="41"/>
  <c r="O21" i="41" s="1"/>
  <c r="N21" i="45"/>
  <c r="O21" i="45" s="1"/>
  <c r="L17" i="47"/>
  <c r="H23" i="42"/>
  <c r="K31" i="44"/>
  <c r="D23" i="46"/>
  <c r="M17" i="47"/>
  <c r="F23" i="41"/>
  <c r="L21" i="38"/>
  <c r="N5" i="34"/>
  <c r="O5" i="34" s="1"/>
  <c r="J21" i="37"/>
  <c r="N11" i="37"/>
  <c r="O11" i="37" s="1"/>
  <c r="D23" i="39"/>
  <c r="N23" i="39" s="1"/>
  <c r="O23" i="39" s="1"/>
  <c r="N11" i="39"/>
  <c r="O11" i="39" s="1"/>
  <c r="N5" i="41"/>
  <c r="O5" i="41" s="1"/>
  <c r="K23" i="43"/>
  <c r="N11" i="43"/>
  <c r="O11" i="43" s="1"/>
  <c r="L31" i="44"/>
  <c r="N13" i="46"/>
  <c r="O13" i="46" s="1"/>
  <c r="N17" i="47"/>
  <c r="N15" i="39"/>
  <c r="O15" i="39" s="1"/>
  <c r="H23" i="41"/>
  <c r="N21" i="42"/>
  <c r="O21" i="42" s="1"/>
  <c r="D31" i="45"/>
  <c r="F23" i="46"/>
  <c r="L23" i="46"/>
  <c r="N5" i="38"/>
  <c r="O5" i="38" s="1"/>
  <c r="N13" i="35"/>
  <c r="O13" i="35" s="1"/>
  <c r="L23" i="39"/>
  <c r="J26" i="40"/>
  <c r="J23" i="34"/>
  <c r="N11" i="34"/>
  <c r="O11" i="34" s="1"/>
  <c r="N17" i="35"/>
  <c r="O17" i="35" s="1"/>
  <c r="L21" i="37"/>
  <c r="I23" i="41"/>
  <c r="N8" i="42"/>
  <c r="O8" i="42" s="1"/>
  <c r="M23" i="43"/>
  <c r="N15" i="43"/>
  <c r="O15" i="43" s="1"/>
  <c r="N16" i="44"/>
  <c r="O16" i="44" s="1"/>
  <c r="G23" i="46"/>
  <c r="N5" i="35"/>
  <c r="O5" i="35" s="1"/>
  <c r="N11" i="40"/>
  <c r="O11" i="40" s="1"/>
  <c r="F23" i="35"/>
  <c r="N23" i="35" s="1"/>
  <c r="O23" i="35" s="1"/>
  <c r="N21" i="36"/>
  <c r="O21" i="36" s="1"/>
  <c r="M21" i="37"/>
  <c r="K26" i="40"/>
  <c r="E23" i="42"/>
  <c r="N23" i="42" s="1"/>
  <c r="O23" i="42" s="1"/>
  <c r="L23" i="42"/>
  <c r="M31" i="45"/>
  <c r="N8" i="33"/>
  <c r="O8" i="33" s="1"/>
  <c r="N15" i="34"/>
  <c r="O15" i="34" s="1"/>
  <c r="G23" i="35"/>
  <c r="N11" i="38"/>
  <c r="O11" i="38" s="1"/>
  <c r="N21" i="39"/>
  <c r="O21" i="39" s="1"/>
  <c r="L26" i="40"/>
  <c r="K23" i="41"/>
  <c r="N11" i="41"/>
  <c r="O11" i="41" s="1"/>
  <c r="F23" i="42"/>
  <c r="N19" i="44"/>
  <c r="O19" i="44" s="1"/>
  <c r="N5" i="46"/>
  <c r="O5" i="46" s="1"/>
  <c r="N17" i="46"/>
  <c r="O17" i="46" s="1"/>
  <c r="N22" i="33"/>
  <c r="O22" i="33" s="1"/>
  <c r="H23" i="35"/>
  <c r="N15" i="38"/>
  <c r="O15" i="38" s="1"/>
  <c r="F23" i="39"/>
  <c r="M26" i="40"/>
  <c r="N23" i="40"/>
  <c r="O23" i="40" s="1"/>
  <c r="L23" i="41"/>
  <c r="G23" i="42"/>
  <c r="N13" i="42"/>
  <c r="O13" i="42" s="1"/>
  <c r="J23" i="46"/>
  <c r="M23" i="41"/>
  <c r="G31" i="45"/>
  <c r="K23" i="46"/>
  <c r="I23" i="42"/>
  <c r="H31" i="45"/>
  <c r="G23" i="34"/>
  <c r="N8" i="37"/>
  <c r="O8" i="37" s="1"/>
  <c r="E21" i="37"/>
  <c r="J23" i="42"/>
  <c r="N5" i="44"/>
  <c r="O5" i="44" s="1"/>
  <c r="M23" i="46"/>
  <c r="N13" i="36"/>
  <c r="O13" i="36" s="1"/>
  <c r="N19" i="37"/>
  <c r="O19" i="37" s="1"/>
  <c r="I23" i="36"/>
  <c r="G23" i="39"/>
  <c r="K23" i="42"/>
  <c r="N17" i="42"/>
  <c r="O17" i="42" s="1"/>
  <c r="N5" i="45"/>
  <c r="O5" i="45" s="1"/>
  <c r="H23" i="36"/>
  <c r="N5" i="36"/>
  <c r="O5" i="36" s="1"/>
  <c r="J24" i="33"/>
  <c r="L23" i="35"/>
  <c r="D21" i="38"/>
  <c r="H23" i="39"/>
  <c r="I31" i="44"/>
  <c r="F31" i="45"/>
  <c r="N23" i="45"/>
  <c r="O23" i="45" s="1"/>
  <c r="D17" i="47"/>
  <c r="N8" i="34"/>
  <c r="O8" i="34" s="1"/>
  <c r="N11" i="35"/>
  <c r="O11" i="35" s="1"/>
  <c r="K23" i="36"/>
  <c r="N17" i="33"/>
  <c r="O17" i="33" s="1"/>
  <c r="L23" i="34"/>
  <c r="K23" i="35"/>
  <c r="E23" i="36"/>
  <c r="L23" i="36"/>
  <c r="N17" i="36"/>
  <c r="O17" i="36" s="1"/>
  <c r="N13" i="38"/>
  <c r="O13" i="38" s="1"/>
  <c r="M24" i="33"/>
  <c r="M23" i="34"/>
  <c r="J23" i="36"/>
  <c r="N5" i="42"/>
  <c r="O5" i="42" s="1"/>
  <c r="N13" i="43"/>
  <c r="O13" i="43" s="1"/>
  <c r="J31" i="44"/>
  <c r="E17" i="47"/>
  <c r="G24" i="33"/>
  <c r="I23" i="35"/>
  <c r="N8" i="43"/>
  <c r="O8" i="43" s="1"/>
  <c r="K24" i="33"/>
  <c r="N15" i="35"/>
  <c r="O15" i="35" s="1"/>
  <c r="K21" i="38"/>
  <c r="H26" i="40"/>
  <c r="N8" i="41"/>
  <c r="O8" i="41" s="1"/>
  <c r="M23" i="42"/>
  <c r="I23" i="43"/>
  <c r="N15" i="46"/>
  <c r="O15" i="46" s="1"/>
  <c r="F17" i="47"/>
  <c r="O15" i="47"/>
  <c r="P15" i="47" s="1"/>
  <c r="O13" i="47"/>
  <c r="P13" i="47" s="1"/>
  <c r="O10" i="47"/>
  <c r="P10" i="47" s="1"/>
  <c r="O8" i="47"/>
  <c r="P8" i="47" s="1"/>
  <c r="O5" i="47"/>
  <c r="P5" i="47" s="1"/>
  <c r="N31" i="45"/>
  <c r="O31" i="45" s="1"/>
  <c r="G21" i="37"/>
  <c r="N11" i="45"/>
  <c r="O11" i="45" s="1"/>
  <c r="D23" i="36"/>
  <c r="G23" i="41"/>
  <c r="I31" i="45"/>
  <c r="E31" i="45"/>
  <c r="H24" i="33"/>
  <c r="N16" i="37"/>
  <c r="O16" i="37" s="1"/>
  <c r="N8" i="40"/>
  <c r="O8" i="40" s="1"/>
  <c r="M31" i="44"/>
  <c r="N5" i="40"/>
  <c r="O5" i="40" s="1"/>
  <c r="G23" i="43"/>
  <c r="N23" i="43" s="1"/>
  <c r="O23" i="43" s="1"/>
  <c r="D31" i="44"/>
  <c r="N8" i="39"/>
  <c r="O8" i="39" s="1"/>
  <c r="N8" i="36"/>
  <c r="O8" i="36" s="1"/>
  <c r="N13" i="34"/>
  <c r="O13" i="34" s="1"/>
  <c r="H21" i="38"/>
  <c r="E23" i="39"/>
  <c r="F23" i="34"/>
  <c r="N8" i="45"/>
  <c r="O8" i="45" s="1"/>
  <c r="N11" i="44"/>
  <c r="O11" i="44" s="1"/>
  <c r="N11" i="33"/>
  <c r="O11" i="33" s="1"/>
  <c r="N18" i="45"/>
  <c r="O18" i="45" s="1"/>
  <c r="I23" i="46"/>
  <c r="N23" i="46" l="1"/>
  <c r="O23" i="46" s="1"/>
  <c r="N24" i="33"/>
  <c r="O24" i="33" s="1"/>
  <c r="N21" i="37"/>
  <c r="O21" i="37" s="1"/>
  <c r="N23" i="36"/>
  <c r="O23" i="36" s="1"/>
  <c r="N23" i="41"/>
  <c r="O23" i="41" s="1"/>
  <c r="N23" i="34"/>
  <c r="O23" i="34" s="1"/>
  <c r="N21" i="38"/>
  <c r="O21" i="38" s="1"/>
  <c r="O17" i="47"/>
  <c r="P17" i="47" s="1"/>
  <c r="N31" i="44"/>
  <c r="O31" i="44" s="1"/>
</calcChain>
</file>

<file path=xl/sharedStrings.xml><?xml version="1.0" encoding="utf-8"?>
<sst xmlns="http://schemas.openxmlformats.org/spreadsheetml/2006/main" count="667" uniqueCount="99">
  <si>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</si>
  <si>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</si>
  <si>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</si>
  <si>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</si>
  <si>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</si>
  <si>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</si>
  <si>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</si>
  <si>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</si>
  <si>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</si>
  <si>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</si>
  <si>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</si>
  <si>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</si>
  <si>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</si>
  <si>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</si>
  <si>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</si>
  <si>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</si>
  <si>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</si>
  <si>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</si>
  <si>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</si>
  <si>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</si>
  <si>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Other General Government Services</t>
  </si>
  <si>
    <t>Public Safety</t>
  </si>
  <si>
    <t>Law Enforcement</t>
  </si>
  <si>
    <t>Fire Control</t>
  </si>
  <si>
    <t>Physical Environment</t>
  </si>
  <si>
    <t>Water-Sewer Combination Services</t>
  </si>
  <si>
    <t>Transportation</t>
  </si>
  <si>
    <t>Road and Street Facilities</t>
  </si>
  <si>
    <t>Economic Environment</t>
  </si>
  <si>
    <t>Housing and Urban Development</t>
  </si>
  <si>
    <t>Culture / Recreation</t>
  </si>
  <si>
    <t>Libraries</t>
  </si>
  <si>
    <t>Parks and Recreation</t>
  </si>
  <si>
    <t>Cultural Services</t>
  </si>
  <si>
    <t>Other Culture / Recreation</t>
  </si>
  <si>
    <t>Inter-Fund Group Transfers Out</t>
  </si>
  <si>
    <t>Other Uses and Non-Operating</t>
  </si>
  <si>
    <t>2009 Municipal Population:</t>
  </si>
  <si>
    <t>Apalachicola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</si>
  <si>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</si>
  <si>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</si>
  <si>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</si>
  <si>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</si>
  <si>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</si>
  <si>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</si>
  <si>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</si>
  <si>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</si>
  <si>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Water Transportation Systems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</si>
  <si>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</si>
  <si>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</si>
  <si>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</si>
  <si>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</si>
  <si>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</si>
  <si>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</si>
  <si>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</si>
  <si>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</si>
  <si>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</si>
  <si>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</si>
  <si>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</si>
  <si>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</si>
  <si>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Legal Counsel</t>
  </si>
  <si>
    <t>Garbage / Solid Waste Control Services</t>
  </si>
  <si>
    <t>Other Physical Environment</t>
  </si>
  <si>
    <t>Parking Facilities</t>
  </si>
  <si>
    <t>Proprietary - Other Non-Operating Disbursements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</si>
  <si>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</si>
  <si>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</si>
  <si>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</si>
  <si>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</si>
  <si>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</si>
  <si>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</si>
  <si>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</si>
  <si>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</si>
  <si>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Public Safety</t>
  </si>
  <si>
    <t>Electric Utility Services</t>
  </si>
  <si>
    <t>Garbage / Solid Waste</t>
  </si>
  <si>
    <t>Other Transportation</t>
  </si>
  <si>
    <t>Other Economic Environment</t>
  </si>
  <si>
    <t>Human Services</t>
  </si>
  <si>
    <t>Other Human Services</t>
  </si>
  <si>
    <t>Other Non-Operating Disbursements</t>
  </si>
  <si>
    <t>Non-Operating Interest Expense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</si>
  <si>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</si>
  <si>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</si>
  <si>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</si>
  <si>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</si>
  <si>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</si>
  <si>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</si>
  <si>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</si>
  <si>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</si>
  <si>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</si>
  <si>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</si>
  <si>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</si>
  <si>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</si>
  <si>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Transportation Systems / Services</t>
  </si>
  <si>
    <t>2022 Municipal Population:</t>
  </si>
  <si>
    <t>Local Fiscal Year Ended September 30, 2023</t>
  </si>
  <si>
    <t>Legislative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</si>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</sst>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4F48-E465-4BA8-8D7C-4127DF4C23E6}">
  <sheetPr>
    <pageSetUpPr fitToPage="1"/>
  </sheetPr>
  <dimension ref="A1:ED23"/>
  <sheetViews>
    <sheetView tabSelected="1" workbookViewId="0">
      <selection sqref="A1:P1"/>
    </sheetView>
  </sheetViews>
  <sheetFormatPr defaultColWidth="9.81640625" defaultRowHeight="15"/>
  <cols>
    <col min="1" max="1" width="1.81640625" style="166" customWidth="1"/>
    <col min="2" max="2" width="6.81640625" style="166" customWidth="1"/>
    <col min="3" max="3" width="55.81640625" style="166" customWidth="1"/>
    <col min="4" max="5" width="16.81640625" style="197" customWidth="1"/>
    <col min="6" max="7" width="15.81640625" style="197" customWidth="1"/>
    <col min="8" max="8" width="13.81640625" style="197" customWidth="1"/>
    <col min="9" max="10" width="15.81640625" style="197" customWidth="1"/>
    <col min="11" max="14" width="13.81640625" style="197" customWidth="1"/>
    <col min="15" max="15" width="16.81640625" style="197" customWidth="1"/>
    <col min="16" max="16" width="13.81640625" style="166" customWidth="1"/>
    <col min="17" max="18" width="9.81640625" style="166"/>
  </cols>
  <sheetData>
    <row r="1" spans="1:134" ht="28.2">
      <c r="A1" s="141" t="s">
        <v>38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  <c r="Q1" s="144"/>
      <c r="R1"/>
    </row>
    <row r="2" spans="1:134" ht="23.4" thickBot="1">
      <c r="A2" s="145" t="s">
        <v>96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144"/>
      <c r="R2"/>
    </row>
    <row r="3" spans="1:134" ht="18" customHeight="1">
      <c r="A3" s="148" t="s">
        <v>12</v>
      </c>
      <c r="B3" s="107"/>
      <c r="C3" s="108"/>
      <c r="D3" s="149" t="s">
        <v>6</v>
      </c>
      <c r="E3" s="150"/>
      <c r="F3" s="150"/>
      <c r="G3" s="150"/>
      <c r="H3" s="151"/>
      <c r="I3" s="149" t="s">
        <v>7</v>
      </c>
      <c r="J3" s="151"/>
      <c r="K3" s="149" t="s">
        <v>9</v>
      </c>
      <c r="L3" s="150"/>
      <c r="M3" s="151"/>
      <c r="N3" s="152"/>
      <c r="O3" s="153"/>
      <c r="P3" s="154" t="s">
        <v>88</v>
      </c>
      <c r="Q3" s="155"/>
      <c r="R3"/>
    </row>
    <row r="4" spans="1:134" ht="32.25" customHeight="1" thickBot="1">
      <c r="A4" s="109"/>
      <c r="B4" s="110"/>
      <c r="C4" s="111"/>
      <c r="D4" s="156" t="s">
        <v>0</v>
      </c>
      <c r="E4" s="156" t="s">
        <v>13</v>
      </c>
      <c r="F4" s="156" t="s">
        <v>14</v>
      </c>
      <c r="G4" s="156" t="s">
        <v>15</v>
      </c>
      <c r="H4" s="156" t="s">
        <v>1</v>
      </c>
      <c r="I4" s="156" t="s">
        <v>2</v>
      </c>
      <c r="J4" s="157" t="s">
        <v>16</v>
      </c>
      <c r="K4" s="157" t="s">
        <v>3</v>
      </c>
      <c r="L4" s="157" t="s">
        <v>4</v>
      </c>
      <c r="M4" s="157" t="s">
        <v>89</v>
      </c>
      <c r="N4" s="157" t="s">
        <v>5</v>
      </c>
      <c r="O4" s="157" t="s">
        <v>90</v>
      </c>
      <c r="P4" s="116"/>
      <c r="Q4" s="158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</row>
    <row r="5" spans="1:134" ht="15.6">
      <c r="A5" s="160" t="s">
        <v>18</v>
      </c>
      <c r="B5" s="161"/>
      <c r="C5" s="161"/>
      <c r="D5" s="162">
        <f>SUM(D6:D8)</f>
        <v>1997384</v>
      </c>
      <c r="E5" s="162">
        <f>SUM(E6:E8)</f>
        <v>0</v>
      </c>
      <c r="F5" s="162">
        <f>SUM(F6:F8)</f>
        <v>0</v>
      </c>
      <c r="G5" s="162">
        <f>SUM(G6:G8)</f>
        <v>0</v>
      </c>
      <c r="H5" s="162">
        <f>SUM(H6:H8)</f>
        <v>0</v>
      </c>
      <c r="I5" s="162">
        <f>SUM(I6:I8)</f>
        <v>0</v>
      </c>
      <c r="J5" s="162">
        <f>SUM(J6:J8)</f>
        <v>0</v>
      </c>
      <c r="K5" s="162">
        <f>SUM(K6:K8)</f>
        <v>0</v>
      </c>
      <c r="L5" s="162">
        <f>SUM(L6:L8)</f>
        <v>0</v>
      </c>
      <c r="M5" s="162">
        <f>SUM(M6:M8)</f>
        <v>0</v>
      </c>
      <c r="N5" s="162">
        <f>SUM(N6:N8)</f>
        <v>0</v>
      </c>
      <c r="O5" s="163">
        <f>SUM(D5:N5)</f>
        <v>1997384</v>
      </c>
      <c r="P5" s="164">
        <f>(O5/P$21)</f>
        <v>810.29776876267749</v>
      </c>
      <c r="Q5" s="165"/>
    </row>
    <row r="6" spans="1:134">
      <c r="A6" s="167"/>
      <c r="B6" s="168">
        <v>511</v>
      </c>
      <c r="C6" s="169" t="s">
        <v>97</v>
      </c>
      <c r="D6" s="170">
        <v>246304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f>SUM(D6:N6)</f>
        <v>246304</v>
      </c>
      <c r="P6" s="171">
        <f>(O6/P$21)</f>
        <v>99.920486815415828</v>
      </c>
      <c r="Q6" s="172"/>
    </row>
    <row r="7" spans="1:134">
      <c r="A7" s="167"/>
      <c r="B7" s="168">
        <v>513</v>
      </c>
      <c r="C7" s="169" t="s">
        <v>19</v>
      </c>
      <c r="D7" s="170">
        <v>808345</v>
      </c>
      <c r="E7" s="170">
        <v>0</v>
      </c>
      <c r="F7" s="170">
        <v>0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f t="shared" ref="O7:O8" si="0">SUM(D7:N7)</f>
        <v>808345</v>
      </c>
      <c r="P7" s="171">
        <f>(O7/P$21)</f>
        <v>327.92900608519273</v>
      </c>
      <c r="Q7" s="172"/>
    </row>
    <row r="8" spans="1:134">
      <c r="A8" s="167"/>
      <c r="B8" s="168">
        <v>514</v>
      </c>
      <c r="C8" s="169" t="s">
        <v>60</v>
      </c>
      <c r="D8" s="170">
        <v>942735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f t="shared" si="0"/>
        <v>942735</v>
      </c>
      <c r="P8" s="171">
        <f>(O8/P$21)</f>
        <v>382.44827586206895</v>
      </c>
      <c r="Q8" s="172"/>
    </row>
    <row r="9" spans="1:134" ht="15.6">
      <c r="A9" s="173" t="s">
        <v>21</v>
      </c>
      <c r="B9" s="174"/>
      <c r="C9" s="175"/>
      <c r="D9" s="176">
        <f>SUM(D10:D11)</f>
        <v>963853</v>
      </c>
      <c r="E9" s="176">
        <f>SUM(E10:E11)</f>
        <v>0</v>
      </c>
      <c r="F9" s="176">
        <f>SUM(F10:F11)</f>
        <v>0</v>
      </c>
      <c r="G9" s="176">
        <f>SUM(G10:G11)</f>
        <v>0</v>
      </c>
      <c r="H9" s="176">
        <f>SUM(H10:H11)</f>
        <v>0</v>
      </c>
      <c r="I9" s="176">
        <f>SUM(I10:I11)</f>
        <v>0</v>
      </c>
      <c r="J9" s="176">
        <f>SUM(J10:J11)</f>
        <v>0</v>
      </c>
      <c r="K9" s="176">
        <f>SUM(K10:K11)</f>
        <v>0</v>
      </c>
      <c r="L9" s="176">
        <f>SUM(L10:L11)</f>
        <v>0</v>
      </c>
      <c r="M9" s="176">
        <f>SUM(M10:M11)</f>
        <v>0</v>
      </c>
      <c r="N9" s="176">
        <f>SUM(N10:N11)</f>
        <v>0</v>
      </c>
      <c r="O9" s="177">
        <f>SUM(D9:N9)</f>
        <v>963853</v>
      </c>
      <c r="P9" s="178">
        <f>(O9/P$21)</f>
        <v>391.01541582150099</v>
      </c>
      <c r="Q9" s="179"/>
    </row>
    <row r="10" spans="1:134">
      <c r="A10" s="167"/>
      <c r="B10" s="168">
        <v>521</v>
      </c>
      <c r="C10" s="169" t="s">
        <v>22</v>
      </c>
      <c r="D10" s="170">
        <v>797412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f>SUM(D10:N10)</f>
        <v>797412</v>
      </c>
      <c r="P10" s="171">
        <f>(O10/P$21)</f>
        <v>323.49371196754566</v>
      </c>
      <c r="Q10" s="172"/>
    </row>
    <row r="11" spans="1:134">
      <c r="A11" s="167"/>
      <c r="B11" s="168">
        <v>522</v>
      </c>
      <c r="C11" s="169" t="s">
        <v>23</v>
      </c>
      <c r="D11" s="170">
        <v>166441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f t="shared" ref="O11" si="1">SUM(D11:N11)</f>
        <v>166441</v>
      </c>
      <c r="P11" s="171">
        <f>(O11/P$21)</f>
        <v>67.521703853955373</v>
      </c>
      <c r="Q11" s="172"/>
    </row>
    <row r="12" spans="1:134" ht="15.6">
      <c r="A12" s="173" t="s">
        <v>24</v>
      </c>
      <c r="B12" s="174"/>
      <c r="C12" s="175"/>
      <c r="D12" s="176">
        <f>SUM(D13:D14)</f>
        <v>1311445</v>
      </c>
      <c r="E12" s="176">
        <f>SUM(E13:E14)</f>
        <v>0</v>
      </c>
      <c r="F12" s="176">
        <f>SUM(F13:F14)</f>
        <v>0</v>
      </c>
      <c r="G12" s="176">
        <f>SUM(G13:G14)</f>
        <v>0</v>
      </c>
      <c r="H12" s="176">
        <f>SUM(H13:H14)</f>
        <v>0</v>
      </c>
      <c r="I12" s="176">
        <f>SUM(I13:I14)</f>
        <v>2844023</v>
      </c>
      <c r="J12" s="176">
        <f>SUM(J13:J14)</f>
        <v>0</v>
      </c>
      <c r="K12" s="176">
        <f>SUM(K13:K14)</f>
        <v>0</v>
      </c>
      <c r="L12" s="176">
        <f>SUM(L13:L14)</f>
        <v>0</v>
      </c>
      <c r="M12" s="176">
        <f>SUM(M13:M14)</f>
        <v>0</v>
      </c>
      <c r="N12" s="176">
        <f>SUM(N13:N14)</f>
        <v>0</v>
      </c>
      <c r="O12" s="177">
        <f>SUM(D12:N12)</f>
        <v>4155468</v>
      </c>
      <c r="P12" s="178">
        <f>(O12/P$21)</f>
        <v>1685.7882352941176</v>
      </c>
      <c r="Q12" s="179"/>
    </row>
    <row r="13" spans="1:134">
      <c r="A13" s="167"/>
      <c r="B13" s="168">
        <v>536</v>
      </c>
      <c r="C13" s="169" t="s">
        <v>25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2844023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f t="shared" ref="O13:O18" si="2">SUM(D13:N13)</f>
        <v>2844023</v>
      </c>
      <c r="P13" s="171">
        <f>(O13/P$21)</f>
        <v>1153.7618661257607</v>
      </c>
      <c r="Q13" s="172"/>
    </row>
    <row r="14" spans="1:134">
      <c r="A14" s="167"/>
      <c r="B14" s="168">
        <v>539</v>
      </c>
      <c r="C14" s="169" t="s">
        <v>62</v>
      </c>
      <c r="D14" s="170">
        <v>1311445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f t="shared" si="2"/>
        <v>1311445</v>
      </c>
      <c r="P14" s="171">
        <f>(O14/P$21)</f>
        <v>532.02636916835695</v>
      </c>
      <c r="Q14" s="172"/>
    </row>
    <row r="15" spans="1:134" ht="15.6">
      <c r="A15" s="173" t="s">
        <v>26</v>
      </c>
      <c r="B15" s="174"/>
      <c r="C15" s="175"/>
      <c r="D15" s="176">
        <f>SUM(D16:D16)</f>
        <v>179206</v>
      </c>
      <c r="E15" s="176">
        <f>SUM(E16:E16)</f>
        <v>0</v>
      </c>
      <c r="F15" s="176">
        <f>SUM(F16:F16)</f>
        <v>0</v>
      </c>
      <c r="G15" s="176">
        <f>SUM(G16:G16)</f>
        <v>0</v>
      </c>
      <c r="H15" s="176">
        <f>SUM(H16:H16)</f>
        <v>0</v>
      </c>
      <c r="I15" s="176">
        <f>SUM(I16:I16)</f>
        <v>0</v>
      </c>
      <c r="J15" s="176">
        <f>SUM(J16:J16)</f>
        <v>0</v>
      </c>
      <c r="K15" s="176">
        <f>SUM(K16:K16)</f>
        <v>0</v>
      </c>
      <c r="L15" s="176">
        <f>SUM(L16:L16)</f>
        <v>0</v>
      </c>
      <c r="M15" s="176">
        <f>SUM(M16:M16)</f>
        <v>0</v>
      </c>
      <c r="N15" s="176">
        <f>SUM(N16:N16)</f>
        <v>0</v>
      </c>
      <c r="O15" s="176">
        <f t="shared" si="2"/>
        <v>179206</v>
      </c>
      <c r="P15" s="178">
        <f>(O15/P$21)</f>
        <v>72.700202839756599</v>
      </c>
      <c r="Q15" s="179"/>
    </row>
    <row r="16" spans="1:134">
      <c r="A16" s="167"/>
      <c r="B16" s="168">
        <v>541</v>
      </c>
      <c r="C16" s="169" t="s">
        <v>27</v>
      </c>
      <c r="D16" s="170">
        <v>179206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f t="shared" si="2"/>
        <v>179206</v>
      </c>
      <c r="P16" s="171">
        <f>(O16/P$21)</f>
        <v>72.700202839756599</v>
      </c>
      <c r="Q16" s="172"/>
    </row>
    <row r="17" spans="1:120" ht="15.6">
      <c r="A17" s="173" t="s">
        <v>30</v>
      </c>
      <c r="B17" s="174"/>
      <c r="C17" s="175"/>
      <c r="D17" s="176">
        <f>SUM(D18:D18)</f>
        <v>851403</v>
      </c>
      <c r="E17" s="176">
        <f>SUM(E18:E18)</f>
        <v>0</v>
      </c>
      <c r="F17" s="176">
        <f>SUM(F18:F18)</f>
        <v>0</v>
      </c>
      <c r="G17" s="176">
        <f>SUM(G18:G18)</f>
        <v>0</v>
      </c>
      <c r="H17" s="176">
        <f>SUM(H18:H18)</f>
        <v>0</v>
      </c>
      <c r="I17" s="176">
        <f>SUM(I18:I18)</f>
        <v>0</v>
      </c>
      <c r="J17" s="176">
        <f>SUM(J18:J18)</f>
        <v>0</v>
      </c>
      <c r="K17" s="176">
        <f>SUM(K18:K18)</f>
        <v>0</v>
      </c>
      <c r="L17" s="176">
        <f>SUM(L18:L18)</f>
        <v>0</v>
      </c>
      <c r="M17" s="176">
        <f>SUM(M18:M18)</f>
        <v>0</v>
      </c>
      <c r="N17" s="176">
        <f>SUM(N18:N18)</f>
        <v>0</v>
      </c>
      <c r="O17" s="176">
        <f>SUM(D17:N17)</f>
        <v>851403</v>
      </c>
      <c r="P17" s="178">
        <f>(O17/P$21)</f>
        <v>345.39675456389455</v>
      </c>
      <c r="Q17" s="172"/>
    </row>
    <row r="18" spans="1:120" ht="15.6" thickBot="1">
      <c r="A18" s="167"/>
      <c r="B18" s="168">
        <v>571</v>
      </c>
      <c r="C18" s="169" t="s">
        <v>31</v>
      </c>
      <c r="D18" s="170">
        <v>851403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f t="shared" si="2"/>
        <v>851403</v>
      </c>
      <c r="P18" s="171">
        <f>(O18/P$21)</f>
        <v>345.39675456389455</v>
      </c>
      <c r="Q18" s="172"/>
    </row>
    <row r="19" spans="1:120" ht="16.2" thickBot="1">
      <c r="A19" s="180" t="s">
        <v>10</v>
      </c>
      <c r="B19" s="181"/>
      <c r="C19" s="182"/>
      <c r="D19" s="183">
        <f>SUM(D5,D9,D12,D15,D17)</f>
        <v>5303291</v>
      </c>
      <c r="E19" s="183">
        <f t="shared" ref="E19:N19" si="3">SUM(E5,E9,E12,E15,E17)</f>
        <v>0</v>
      </c>
      <c r="F19" s="183">
        <f t="shared" si="3"/>
        <v>0</v>
      </c>
      <c r="G19" s="183">
        <f t="shared" si="3"/>
        <v>0</v>
      </c>
      <c r="H19" s="183">
        <f t="shared" si="3"/>
        <v>0</v>
      </c>
      <c r="I19" s="183">
        <f t="shared" si="3"/>
        <v>2844023</v>
      </c>
      <c r="J19" s="183">
        <f t="shared" si="3"/>
        <v>0</v>
      </c>
      <c r="K19" s="183">
        <f t="shared" si="3"/>
        <v>0</v>
      </c>
      <c r="L19" s="183">
        <f t="shared" si="3"/>
        <v>0</v>
      </c>
      <c r="M19" s="183">
        <f t="shared" si="3"/>
        <v>0</v>
      </c>
      <c r="N19" s="183">
        <f t="shared" si="3"/>
        <v>0</v>
      </c>
      <c r="O19" s="183">
        <f>SUM(D19:N19)</f>
        <v>8147314</v>
      </c>
      <c r="P19" s="184">
        <f>(O19/P$21)</f>
        <v>3305.1983772819472</v>
      </c>
      <c r="Q19" s="165"/>
      <c r="R19" s="18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</row>
    <row r="20" spans="1:120">
      <c r="A20" s="186"/>
      <c r="B20" s="187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9"/>
    </row>
    <row r="21" spans="1:120">
      <c r="A21" s="190"/>
      <c r="B21" s="191"/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3" t="s">
        <v>98</v>
      </c>
      <c r="N21" s="193"/>
      <c r="O21" s="193"/>
      <c r="P21" s="194">
        <v>2465</v>
      </c>
    </row>
    <row r="22" spans="1:120">
      <c r="A22" s="1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  <row r="23" spans="1:120" ht="15.75" customHeight="1" thickBot="1">
      <c r="A23" s="196" t="s">
        <v>41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55.81640625" style="63" customWidth="1"/>
    <col min="4" max="5" width="16.81640625" style="92" customWidth="1"/>
    <col min="6" max="7" width="15.81640625" style="92" customWidth="1"/>
    <col min="8" max="8" width="13.81640625" style="92" customWidth="1"/>
    <col min="9" max="10" width="15.81640625" style="92" customWidth="1"/>
    <col min="11" max="13" width="13.81640625" style="92" customWidth="1"/>
    <col min="14" max="14" width="16.81640625" style="92" customWidth="1"/>
    <col min="15" max="15" width="13.81640625" style="63" customWidth="1"/>
    <col min="16" max="16" width="9.81640625" style="63" customWidth="1"/>
    <col min="17" max="17" width="9.81640625" style="63"/>
    <col min="18" max="16384" width="9.81640625" style="49"/>
  </cols>
  <sheetData>
    <row r="1" spans="1:133" ht="28.2">
      <c r="A1" s="124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3.4" thickBot="1">
      <c r="A2" s="127" t="s">
        <v>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6">
      <c r="A5" s="57" t="s">
        <v>18</v>
      </c>
      <c r="B5" s="58"/>
      <c r="C5" s="58"/>
      <c r="D5" s="59">
        <f t="shared" ref="D5:M5" si="0">SUM(D6:D7)</f>
        <v>3386206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3" si="1">SUM(D5:M5)</f>
        <v>3386206</v>
      </c>
      <c r="O5" s="61">
        <f t="shared" ref="O5:O23" si="2">(N5/O$25)</f>
        <v>1492.3781401498456</v>
      </c>
      <c r="P5" s="62"/>
    </row>
    <row r="6" spans="1:133">
      <c r="A6" s="64"/>
      <c r="B6" s="65">
        <v>513</v>
      </c>
      <c r="C6" s="66" t="s">
        <v>19</v>
      </c>
      <c r="D6" s="67">
        <v>1064140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1064140</v>
      </c>
      <c r="O6" s="68">
        <f t="shared" si="2"/>
        <v>468.99074482150729</v>
      </c>
      <c r="P6" s="69"/>
    </row>
    <row r="7" spans="1:133">
      <c r="A7" s="64"/>
      <c r="B7" s="65">
        <v>519</v>
      </c>
      <c r="C7" s="66" t="s">
        <v>52</v>
      </c>
      <c r="D7" s="67">
        <v>2322066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2322066</v>
      </c>
      <c r="O7" s="68">
        <f t="shared" si="2"/>
        <v>1023.3873953283385</v>
      </c>
      <c r="P7" s="69"/>
    </row>
    <row r="8" spans="1:133" ht="15.6">
      <c r="A8" s="70" t="s">
        <v>21</v>
      </c>
      <c r="B8" s="71"/>
      <c r="C8" s="72"/>
      <c r="D8" s="73">
        <f t="shared" ref="D8:M8" si="3">SUM(D9:D10)</f>
        <v>752571</v>
      </c>
      <c r="E8" s="73">
        <f t="shared" si="3"/>
        <v>0</v>
      </c>
      <c r="F8" s="73">
        <f t="shared" si="3"/>
        <v>0</v>
      </c>
      <c r="G8" s="73">
        <f t="shared" si="3"/>
        <v>0</v>
      </c>
      <c r="H8" s="73">
        <f t="shared" si="3"/>
        <v>0</v>
      </c>
      <c r="I8" s="73">
        <f t="shared" si="3"/>
        <v>0</v>
      </c>
      <c r="J8" s="73">
        <f t="shared" si="3"/>
        <v>0</v>
      </c>
      <c r="K8" s="73">
        <f t="shared" si="3"/>
        <v>0</v>
      </c>
      <c r="L8" s="73">
        <f t="shared" si="3"/>
        <v>0</v>
      </c>
      <c r="M8" s="73">
        <f t="shared" si="3"/>
        <v>0</v>
      </c>
      <c r="N8" s="74">
        <f t="shared" si="1"/>
        <v>752571</v>
      </c>
      <c r="O8" s="75">
        <f t="shared" si="2"/>
        <v>331.67518730718376</v>
      </c>
      <c r="P8" s="76"/>
    </row>
    <row r="9" spans="1:133">
      <c r="A9" s="64"/>
      <c r="B9" s="65">
        <v>521</v>
      </c>
      <c r="C9" s="66" t="s">
        <v>22</v>
      </c>
      <c r="D9" s="67">
        <v>628201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628201</v>
      </c>
      <c r="O9" s="68">
        <f t="shared" si="2"/>
        <v>276.86249449096516</v>
      </c>
      <c r="P9" s="69"/>
    </row>
    <row r="10" spans="1:133">
      <c r="A10" s="64"/>
      <c r="B10" s="65">
        <v>522</v>
      </c>
      <c r="C10" s="66" t="s">
        <v>23</v>
      </c>
      <c r="D10" s="67">
        <v>124370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124370</v>
      </c>
      <c r="O10" s="68">
        <f t="shared" si="2"/>
        <v>54.8126928162186</v>
      </c>
      <c r="P10" s="69"/>
    </row>
    <row r="11" spans="1:133" ht="15.6">
      <c r="A11" s="70" t="s">
        <v>24</v>
      </c>
      <c r="B11" s="71"/>
      <c r="C11" s="72"/>
      <c r="D11" s="73">
        <f t="shared" ref="D11:M11" si="4">SUM(D12:D12)</f>
        <v>0</v>
      </c>
      <c r="E11" s="73">
        <f t="shared" si="4"/>
        <v>0</v>
      </c>
      <c r="F11" s="73">
        <f t="shared" si="4"/>
        <v>0</v>
      </c>
      <c r="G11" s="73">
        <f t="shared" si="4"/>
        <v>0</v>
      </c>
      <c r="H11" s="73">
        <f t="shared" si="4"/>
        <v>0</v>
      </c>
      <c r="I11" s="73">
        <f t="shared" si="4"/>
        <v>2576435</v>
      </c>
      <c r="J11" s="73">
        <f t="shared" si="4"/>
        <v>0</v>
      </c>
      <c r="K11" s="73">
        <f t="shared" si="4"/>
        <v>0</v>
      </c>
      <c r="L11" s="73">
        <f t="shared" si="4"/>
        <v>0</v>
      </c>
      <c r="M11" s="73">
        <f t="shared" si="4"/>
        <v>0</v>
      </c>
      <c r="N11" s="74">
        <f t="shared" si="1"/>
        <v>2576435</v>
      </c>
      <c r="O11" s="75">
        <f t="shared" si="2"/>
        <v>1135.4936095196122</v>
      </c>
      <c r="P11" s="76"/>
    </row>
    <row r="12" spans="1:133">
      <c r="A12" s="64"/>
      <c r="B12" s="65">
        <v>536</v>
      </c>
      <c r="C12" s="66" t="s">
        <v>53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2576435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2576435</v>
      </c>
      <c r="O12" s="68">
        <f t="shared" si="2"/>
        <v>1135.4936095196122</v>
      </c>
      <c r="P12" s="69"/>
    </row>
    <row r="13" spans="1:133" ht="15.6">
      <c r="A13" s="70" t="s">
        <v>26</v>
      </c>
      <c r="B13" s="71"/>
      <c r="C13" s="72"/>
      <c r="D13" s="73">
        <f t="shared" ref="D13:M13" si="5">SUM(D14:D14)</f>
        <v>624989</v>
      </c>
      <c r="E13" s="73">
        <f t="shared" si="5"/>
        <v>0</v>
      </c>
      <c r="F13" s="73">
        <f t="shared" si="5"/>
        <v>0</v>
      </c>
      <c r="G13" s="73">
        <f t="shared" si="5"/>
        <v>0</v>
      </c>
      <c r="H13" s="73">
        <f t="shared" si="5"/>
        <v>0</v>
      </c>
      <c r="I13" s="73">
        <f t="shared" si="5"/>
        <v>0</v>
      </c>
      <c r="J13" s="73">
        <f t="shared" si="5"/>
        <v>0</v>
      </c>
      <c r="K13" s="73">
        <f t="shared" si="5"/>
        <v>0</v>
      </c>
      <c r="L13" s="73">
        <f t="shared" si="5"/>
        <v>0</v>
      </c>
      <c r="M13" s="73">
        <f t="shared" si="5"/>
        <v>0</v>
      </c>
      <c r="N13" s="73">
        <f t="shared" si="1"/>
        <v>624989</v>
      </c>
      <c r="O13" s="75">
        <f t="shared" si="2"/>
        <v>275.44689290436315</v>
      </c>
      <c r="P13" s="76"/>
    </row>
    <row r="14" spans="1:133">
      <c r="A14" s="64"/>
      <c r="B14" s="65">
        <v>541</v>
      </c>
      <c r="C14" s="66" t="s">
        <v>54</v>
      </c>
      <c r="D14" s="67">
        <v>624989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624989</v>
      </c>
      <c r="O14" s="68">
        <f t="shared" si="2"/>
        <v>275.44689290436315</v>
      </c>
      <c r="P14" s="69"/>
    </row>
    <row r="15" spans="1:133" ht="15.6">
      <c r="A15" s="70" t="s">
        <v>28</v>
      </c>
      <c r="B15" s="71"/>
      <c r="C15" s="72"/>
      <c r="D15" s="73">
        <f t="shared" ref="D15:M15" si="6">SUM(D16:D16)</f>
        <v>0</v>
      </c>
      <c r="E15" s="73">
        <f t="shared" si="6"/>
        <v>107128</v>
      </c>
      <c r="F15" s="73">
        <f t="shared" si="6"/>
        <v>0</v>
      </c>
      <c r="G15" s="73">
        <f t="shared" si="6"/>
        <v>0</v>
      </c>
      <c r="H15" s="73">
        <f t="shared" si="6"/>
        <v>0</v>
      </c>
      <c r="I15" s="73">
        <f t="shared" si="6"/>
        <v>0</v>
      </c>
      <c r="J15" s="73">
        <f t="shared" si="6"/>
        <v>0</v>
      </c>
      <c r="K15" s="73">
        <f t="shared" si="6"/>
        <v>0</v>
      </c>
      <c r="L15" s="73">
        <f t="shared" si="6"/>
        <v>0</v>
      </c>
      <c r="M15" s="73">
        <f t="shared" si="6"/>
        <v>0</v>
      </c>
      <c r="N15" s="73">
        <f t="shared" si="1"/>
        <v>107128</v>
      </c>
      <c r="O15" s="75">
        <f t="shared" si="2"/>
        <v>47.213750550903484</v>
      </c>
      <c r="P15" s="76"/>
    </row>
    <row r="16" spans="1:133">
      <c r="A16" s="64"/>
      <c r="B16" s="65">
        <v>554</v>
      </c>
      <c r="C16" s="66" t="s">
        <v>29</v>
      </c>
      <c r="D16" s="67">
        <v>0</v>
      </c>
      <c r="E16" s="67">
        <v>107128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107128</v>
      </c>
      <c r="O16" s="68">
        <f t="shared" si="2"/>
        <v>47.213750550903484</v>
      </c>
      <c r="P16" s="69"/>
    </row>
    <row r="17" spans="1:119" ht="15.6">
      <c r="A17" s="70" t="s">
        <v>30</v>
      </c>
      <c r="B17" s="71"/>
      <c r="C17" s="72"/>
      <c r="D17" s="73">
        <f t="shared" ref="D17:M17" si="7">SUM(D18:D20)</f>
        <v>543737</v>
      </c>
      <c r="E17" s="73">
        <f t="shared" si="7"/>
        <v>53527</v>
      </c>
      <c r="F17" s="73">
        <f t="shared" si="7"/>
        <v>0</v>
      </c>
      <c r="G17" s="73">
        <f t="shared" si="7"/>
        <v>0</v>
      </c>
      <c r="H17" s="73">
        <f t="shared" si="7"/>
        <v>0</v>
      </c>
      <c r="I17" s="73">
        <f t="shared" si="7"/>
        <v>58184</v>
      </c>
      <c r="J17" s="73">
        <f t="shared" si="7"/>
        <v>0</v>
      </c>
      <c r="K17" s="73">
        <f t="shared" si="7"/>
        <v>0</v>
      </c>
      <c r="L17" s="73">
        <f t="shared" si="7"/>
        <v>0</v>
      </c>
      <c r="M17" s="73">
        <f t="shared" si="7"/>
        <v>0</v>
      </c>
      <c r="N17" s="73">
        <f t="shared" si="1"/>
        <v>655448</v>
      </c>
      <c r="O17" s="75">
        <f t="shared" si="2"/>
        <v>288.87086822388716</v>
      </c>
      <c r="P17" s="69"/>
    </row>
    <row r="18" spans="1:119">
      <c r="A18" s="64"/>
      <c r="B18" s="65">
        <v>571</v>
      </c>
      <c r="C18" s="66" t="s">
        <v>31</v>
      </c>
      <c r="D18" s="67">
        <v>57897</v>
      </c>
      <c r="E18" s="67">
        <v>53527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111424</v>
      </c>
      <c r="O18" s="68">
        <f t="shared" si="2"/>
        <v>49.107095636844427</v>
      </c>
      <c r="P18" s="69"/>
    </row>
    <row r="19" spans="1:119">
      <c r="A19" s="64"/>
      <c r="B19" s="65">
        <v>572</v>
      </c>
      <c r="C19" s="66" t="s">
        <v>55</v>
      </c>
      <c r="D19" s="67">
        <v>111051</v>
      </c>
      <c r="E19" s="67">
        <v>0</v>
      </c>
      <c r="F19" s="67">
        <v>0</v>
      </c>
      <c r="G19" s="67">
        <v>0</v>
      </c>
      <c r="H19" s="67">
        <v>0</v>
      </c>
      <c r="I19" s="67">
        <v>58184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169235</v>
      </c>
      <c r="O19" s="68">
        <f t="shared" si="2"/>
        <v>74.585720581754074</v>
      </c>
      <c r="P19" s="69"/>
    </row>
    <row r="20" spans="1:119">
      <c r="A20" s="64"/>
      <c r="B20" s="65">
        <v>579</v>
      </c>
      <c r="C20" s="66" t="s">
        <v>34</v>
      </c>
      <c r="D20" s="67">
        <v>374789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374789</v>
      </c>
      <c r="O20" s="68">
        <f t="shared" si="2"/>
        <v>165.17805200528866</v>
      </c>
      <c r="P20" s="69"/>
    </row>
    <row r="21" spans="1:119" ht="15.6">
      <c r="A21" s="70" t="s">
        <v>56</v>
      </c>
      <c r="B21" s="71"/>
      <c r="C21" s="72"/>
      <c r="D21" s="73">
        <f t="shared" ref="D21:M21" si="8">SUM(D22:D22)</f>
        <v>31000</v>
      </c>
      <c r="E21" s="73">
        <f t="shared" si="8"/>
        <v>76137</v>
      </c>
      <c r="F21" s="73">
        <f t="shared" si="8"/>
        <v>0</v>
      </c>
      <c r="G21" s="73">
        <f t="shared" si="8"/>
        <v>0</v>
      </c>
      <c r="H21" s="73">
        <f t="shared" si="8"/>
        <v>0</v>
      </c>
      <c r="I21" s="73">
        <f t="shared" si="8"/>
        <v>110000</v>
      </c>
      <c r="J21" s="73">
        <f t="shared" si="8"/>
        <v>0</v>
      </c>
      <c r="K21" s="73">
        <f t="shared" si="8"/>
        <v>0</v>
      </c>
      <c r="L21" s="73">
        <f t="shared" si="8"/>
        <v>0</v>
      </c>
      <c r="M21" s="73">
        <f t="shared" si="8"/>
        <v>0</v>
      </c>
      <c r="N21" s="73">
        <f t="shared" si="1"/>
        <v>217137</v>
      </c>
      <c r="O21" s="75">
        <f t="shared" si="2"/>
        <v>95.697223446452185</v>
      </c>
      <c r="P21" s="69"/>
    </row>
    <row r="22" spans="1:119" ht="15.6" thickBot="1">
      <c r="A22" s="64"/>
      <c r="B22" s="65">
        <v>581</v>
      </c>
      <c r="C22" s="66" t="s">
        <v>57</v>
      </c>
      <c r="D22" s="67">
        <v>31000</v>
      </c>
      <c r="E22" s="67">
        <v>76137</v>
      </c>
      <c r="F22" s="67">
        <v>0</v>
      </c>
      <c r="G22" s="67">
        <v>0</v>
      </c>
      <c r="H22" s="67">
        <v>0</v>
      </c>
      <c r="I22" s="67">
        <v>110000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217137</v>
      </c>
      <c r="O22" s="68">
        <f t="shared" si="2"/>
        <v>95.697223446452185</v>
      </c>
      <c r="P22" s="69"/>
    </row>
    <row r="23" spans="1:119" ht="16.2" thickBot="1">
      <c r="A23" s="77" t="s">
        <v>10</v>
      </c>
      <c r="B23" s="78"/>
      <c r="C23" s="79"/>
      <c r="D23" s="80">
        <f>SUM(D5,D8,D11,D13,D15,D17,D21)</f>
        <v>5338503</v>
      </c>
      <c r="E23" s="80">
        <f t="shared" ref="E23:M23" si="9">SUM(E5,E8,E11,E13,E15,E17,E21)</f>
        <v>236792</v>
      </c>
      <c r="F23" s="80">
        <f t="shared" si="9"/>
        <v>0</v>
      </c>
      <c r="G23" s="80">
        <f t="shared" si="9"/>
        <v>0</v>
      </c>
      <c r="H23" s="80">
        <f t="shared" si="9"/>
        <v>0</v>
      </c>
      <c r="I23" s="80">
        <f t="shared" si="9"/>
        <v>2744619</v>
      </c>
      <c r="J23" s="80">
        <f t="shared" si="9"/>
        <v>0</v>
      </c>
      <c r="K23" s="80">
        <f t="shared" si="9"/>
        <v>0</v>
      </c>
      <c r="L23" s="80">
        <f t="shared" si="9"/>
        <v>0</v>
      </c>
      <c r="M23" s="80">
        <f t="shared" si="9"/>
        <v>0</v>
      </c>
      <c r="N23" s="80">
        <f t="shared" si="1"/>
        <v>8319914</v>
      </c>
      <c r="O23" s="81">
        <f t="shared" si="2"/>
        <v>3666.7756721022479</v>
      </c>
      <c r="P23" s="62"/>
      <c r="Q23" s="82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</row>
    <row r="24" spans="1:119">
      <c r="A24" s="84"/>
      <c r="B24" s="85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/>
    </row>
    <row r="25" spans="1:119">
      <c r="A25" s="88"/>
      <c r="B25" s="89"/>
      <c r="C25" s="89"/>
      <c r="D25" s="90"/>
      <c r="E25" s="90"/>
      <c r="F25" s="90"/>
      <c r="G25" s="90"/>
      <c r="H25" s="90"/>
      <c r="I25" s="90"/>
      <c r="J25" s="90"/>
      <c r="K25" s="90"/>
      <c r="L25" s="117" t="s">
        <v>58</v>
      </c>
      <c r="M25" s="117"/>
      <c r="N25" s="117"/>
      <c r="O25" s="91">
        <v>2269</v>
      </c>
    </row>
    <row r="26" spans="1:119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  <row r="27" spans="1:119" ht="15.75" customHeight="1" thickBot="1">
      <c r="A27" s="121" t="s">
        <v>41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3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1823049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1823049</v>
      </c>
      <c r="O5" s="32">
        <f t="shared" ref="O5:O21" si="2">(N5/O$23)</f>
        <v>807.37333923826395</v>
      </c>
      <c r="P5" s="6"/>
    </row>
    <row r="6" spans="1:133">
      <c r="A6" s="12"/>
      <c r="B6" s="44">
        <v>513</v>
      </c>
      <c r="C6" s="20" t="s">
        <v>19</v>
      </c>
      <c r="D6" s="46">
        <v>1044715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1044715</v>
      </c>
      <c r="O6" s="47">
        <f t="shared" si="2"/>
        <v>462.67271922054914</v>
      </c>
      <c r="P6" s="9"/>
    </row>
    <row r="7" spans="1:133">
      <c r="A7" s="12"/>
      <c r="B7" s="44">
        <v>519</v>
      </c>
      <c r="C7" s="20" t="s">
        <v>20</v>
      </c>
      <c r="D7" s="46">
        <v>778334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778334</v>
      </c>
      <c r="O7" s="47">
        <f t="shared" si="2"/>
        <v>344.70062001771481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714183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714183</v>
      </c>
      <c r="O8" s="43">
        <f t="shared" si="2"/>
        <v>316.29007971656335</v>
      </c>
      <c r="P8" s="10"/>
    </row>
    <row r="9" spans="1:133">
      <c r="A9" s="12"/>
      <c r="B9" s="44">
        <v>521</v>
      </c>
      <c r="C9" s="20" t="s">
        <v>22</v>
      </c>
      <c r="D9" s="46">
        <v>600832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600832</v>
      </c>
      <c r="O9" s="47">
        <f t="shared" si="2"/>
        <v>266.09034543844109</v>
      </c>
      <c r="P9" s="9"/>
    </row>
    <row r="10" spans="1:133">
      <c r="A10" s="12"/>
      <c r="B10" s="44">
        <v>522</v>
      </c>
      <c r="C10" s="20" t="s">
        <v>23</v>
      </c>
      <c r="D10" s="46">
        <v>113351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113351</v>
      </c>
      <c r="O10" s="47">
        <f t="shared" si="2"/>
        <v>50.199734278122229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2575129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2575129</v>
      </c>
      <c r="O11" s="43">
        <f t="shared" si="2"/>
        <v>1140.4468556244465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2575129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2575129</v>
      </c>
      <c r="O12" s="47">
        <f t="shared" si="2"/>
        <v>1140.4468556244465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710942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710942</v>
      </c>
      <c r="O13" s="43">
        <f t="shared" si="2"/>
        <v>314.85473870682017</v>
      </c>
      <c r="P13" s="10"/>
    </row>
    <row r="14" spans="1:133">
      <c r="A14" s="12"/>
      <c r="B14" s="44">
        <v>541</v>
      </c>
      <c r="C14" s="20" t="s">
        <v>27</v>
      </c>
      <c r="D14" s="46">
        <v>710942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710942</v>
      </c>
      <c r="O14" s="47">
        <f t="shared" si="2"/>
        <v>314.85473870682017</v>
      </c>
      <c r="P14" s="9"/>
    </row>
    <row r="15" spans="1:133" ht="15.6">
      <c r="A15" s="28" t="s">
        <v>30</v>
      </c>
      <c r="B15" s="29"/>
      <c r="C15" s="30"/>
      <c r="D15" s="31">
        <f t="shared" ref="D15:M15" si="6">SUM(D16:D18)</f>
        <v>550968</v>
      </c>
      <c r="E15" s="31">
        <f t="shared" si="6"/>
        <v>48385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56742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656095</v>
      </c>
      <c r="O15" s="43">
        <f t="shared" si="2"/>
        <v>290.56465899025687</v>
      </c>
      <c r="P15" s="9"/>
    </row>
    <row r="16" spans="1:133">
      <c r="A16" s="12"/>
      <c r="B16" s="44">
        <v>571</v>
      </c>
      <c r="C16" s="20" t="s">
        <v>31</v>
      </c>
      <c r="D16" s="46">
        <v>47312</v>
      </c>
      <c r="E16" s="46">
        <v>48385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95697</v>
      </c>
      <c r="O16" s="47">
        <f t="shared" si="2"/>
        <v>42.381310894596986</v>
      </c>
      <c r="P16" s="9"/>
    </row>
    <row r="17" spans="1:119">
      <c r="A17" s="12"/>
      <c r="B17" s="44">
        <v>572</v>
      </c>
      <c r="C17" s="20" t="s">
        <v>32</v>
      </c>
      <c r="D17" s="46">
        <v>94024</v>
      </c>
      <c r="E17" s="46">
        <v>0</v>
      </c>
      <c r="F17" s="46">
        <v>0</v>
      </c>
      <c r="G17" s="46">
        <v>0</v>
      </c>
      <c r="H17" s="46">
        <v>0</v>
      </c>
      <c r="I17" s="46">
        <v>56742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150766</v>
      </c>
      <c r="O17" s="47">
        <f t="shared" si="2"/>
        <v>66.769707705934451</v>
      </c>
      <c r="P17" s="9"/>
    </row>
    <row r="18" spans="1:119">
      <c r="A18" s="12"/>
      <c r="B18" s="44">
        <v>579</v>
      </c>
      <c r="C18" s="20" t="s">
        <v>34</v>
      </c>
      <c r="D18" s="46">
        <v>409632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409632</v>
      </c>
      <c r="O18" s="47">
        <f t="shared" si="2"/>
        <v>181.41364038972543</v>
      </c>
      <c r="P18" s="9"/>
    </row>
    <row r="19" spans="1:119" ht="15.6">
      <c r="A19" s="28" t="s">
        <v>36</v>
      </c>
      <c r="B19" s="29"/>
      <c r="C19" s="30"/>
      <c r="D19" s="31">
        <f t="shared" ref="D19:M19" si="7">SUM(D20:D20)</f>
        <v>29710</v>
      </c>
      <c r="E19" s="31">
        <f t="shared" si="7"/>
        <v>47994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63000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140704</v>
      </c>
      <c r="O19" s="43">
        <f t="shared" si="2"/>
        <v>62.313551815766168</v>
      </c>
      <c r="P19" s="9"/>
    </row>
    <row r="20" spans="1:119" ht="15.6" thickBot="1">
      <c r="A20" s="12"/>
      <c r="B20" s="44">
        <v>581</v>
      </c>
      <c r="C20" s="20" t="s">
        <v>35</v>
      </c>
      <c r="D20" s="46">
        <v>29710</v>
      </c>
      <c r="E20" s="46">
        <v>47994</v>
      </c>
      <c r="F20" s="46">
        <v>0</v>
      </c>
      <c r="G20" s="46">
        <v>0</v>
      </c>
      <c r="H20" s="46">
        <v>0</v>
      </c>
      <c r="I20" s="46">
        <v>63000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140704</v>
      </c>
      <c r="O20" s="47">
        <f t="shared" si="2"/>
        <v>62.313551815766168</v>
      </c>
      <c r="P20" s="9"/>
    </row>
    <row r="21" spans="1:119" ht="16.2" thickBot="1">
      <c r="A21" s="14" t="s">
        <v>10</v>
      </c>
      <c r="B21" s="23"/>
      <c r="C21" s="22"/>
      <c r="D21" s="15">
        <f>SUM(D5,D8,D11,D13,D15,D19)</f>
        <v>3828852</v>
      </c>
      <c r="E21" s="15">
        <f t="shared" ref="E21:M21" si="8">SUM(E5,E8,E11,E13,E15,E19)</f>
        <v>96379</v>
      </c>
      <c r="F21" s="15">
        <f t="shared" si="8"/>
        <v>0</v>
      </c>
      <c r="G21" s="15">
        <f t="shared" si="8"/>
        <v>0</v>
      </c>
      <c r="H21" s="15">
        <f t="shared" si="8"/>
        <v>0</v>
      </c>
      <c r="I21" s="15">
        <f t="shared" si="8"/>
        <v>2694871</v>
      </c>
      <c r="J21" s="15">
        <f t="shared" si="8"/>
        <v>0</v>
      </c>
      <c r="K21" s="15">
        <f t="shared" si="8"/>
        <v>0</v>
      </c>
      <c r="L21" s="15">
        <f t="shared" si="8"/>
        <v>0</v>
      </c>
      <c r="M21" s="15">
        <f t="shared" si="8"/>
        <v>0</v>
      </c>
      <c r="N21" s="15">
        <f t="shared" si="1"/>
        <v>6620102</v>
      </c>
      <c r="O21" s="37">
        <f t="shared" si="2"/>
        <v>2931.843224092117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93" t="s">
        <v>50</v>
      </c>
      <c r="M23" s="93"/>
      <c r="N23" s="93"/>
      <c r="O23" s="41">
        <v>2258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1439448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1439448</v>
      </c>
      <c r="O5" s="32">
        <f t="shared" ref="O5:O23" si="2">(N5/O$25)</f>
        <v>638.05319148936167</v>
      </c>
      <c r="P5" s="6"/>
    </row>
    <row r="6" spans="1:133">
      <c r="A6" s="12"/>
      <c r="B6" s="44">
        <v>513</v>
      </c>
      <c r="C6" s="20" t="s">
        <v>19</v>
      </c>
      <c r="D6" s="46">
        <v>1125187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1125187</v>
      </c>
      <c r="O6" s="47">
        <f t="shared" si="2"/>
        <v>498.75310283687941</v>
      </c>
      <c r="P6" s="9"/>
    </row>
    <row r="7" spans="1:133">
      <c r="A7" s="12"/>
      <c r="B7" s="44">
        <v>519</v>
      </c>
      <c r="C7" s="20" t="s">
        <v>20</v>
      </c>
      <c r="D7" s="46">
        <v>314261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314261</v>
      </c>
      <c r="O7" s="47">
        <f t="shared" si="2"/>
        <v>139.30008865248226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738958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738958</v>
      </c>
      <c r="O8" s="43">
        <f t="shared" si="2"/>
        <v>327.55230496453902</v>
      </c>
      <c r="P8" s="10"/>
    </row>
    <row r="9" spans="1:133">
      <c r="A9" s="12"/>
      <c r="B9" s="44">
        <v>521</v>
      </c>
      <c r="C9" s="20" t="s">
        <v>22</v>
      </c>
      <c r="D9" s="46">
        <v>609687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609687</v>
      </c>
      <c r="O9" s="47">
        <f t="shared" si="2"/>
        <v>270.25132978723406</v>
      </c>
      <c r="P9" s="9"/>
    </row>
    <row r="10" spans="1:133">
      <c r="A10" s="12"/>
      <c r="B10" s="44">
        <v>522</v>
      </c>
      <c r="C10" s="20" t="s">
        <v>23</v>
      </c>
      <c r="D10" s="46">
        <v>129271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129271</v>
      </c>
      <c r="O10" s="47">
        <f t="shared" si="2"/>
        <v>57.300975177304963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2292042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2292042</v>
      </c>
      <c r="O11" s="43">
        <f t="shared" si="2"/>
        <v>1015.9760638297872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2292042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2292042</v>
      </c>
      <c r="O12" s="47">
        <f t="shared" si="2"/>
        <v>1015.9760638297872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585350</v>
      </c>
      <c r="E13" s="31">
        <f t="shared" si="5"/>
        <v>64441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649791</v>
      </c>
      <c r="O13" s="43">
        <f t="shared" si="2"/>
        <v>288.02792553191489</v>
      </c>
      <c r="P13" s="10"/>
    </row>
    <row r="14" spans="1:133">
      <c r="A14" s="12"/>
      <c r="B14" s="44">
        <v>541</v>
      </c>
      <c r="C14" s="20" t="s">
        <v>27</v>
      </c>
      <c r="D14" s="46">
        <v>585350</v>
      </c>
      <c r="E14" s="46">
        <v>64441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649791</v>
      </c>
      <c r="O14" s="47">
        <f t="shared" si="2"/>
        <v>288.02792553191489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99341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99341</v>
      </c>
      <c r="O15" s="43">
        <f t="shared" si="2"/>
        <v>44.034131205673759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99341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99341</v>
      </c>
      <c r="O16" s="47">
        <f t="shared" si="2"/>
        <v>44.034131205673759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499161</v>
      </c>
      <c r="E17" s="31">
        <f t="shared" si="7"/>
        <v>49159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62844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611164</v>
      </c>
      <c r="O17" s="43">
        <f t="shared" si="2"/>
        <v>270.90602836879435</v>
      </c>
      <c r="P17" s="9"/>
    </row>
    <row r="18" spans="1:119">
      <c r="A18" s="12"/>
      <c r="B18" s="44">
        <v>571</v>
      </c>
      <c r="C18" s="20" t="s">
        <v>31</v>
      </c>
      <c r="D18" s="46">
        <v>48175</v>
      </c>
      <c r="E18" s="46">
        <v>49159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97334</v>
      </c>
      <c r="O18" s="47">
        <f t="shared" si="2"/>
        <v>43.144503546099294</v>
      </c>
      <c r="P18" s="9"/>
    </row>
    <row r="19" spans="1:119">
      <c r="A19" s="12"/>
      <c r="B19" s="44">
        <v>572</v>
      </c>
      <c r="C19" s="20" t="s">
        <v>32</v>
      </c>
      <c r="D19" s="46">
        <v>70866</v>
      </c>
      <c r="E19" s="46">
        <v>0</v>
      </c>
      <c r="F19" s="46">
        <v>0</v>
      </c>
      <c r="G19" s="46">
        <v>0</v>
      </c>
      <c r="H19" s="46">
        <v>0</v>
      </c>
      <c r="I19" s="46">
        <v>62844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133710</v>
      </c>
      <c r="O19" s="47">
        <f t="shared" si="2"/>
        <v>59.268617021276597</v>
      </c>
      <c r="P19" s="9"/>
    </row>
    <row r="20" spans="1:119">
      <c r="A20" s="12"/>
      <c r="B20" s="44">
        <v>579</v>
      </c>
      <c r="C20" s="20" t="s">
        <v>34</v>
      </c>
      <c r="D20" s="46">
        <v>380120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380120</v>
      </c>
      <c r="O20" s="47">
        <f t="shared" si="2"/>
        <v>168.49290780141843</v>
      </c>
      <c r="P20" s="9"/>
    </row>
    <row r="21" spans="1:119" ht="15.6">
      <c r="A21" s="28" t="s">
        <v>36</v>
      </c>
      <c r="B21" s="29"/>
      <c r="C21" s="30"/>
      <c r="D21" s="31">
        <f t="shared" ref="D21:M21" si="8">SUM(D22:D22)</f>
        <v>20000</v>
      </c>
      <c r="E21" s="31">
        <f t="shared" si="8"/>
        <v>67313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62565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149878</v>
      </c>
      <c r="O21" s="43">
        <f t="shared" si="2"/>
        <v>66.435283687943269</v>
      </c>
      <c r="P21" s="9"/>
    </row>
    <row r="22" spans="1:119" ht="15.6" thickBot="1">
      <c r="A22" s="12"/>
      <c r="B22" s="44">
        <v>581</v>
      </c>
      <c r="C22" s="20" t="s">
        <v>35</v>
      </c>
      <c r="D22" s="46">
        <v>20000</v>
      </c>
      <c r="E22" s="46">
        <v>67313</v>
      </c>
      <c r="F22" s="46">
        <v>0</v>
      </c>
      <c r="G22" s="46">
        <v>0</v>
      </c>
      <c r="H22" s="46">
        <v>0</v>
      </c>
      <c r="I22" s="46">
        <v>62565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149878</v>
      </c>
      <c r="O22" s="47">
        <f t="shared" si="2"/>
        <v>66.435283687943269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3282917</v>
      </c>
      <c r="E23" s="15">
        <f t="shared" ref="E23:M23" si="9">SUM(E5,E8,E11,E13,E15,E17,E21)</f>
        <v>280254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2417451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5980622</v>
      </c>
      <c r="O23" s="37">
        <f t="shared" si="2"/>
        <v>2650.9849290780144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45</v>
      </c>
      <c r="M25" s="93"/>
      <c r="N25" s="93"/>
      <c r="O25" s="41">
        <v>2256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1940080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1940080</v>
      </c>
      <c r="O5" s="32">
        <f t="shared" ref="O5:O23" si="2">(N5/O$25)</f>
        <v>866.49397052255472</v>
      </c>
      <c r="P5" s="6"/>
    </row>
    <row r="6" spans="1:133">
      <c r="A6" s="12"/>
      <c r="B6" s="44">
        <v>513</v>
      </c>
      <c r="C6" s="20" t="s">
        <v>19</v>
      </c>
      <c r="D6" s="46">
        <v>1487342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1487342</v>
      </c>
      <c r="O6" s="47">
        <f t="shared" si="2"/>
        <v>664.288521661456</v>
      </c>
      <c r="P6" s="9"/>
    </row>
    <row r="7" spans="1:133">
      <c r="A7" s="12"/>
      <c r="B7" s="44">
        <v>519</v>
      </c>
      <c r="C7" s="20" t="s">
        <v>20</v>
      </c>
      <c r="D7" s="46">
        <v>452738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452738</v>
      </c>
      <c r="O7" s="47">
        <f t="shared" si="2"/>
        <v>202.20544886109872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932533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932533</v>
      </c>
      <c r="O8" s="43">
        <f t="shared" si="2"/>
        <v>416.49531040643143</v>
      </c>
      <c r="P8" s="10"/>
    </row>
    <row r="9" spans="1:133">
      <c r="A9" s="12"/>
      <c r="B9" s="44">
        <v>521</v>
      </c>
      <c r="C9" s="20" t="s">
        <v>22</v>
      </c>
      <c r="D9" s="46">
        <v>567968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567968</v>
      </c>
      <c r="O9" s="47">
        <f t="shared" si="2"/>
        <v>253.67038856632425</v>
      </c>
      <c r="P9" s="9"/>
    </row>
    <row r="10" spans="1:133">
      <c r="A10" s="12"/>
      <c r="B10" s="44">
        <v>522</v>
      </c>
      <c r="C10" s="20" t="s">
        <v>23</v>
      </c>
      <c r="D10" s="46">
        <v>364565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364565</v>
      </c>
      <c r="O10" s="47">
        <f t="shared" si="2"/>
        <v>162.82492184010718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2323271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2323271</v>
      </c>
      <c r="O11" s="43">
        <f t="shared" si="2"/>
        <v>1037.6377847253239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2323271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2323271</v>
      </c>
      <c r="O12" s="47">
        <f t="shared" si="2"/>
        <v>1037.6377847253239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618719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618719</v>
      </c>
      <c r="O13" s="43">
        <f t="shared" si="2"/>
        <v>276.33720410897723</v>
      </c>
      <c r="P13" s="10"/>
    </row>
    <row r="14" spans="1:133">
      <c r="A14" s="12"/>
      <c r="B14" s="44">
        <v>541</v>
      </c>
      <c r="C14" s="20" t="s">
        <v>27</v>
      </c>
      <c r="D14" s="46">
        <v>618719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618719</v>
      </c>
      <c r="O14" s="47">
        <f t="shared" si="2"/>
        <v>276.33720410897723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191649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191649</v>
      </c>
      <c r="O15" s="43">
        <f t="shared" si="2"/>
        <v>85.595801697186246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191649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191649</v>
      </c>
      <c r="O16" s="47">
        <f t="shared" si="2"/>
        <v>85.595801697186246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626604</v>
      </c>
      <c r="E17" s="31">
        <f t="shared" si="7"/>
        <v>45931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73502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746037</v>
      </c>
      <c r="O17" s="43">
        <f t="shared" si="2"/>
        <v>333.20098258150961</v>
      </c>
      <c r="P17" s="9"/>
    </row>
    <row r="18" spans="1:119">
      <c r="A18" s="12"/>
      <c r="B18" s="44">
        <v>571</v>
      </c>
      <c r="C18" s="20" t="s">
        <v>31</v>
      </c>
      <c r="D18" s="46">
        <v>30733</v>
      </c>
      <c r="E18" s="46">
        <v>45931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76664</v>
      </c>
      <c r="O18" s="47">
        <f t="shared" si="2"/>
        <v>34.240285841893702</v>
      </c>
      <c r="P18" s="9"/>
    </row>
    <row r="19" spans="1:119">
      <c r="A19" s="12"/>
      <c r="B19" s="44">
        <v>572</v>
      </c>
      <c r="C19" s="20" t="s">
        <v>32</v>
      </c>
      <c r="D19" s="46">
        <v>153606</v>
      </c>
      <c r="E19" s="46">
        <v>0</v>
      </c>
      <c r="F19" s="46">
        <v>0</v>
      </c>
      <c r="G19" s="46">
        <v>0</v>
      </c>
      <c r="H19" s="46">
        <v>0</v>
      </c>
      <c r="I19" s="46">
        <v>73502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227108</v>
      </c>
      <c r="O19" s="47">
        <f t="shared" si="2"/>
        <v>101.43278249218402</v>
      </c>
      <c r="P19" s="9"/>
    </row>
    <row r="20" spans="1:119">
      <c r="A20" s="12"/>
      <c r="B20" s="44">
        <v>579</v>
      </c>
      <c r="C20" s="20" t="s">
        <v>34</v>
      </c>
      <c r="D20" s="46">
        <v>442265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442265</v>
      </c>
      <c r="O20" s="47">
        <f t="shared" si="2"/>
        <v>197.52791424743188</v>
      </c>
      <c r="P20" s="9"/>
    </row>
    <row r="21" spans="1:119" ht="15.6">
      <c r="A21" s="28" t="s">
        <v>36</v>
      </c>
      <c r="B21" s="29"/>
      <c r="C21" s="30"/>
      <c r="D21" s="31">
        <f t="shared" ref="D21:M21" si="8">SUM(D22:D22)</f>
        <v>20000</v>
      </c>
      <c r="E21" s="31">
        <f t="shared" si="8"/>
        <v>61335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168965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250300</v>
      </c>
      <c r="O21" s="43">
        <f t="shared" si="2"/>
        <v>111.79097811523002</v>
      </c>
      <c r="P21" s="9"/>
    </row>
    <row r="22" spans="1:119" ht="15.6" thickBot="1">
      <c r="A22" s="12"/>
      <c r="B22" s="44">
        <v>581</v>
      </c>
      <c r="C22" s="20" t="s">
        <v>35</v>
      </c>
      <c r="D22" s="46">
        <v>20000</v>
      </c>
      <c r="E22" s="46">
        <v>61335</v>
      </c>
      <c r="F22" s="46">
        <v>0</v>
      </c>
      <c r="G22" s="46">
        <v>0</v>
      </c>
      <c r="H22" s="46">
        <v>0</v>
      </c>
      <c r="I22" s="46">
        <v>168965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250300</v>
      </c>
      <c r="O22" s="47">
        <f t="shared" si="2"/>
        <v>111.79097811523002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4137936</v>
      </c>
      <c r="E23" s="15">
        <f t="shared" ref="E23:M23" si="9">SUM(E5,E8,E11,E13,E15,E17,E21)</f>
        <v>298915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2565738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7002589</v>
      </c>
      <c r="O23" s="37">
        <f t="shared" si="2"/>
        <v>3127.552032157213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43</v>
      </c>
      <c r="M25" s="93"/>
      <c r="N25" s="93"/>
      <c r="O25" s="41">
        <v>2239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2407882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2407882</v>
      </c>
      <c r="O5" s="32">
        <f t="shared" ref="O5:O23" si="2">(N5/O$25)</f>
        <v>1079.283729269386</v>
      </c>
      <c r="P5" s="6"/>
    </row>
    <row r="6" spans="1:133">
      <c r="A6" s="12"/>
      <c r="B6" s="44">
        <v>513</v>
      </c>
      <c r="C6" s="20" t="s">
        <v>19</v>
      </c>
      <c r="D6" s="46">
        <v>1174014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1174014</v>
      </c>
      <c r="O6" s="47">
        <f t="shared" si="2"/>
        <v>526.22770058269839</v>
      </c>
      <c r="P6" s="9"/>
    </row>
    <row r="7" spans="1:133">
      <c r="A7" s="12"/>
      <c r="B7" s="44">
        <v>519</v>
      </c>
      <c r="C7" s="20" t="s">
        <v>20</v>
      </c>
      <c r="D7" s="46">
        <v>1233868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1233868</v>
      </c>
      <c r="O7" s="47">
        <f t="shared" si="2"/>
        <v>553.05602868668757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687519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687519</v>
      </c>
      <c r="O8" s="43">
        <f t="shared" si="2"/>
        <v>308.16629314208876</v>
      </c>
      <c r="P8" s="10"/>
    </row>
    <row r="9" spans="1:133">
      <c r="A9" s="12"/>
      <c r="B9" s="44">
        <v>521</v>
      </c>
      <c r="C9" s="20" t="s">
        <v>22</v>
      </c>
      <c r="D9" s="46">
        <v>608173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608173</v>
      </c>
      <c r="O9" s="47">
        <f t="shared" si="2"/>
        <v>272.60107575078439</v>
      </c>
      <c r="P9" s="9"/>
    </row>
    <row r="10" spans="1:133">
      <c r="A10" s="12"/>
      <c r="B10" s="44">
        <v>522</v>
      </c>
      <c r="C10" s="20" t="s">
        <v>23</v>
      </c>
      <c r="D10" s="46">
        <v>79346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79346</v>
      </c>
      <c r="O10" s="47">
        <f t="shared" si="2"/>
        <v>35.565217391304351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2364216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2364216</v>
      </c>
      <c r="O11" s="43">
        <f t="shared" si="2"/>
        <v>1059.7113402061855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2364216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2364216</v>
      </c>
      <c r="O12" s="47">
        <f t="shared" si="2"/>
        <v>1059.7113402061855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645086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645086</v>
      </c>
      <c r="O13" s="43">
        <f t="shared" si="2"/>
        <v>289.1465710443747</v>
      </c>
      <c r="P13" s="10"/>
    </row>
    <row r="14" spans="1:133">
      <c r="A14" s="12"/>
      <c r="B14" s="44">
        <v>541</v>
      </c>
      <c r="C14" s="20" t="s">
        <v>27</v>
      </c>
      <c r="D14" s="46">
        <v>645086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645086</v>
      </c>
      <c r="O14" s="47">
        <f t="shared" si="2"/>
        <v>289.1465710443747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61000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61000</v>
      </c>
      <c r="O15" s="43">
        <f t="shared" si="2"/>
        <v>27.341999103541013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61000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61000</v>
      </c>
      <c r="O16" s="47">
        <f t="shared" si="2"/>
        <v>27.341999103541013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29635</v>
      </c>
      <c r="E17" s="31">
        <f t="shared" si="7"/>
        <v>484025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84466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598126</v>
      </c>
      <c r="O17" s="43">
        <f t="shared" si="2"/>
        <v>268.09771402958313</v>
      </c>
      <c r="P17" s="9"/>
    </row>
    <row r="18" spans="1:119">
      <c r="A18" s="12"/>
      <c r="B18" s="44">
        <v>571</v>
      </c>
      <c r="C18" s="20" t="s">
        <v>31</v>
      </c>
      <c r="D18" s="46">
        <v>29635</v>
      </c>
      <c r="E18" s="46">
        <v>41091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70726</v>
      </c>
      <c r="O18" s="47">
        <f t="shared" si="2"/>
        <v>31.701479157328553</v>
      </c>
      <c r="P18" s="9"/>
    </row>
    <row r="19" spans="1:119">
      <c r="A19" s="12"/>
      <c r="B19" s="44">
        <v>572</v>
      </c>
      <c r="C19" s="20" t="s">
        <v>32</v>
      </c>
      <c r="D19" s="46">
        <v>0</v>
      </c>
      <c r="E19" s="46">
        <v>137053</v>
      </c>
      <c r="F19" s="46">
        <v>0</v>
      </c>
      <c r="G19" s="46">
        <v>0</v>
      </c>
      <c r="H19" s="46">
        <v>0</v>
      </c>
      <c r="I19" s="46">
        <v>84466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221519</v>
      </c>
      <c r="O19" s="47">
        <f t="shared" si="2"/>
        <v>99.291349170775433</v>
      </c>
      <c r="P19" s="9"/>
    </row>
    <row r="20" spans="1:119">
      <c r="A20" s="12"/>
      <c r="B20" s="44">
        <v>579</v>
      </c>
      <c r="C20" s="20" t="s">
        <v>34</v>
      </c>
      <c r="D20" s="46">
        <v>0</v>
      </c>
      <c r="E20" s="46">
        <v>305881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305881</v>
      </c>
      <c r="O20" s="47">
        <f t="shared" si="2"/>
        <v>137.10488570147916</v>
      </c>
      <c r="P20" s="9"/>
    </row>
    <row r="21" spans="1:119" ht="15.6">
      <c r="A21" s="28" t="s">
        <v>36</v>
      </c>
      <c r="B21" s="29"/>
      <c r="C21" s="30"/>
      <c r="D21" s="31">
        <f t="shared" ref="D21:M21" si="8">SUM(D22:D22)</f>
        <v>49800</v>
      </c>
      <c r="E21" s="31">
        <f t="shared" si="8"/>
        <v>92335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100000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242135</v>
      </c>
      <c r="O21" s="43">
        <f t="shared" si="2"/>
        <v>108.5320484087853</v>
      </c>
      <c r="P21" s="9"/>
    </row>
    <row r="22" spans="1:119" ht="15.6" thickBot="1">
      <c r="A22" s="12"/>
      <c r="B22" s="44">
        <v>581</v>
      </c>
      <c r="C22" s="20" t="s">
        <v>35</v>
      </c>
      <c r="D22" s="46">
        <v>49800</v>
      </c>
      <c r="E22" s="46">
        <v>92335</v>
      </c>
      <c r="F22" s="46">
        <v>0</v>
      </c>
      <c r="G22" s="46">
        <v>0</v>
      </c>
      <c r="H22" s="46">
        <v>0</v>
      </c>
      <c r="I22" s="46">
        <v>100000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242135</v>
      </c>
      <c r="O22" s="47">
        <f t="shared" si="2"/>
        <v>108.5320484087853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3819922</v>
      </c>
      <c r="E23" s="15">
        <f t="shared" ref="E23:M23" si="9">SUM(E5,E8,E11,E13,E15,E17,E21)</f>
        <v>637360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2548682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7005964</v>
      </c>
      <c r="O23" s="37">
        <f t="shared" si="2"/>
        <v>3140.2796952039444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40</v>
      </c>
      <c r="M25" s="93"/>
      <c r="N25" s="93"/>
      <c r="O25" s="41">
        <v>2231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6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4829044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4829044</v>
      </c>
      <c r="O5" s="32">
        <f t="shared" ref="O5:O24" si="2">(N5/O$26)</f>
        <v>1942.4955752212391</v>
      </c>
      <c r="P5" s="6"/>
    </row>
    <row r="6" spans="1:133">
      <c r="A6" s="12"/>
      <c r="B6" s="44">
        <v>513</v>
      </c>
      <c r="C6" s="20" t="s">
        <v>19</v>
      </c>
      <c r="D6" s="46">
        <v>2488520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2488520</v>
      </c>
      <c r="O6" s="47">
        <f t="shared" si="2"/>
        <v>1001.0136765888979</v>
      </c>
      <c r="P6" s="9"/>
    </row>
    <row r="7" spans="1:133">
      <c r="A7" s="12"/>
      <c r="B7" s="44">
        <v>519</v>
      </c>
      <c r="C7" s="20" t="s">
        <v>20</v>
      </c>
      <c r="D7" s="46">
        <v>2340524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2340524</v>
      </c>
      <c r="O7" s="47">
        <f t="shared" si="2"/>
        <v>941.48189863234109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721888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721888</v>
      </c>
      <c r="O8" s="43">
        <f t="shared" si="2"/>
        <v>290.38133547868063</v>
      </c>
      <c r="P8" s="10"/>
    </row>
    <row r="9" spans="1:133">
      <c r="A9" s="12"/>
      <c r="B9" s="44">
        <v>521</v>
      </c>
      <c r="C9" s="20" t="s">
        <v>22</v>
      </c>
      <c r="D9" s="46">
        <v>659808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659808</v>
      </c>
      <c r="O9" s="47">
        <f t="shared" si="2"/>
        <v>265.40949316170554</v>
      </c>
      <c r="P9" s="9"/>
    </row>
    <row r="10" spans="1:133">
      <c r="A10" s="12"/>
      <c r="B10" s="44">
        <v>522</v>
      </c>
      <c r="C10" s="20" t="s">
        <v>23</v>
      </c>
      <c r="D10" s="46">
        <v>62080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62080</v>
      </c>
      <c r="O10" s="47">
        <f t="shared" si="2"/>
        <v>24.97184231697506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2418488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2418488</v>
      </c>
      <c r="O11" s="43">
        <f t="shared" si="2"/>
        <v>972.8431214802896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2418488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2418488</v>
      </c>
      <c r="O12" s="47">
        <f t="shared" si="2"/>
        <v>972.8431214802896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634166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634166</v>
      </c>
      <c r="O13" s="43">
        <f t="shared" si="2"/>
        <v>255.09493161705552</v>
      </c>
      <c r="P13" s="10"/>
    </row>
    <row r="14" spans="1:133">
      <c r="A14" s="12"/>
      <c r="B14" s="44">
        <v>541</v>
      </c>
      <c r="C14" s="20" t="s">
        <v>27</v>
      </c>
      <c r="D14" s="46">
        <v>634166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634166</v>
      </c>
      <c r="O14" s="47">
        <f t="shared" si="2"/>
        <v>255.09493161705552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8200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8200</v>
      </c>
      <c r="O15" s="43">
        <f t="shared" si="2"/>
        <v>3.2984714400643602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8200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8200</v>
      </c>
      <c r="O16" s="47">
        <f t="shared" si="2"/>
        <v>3.2984714400643602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SUM(D18:D21)</f>
        <v>41625</v>
      </c>
      <c r="E17" s="31">
        <f t="shared" si="7"/>
        <v>309488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124056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475169</v>
      </c>
      <c r="O17" s="43">
        <f t="shared" si="2"/>
        <v>191.13797264682219</v>
      </c>
      <c r="P17" s="9"/>
    </row>
    <row r="18" spans="1:119">
      <c r="A18" s="12"/>
      <c r="B18" s="44">
        <v>571</v>
      </c>
      <c r="C18" s="20" t="s">
        <v>31</v>
      </c>
      <c r="D18" s="46">
        <v>41625</v>
      </c>
      <c r="E18" s="46">
        <v>20784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62409</v>
      </c>
      <c r="O18" s="47">
        <f t="shared" si="2"/>
        <v>25.104183427192275</v>
      </c>
      <c r="P18" s="9"/>
    </row>
    <row r="19" spans="1:119">
      <c r="A19" s="12"/>
      <c r="B19" s="44">
        <v>572</v>
      </c>
      <c r="C19" s="20" t="s">
        <v>32</v>
      </c>
      <c r="D19" s="46">
        <v>0</v>
      </c>
      <c r="E19" s="46">
        <v>14453</v>
      </c>
      <c r="F19" s="46">
        <v>0</v>
      </c>
      <c r="G19" s="46">
        <v>0</v>
      </c>
      <c r="H19" s="46">
        <v>0</v>
      </c>
      <c r="I19" s="46">
        <v>124056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138509</v>
      </c>
      <c r="O19" s="47">
        <f t="shared" si="2"/>
        <v>55.715607401448111</v>
      </c>
      <c r="P19" s="9"/>
    </row>
    <row r="20" spans="1:119">
      <c r="A20" s="12"/>
      <c r="B20" s="44">
        <v>573</v>
      </c>
      <c r="C20" s="20" t="s">
        <v>33</v>
      </c>
      <c r="D20" s="46">
        <v>0</v>
      </c>
      <c r="E20" s="46">
        <v>5530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5530</v>
      </c>
      <c r="O20" s="47">
        <f t="shared" si="2"/>
        <v>2.2244569589702334</v>
      </c>
      <c r="P20" s="9"/>
    </row>
    <row r="21" spans="1:119">
      <c r="A21" s="12"/>
      <c r="B21" s="44">
        <v>579</v>
      </c>
      <c r="C21" s="20" t="s">
        <v>34</v>
      </c>
      <c r="D21" s="46">
        <v>0</v>
      </c>
      <c r="E21" s="46">
        <v>268721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268721</v>
      </c>
      <c r="O21" s="47">
        <f t="shared" si="2"/>
        <v>108.09372485921159</v>
      </c>
      <c r="P21" s="9"/>
    </row>
    <row r="22" spans="1:119" ht="15.6">
      <c r="A22" s="28" t="s">
        <v>36</v>
      </c>
      <c r="B22" s="29"/>
      <c r="C22" s="30"/>
      <c r="D22" s="31">
        <f t="shared" ref="D22:M22" si="8">SUM(D23:D23)</f>
        <v>169000</v>
      </c>
      <c r="E22" s="31">
        <f t="shared" si="8"/>
        <v>35811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125000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329811</v>
      </c>
      <c r="O22" s="43">
        <f t="shared" si="2"/>
        <v>132.66733708769107</v>
      </c>
      <c r="P22" s="9"/>
    </row>
    <row r="23" spans="1:119" ht="15.6" thickBot="1">
      <c r="A23" s="12"/>
      <c r="B23" s="44">
        <v>581</v>
      </c>
      <c r="C23" s="20" t="s">
        <v>35</v>
      </c>
      <c r="D23" s="46">
        <v>169000</v>
      </c>
      <c r="E23" s="46">
        <v>35811</v>
      </c>
      <c r="F23" s="46">
        <v>0</v>
      </c>
      <c r="G23" s="46">
        <v>0</v>
      </c>
      <c r="H23" s="46">
        <v>0</v>
      </c>
      <c r="I23" s="46">
        <v>125000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329811</v>
      </c>
      <c r="O23" s="47">
        <f t="shared" si="2"/>
        <v>132.66733708769107</v>
      </c>
      <c r="P23" s="9"/>
    </row>
    <row r="24" spans="1:119" ht="16.2" thickBot="1">
      <c r="A24" s="14" t="s">
        <v>10</v>
      </c>
      <c r="B24" s="23"/>
      <c r="C24" s="22"/>
      <c r="D24" s="15">
        <f>SUM(D5,D8,D11,D13,D15,D17,D22)</f>
        <v>6395723</v>
      </c>
      <c r="E24" s="15">
        <f t="shared" ref="E24:M24" si="9">SUM(E5,E8,E11,E13,E15,E17,E22)</f>
        <v>353499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2667544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9416766</v>
      </c>
      <c r="O24" s="37">
        <f t="shared" si="2"/>
        <v>3787.9187449718424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37</v>
      </c>
      <c r="M26" s="93"/>
      <c r="N26" s="93"/>
      <c r="O26" s="41">
        <v>2486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6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8180362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8180362</v>
      </c>
      <c r="O5" s="32">
        <f t="shared" ref="O5:O21" si="2">(N5/O$23)</f>
        <v>3298.5330645161289</v>
      </c>
      <c r="P5" s="6"/>
    </row>
    <row r="6" spans="1:133">
      <c r="A6" s="12"/>
      <c r="B6" s="44">
        <v>513</v>
      </c>
      <c r="C6" s="20" t="s">
        <v>19</v>
      </c>
      <c r="D6" s="46">
        <v>805087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805087</v>
      </c>
      <c r="O6" s="47">
        <f t="shared" si="2"/>
        <v>324.63185483870967</v>
      </c>
      <c r="P6" s="9"/>
    </row>
    <row r="7" spans="1:133">
      <c r="A7" s="12"/>
      <c r="B7" s="44">
        <v>519</v>
      </c>
      <c r="C7" s="20" t="s">
        <v>20</v>
      </c>
      <c r="D7" s="46">
        <v>7375275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7375275</v>
      </c>
      <c r="O7" s="47">
        <f t="shared" si="2"/>
        <v>2973.9012096774195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734242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734242</v>
      </c>
      <c r="O8" s="43">
        <f t="shared" si="2"/>
        <v>296.06532258064516</v>
      </c>
      <c r="P8" s="10"/>
    </row>
    <row r="9" spans="1:133">
      <c r="A9" s="12"/>
      <c r="B9" s="44">
        <v>521</v>
      </c>
      <c r="C9" s="20" t="s">
        <v>22</v>
      </c>
      <c r="D9" s="46">
        <v>665196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665196</v>
      </c>
      <c r="O9" s="47">
        <f t="shared" si="2"/>
        <v>268.22419354838712</v>
      </c>
      <c r="P9" s="9"/>
    </row>
    <row r="10" spans="1:133">
      <c r="A10" s="12"/>
      <c r="B10" s="44">
        <v>522</v>
      </c>
      <c r="C10" s="20" t="s">
        <v>23</v>
      </c>
      <c r="D10" s="46">
        <v>69046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69046</v>
      </c>
      <c r="O10" s="47">
        <f t="shared" si="2"/>
        <v>27.841129032258063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2356725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2356725</v>
      </c>
      <c r="O11" s="43">
        <f t="shared" si="2"/>
        <v>950.29233870967744</v>
      </c>
      <c r="P11" s="10"/>
    </row>
    <row r="12" spans="1:133">
      <c r="A12" s="12"/>
      <c r="B12" s="44">
        <v>536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2356725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2356725</v>
      </c>
      <c r="O12" s="47">
        <f t="shared" si="2"/>
        <v>950.29233870967744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SUM(D14:D15)</f>
        <v>679305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100645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779950</v>
      </c>
      <c r="O13" s="43">
        <f t="shared" si="2"/>
        <v>314.49596774193549</v>
      </c>
      <c r="P13" s="10"/>
    </row>
    <row r="14" spans="1:133">
      <c r="A14" s="12"/>
      <c r="B14" s="44">
        <v>541</v>
      </c>
      <c r="C14" s="20" t="s">
        <v>27</v>
      </c>
      <c r="D14" s="46">
        <v>679305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679305</v>
      </c>
      <c r="O14" s="47">
        <f t="shared" si="2"/>
        <v>273.91330645161293</v>
      </c>
      <c r="P14" s="9"/>
    </row>
    <row r="15" spans="1:133">
      <c r="A15" s="12"/>
      <c r="B15" s="44">
        <v>543</v>
      </c>
      <c r="C15" s="20" t="s">
        <v>47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100645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100645</v>
      </c>
      <c r="O15" s="47">
        <f t="shared" si="2"/>
        <v>40.582661290322584</v>
      </c>
      <c r="P15" s="9"/>
    </row>
    <row r="16" spans="1:133" ht="15.6">
      <c r="A16" s="28" t="s">
        <v>30</v>
      </c>
      <c r="B16" s="29"/>
      <c r="C16" s="30"/>
      <c r="D16" s="31">
        <f t="shared" ref="D16:M16" si="6">SUM(D17:D18)</f>
        <v>16538</v>
      </c>
      <c r="E16" s="31">
        <f t="shared" si="6"/>
        <v>87448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103986</v>
      </c>
      <c r="O16" s="43">
        <f t="shared" si="2"/>
        <v>41.929838709677419</v>
      </c>
      <c r="P16" s="9"/>
    </row>
    <row r="17" spans="1:119">
      <c r="A17" s="12"/>
      <c r="B17" s="44">
        <v>571</v>
      </c>
      <c r="C17" s="20" t="s">
        <v>31</v>
      </c>
      <c r="D17" s="46">
        <v>16538</v>
      </c>
      <c r="E17" s="46">
        <v>22964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39502</v>
      </c>
      <c r="O17" s="47">
        <f t="shared" si="2"/>
        <v>15.928225806451612</v>
      </c>
      <c r="P17" s="9"/>
    </row>
    <row r="18" spans="1:119">
      <c r="A18" s="12"/>
      <c r="B18" s="44">
        <v>572</v>
      </c>
      <c r="C18" s="20" t="s">
        <v>32</v>
      </c>
      <c r="D18" s="46">
        <v>0</v>
      </c>
      <c r="E18" s="46">
        <v>64484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64484</v>
      </c>
      <c r="O18" s="47">
        <f t="shared" si="2"/>
        <v>26.001612903225805</v>
      </c>
      <c r="P18" s="9"/>
    </row>
    <row r="19" spans="1:119" ht="15.6">
      <c r="A19" s="28" t="s">
        <v>36</v>
      </c>
      <c r="B19" s="29"/>
      <c r="C19" s="30"/>
      <c r="D19" s="31">
        <f t="shared" ref="D19:M19" si="7">SUM(D20:D20)</f>
        <v>324773</v>
      </c>
      <c r="E19" s="31">
        <f t="shared" si="7"/>
        <v>47359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255000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627132</v>
      </c>
      <c r="O19" s="43">
        <f t="shared" si="2"/>
        <v>252.8758064516129</v>
      </c>
      <c r="P19" s="9"/>
    </row>
    <row r="20" spans="1:119" ht="15.6" thickBot="1">
      <c r="A20" s="12"/>
      <c r="B20" s="44">
        <v>581</v>
      </c>
      <c r="C20" s="20" t="s">
        <v>35</v>
      </c>
      <c r="D20" s="46">
        <v>324773</v>
      </c>
      <c r="E20" s="46">
        <v>47359</v>
      </c>
      <c r="F20" s="46">
        <v>0</v>
      </c>
      <c r="G20" s="46">
        <v>0</v>
      </c>
      <c r="H20" s="46">
        <v>0</v>
      </c>
      <c r="I20" s="46">
        <v>255000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627132</v>
      </c>
      <c r="O20" s="47">
        <f t="shared" si="2"/>
        <v>252.8758064516129</v>
      </c>
      <c r="P20" s="9"/>
    </row>
    <row r="21" spans="1:119" ht="16.2" thickBot="1">
      <c r="A21" s="14" t="s">
        <v>10</v>
      </c>
      <c r="B21" s="23"/>
      <c r="C21" s="22"/>
      <c r="D21" s="15">
        <f>SUM(D5,D8,D11,D13,D16,D19)</f>
        <v>9935220</v>
      </c>
      <c r="E21" s="15">
        <f t="shared" ref="E21:M21" si="8">SUM(E5,E8,E11,E13,E16,E19)</f>
        <v>134807</v>
      </c>
      <c r="F21" s="15">
        <f t="shared" si="8"/>
        <v>0</v>
      </c>
      <c r="G21" s="15">
        <f t="shared" si="8"/>
        <v>0</v>
      </c>
      <c r="H21" s="15">
        <f t="shared" si="8"/>
        <v>0</v>
      </c>
      <c r="I21" s="15">
        <f t="shared" si="8"/>
        <v>2712370</v>
      </c>
      <c r="J21" s="15">
        <f t="shared" si="8"/>
        <v>0</v>
      </c>
      <c r="K21" s="15">
        <f t="shared" si="8"/>
        <v>0</v>
      </c>
      <c r="L21" s="15">
        <f t="shared" si="8"/>
        <v>0</v>
      </c>
      <c r="M21" s="15">
        <f t="shared" si="8"/>
        <v>0</v>
      </c>
      <c r="N21" s="15">
        <f t="shared" si="1"/>
        <v>12782397</v>
      </c>
      <c r="O21" s="37">
        <f t="shared" si="2"/>
        <v>5154.1923387096776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93" t="s">
        <v>48</v>
      </c>
      <c r="M23" s="93"/>
      <c r="N23" s="93"/>
      <c r="O23" s="41">
        <v>2480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1706533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1706533</v>
      </c>
      <c r="O5" s="32">
        <f t="shared" ref="O5:O26" si="2">(N5/O$28)</f>
        <v>682.88635454181667</v>
      </c>
      <c r="P5" s="6"/>
    </row>
    <row r="6" spans="1:133">
      <c r="A6" s="12"/>
      <c r="B6" s="44">
        <v>513</v>
      </c>
      <c r="C6" s="20" t="s">
        <v>19</v>
      </c>
      <c r="D6" s="46">
        <v>1640785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1640785</v>
      </c>
      <c r="O6" s="47">
        <f t="shared" si="2"/>
        <v>656.57663065226086</v>
      </c>
      <c r="P6" s="9"/>
    </row>
    <row r="7" spans="1:133">
      <c r="A7" s="12"/>
      <c r="B7" s="44">
        <v>514</v>
      </c>
      <c r="C7" s="20" t="s">
        <v>60</v>
      </c>
      <c r="D7" s="46">
        <v>65748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65748</v>
      </c>
      <c r="O7" s="47">
        <f t="shared" si="2"/>
        <v>26.309723889555823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908016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908016</v>
      </c>
      <c r="O8" s="43">
        <f t="shared" si="2"/>
        <v>363.35174069627851</v>
      </c>
      <c r="P8" s="10"/>
    </row>
    <row r="9" spans="1:133">
      <c r="A9" s="12"/>
      <c r="B9" s="44">
        <v>521</v>
      </c>
      <c r="C9" s="20" t="s">
        <v>22</v>
      </c>
      <c r="D9" s="46">
        <v>832903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832903</v>
      </c>
      <c r="O9" s="47">
        <f t="shared" si="2"/>
        <v>333.29451780712287</v>
      </c>
      <c r="P9" s="9"/>
    </row>
    <row r="10" spans="1:133">
      <c r="A10" s="12"/>
      <c r="B10" s="44">
        <v>522</v>
      </c>
      <c r="C10" s="20" t="s">
        <v>23</v>
      </c>
      <c r="D10" s="46">
        <v>75113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75113</v>
      </c>
      <c r="O10" s="47">
        <f t="shared" si="2"/>
        <v>30.057222889155661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SUM(D12:D14)</f>
        <v>255662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2511900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2767562</v>
      </c>
      <c r="O11" s="43">
        <f t="shared" si="2"/>
        <v>1107.467787114846</v>
      </c>
      <c r="P11" s="10"/>
    </row>
    <row r="12" spans="1:133">
      <c r="A12" s="12"/>
      <c r="B12" s="44">
        <v>534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416858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416858</v>
      </c>
      <c r="O12" s="47">
        <f t="shared" si="2"/>
        <v>166.80992396958783</v>
      </c>
      <c r="P12" s="9"/>
    </row>
    <row r="13" spans="1:133">
      <c r="A13" s="12"/>
      <c r="B13" s="44">
        <v>536</v>
      </c>
      <c r="C13" s="20" t="s">
        <v>25</v>
      </c>
      <c r="D13" s="46">
        <v>2109</v>
      </c>
      <c r="E13" s="46">
        <v>0</v>
      </c>
      <c r="F13" s="46">
        <v>0</v>
      </c>
      <c r="G13" s="46">
        <v>0</v>
      </c>
      <c r="H13" s="46">
        <v>0</v>
      </c>
      <c r="I13" s="46">
        <v>2095042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2097151</v>
      </c>
      <c r="O13" s="47">
        <f t="shared" si="2"/>
        <v>839.1960784313726</v>
      </c>
      <c r="P13" s="9"/>
    </row>
    <row r="14" spans="1:133">
      <c r="A14" s="12"/>
      <c r="B14" s="44">
        <v>539</v>
      </c>
      <c r="C14" s="20" t="s">
        <v>62</v>
      </c>
      <c r="D14" s="46">
        <v>253553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253553</v>
      </c>
      <c r="O14" s="47">
        <f t="shared" si="2"/>
        <v>101.46178471388555</v>
      </c>
      <c r="P14" s="9"/>
    </row>
    <row r="15" spans="1:133" ht="15.6">
      <c r="A15" s="28" t="s">
        <v>26</v>
      </c>
      <c r="B15" s="29"/>
      <c r="C15" s="30"/>
      <c r="D15" s="31">
        <f t="shared" ref="D15:M15" si="5">SUM(D16:D18)</f>
        <v>1155719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103322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1259041</v>
      </c>
      <c r="O15" s="43">
        <f t="shared" si="2"/>
        <v>503.81792717086836</v>
      </c>
      <c r="P15" s="10"/>
    </row>
    <row r="16" spans="1:133">
      <c r="A16" s="12"/>
      <c r="B16" s="44">
        <v>541</v>
      </c>
      <c r="C16" s="20" t="s">
        <v>27</v>
      </c>
      <c r="D16" s="46">
        <v>520997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520997</v>
      </c>
      <c r="O16" s="47">
        <f t="shared" si="2"/>
        <v>208.48219287715085</v>
      </c>
      <c r="P16" s="9"/>
    </row>
    <row r="17" spans="1:119">
      <c r="A17" s="12"/>
      <c r="B17" s="44">
        <v>543</v>
      </c>
      <c r="C17" s="20" t="s">
        <v>47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103322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103322</v>
      </c>
      <c r="O17" s="47">
        <f t="shared" si="2"/>
        <v>41.345338135254103</v>
      </c>
      <c r="P17" s="9"/>
    </row>
    <row r="18" spans="1:119">
      <c r="A18" s="12"/>
      <c r="B18" s="44">
        <v>545</v>
      </c>
      <c r="C18" s="20" t="s">
        <v>63</v>
      </c>
      <c r="D18" s="46">
        <v>634722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634722</v>
      </c>
      <c r="O18" s="47">
        <f t="shared" si="2"/>
        <v>253.9903961584634</v>
      </c>
      <c r="P18" s="9"/>
    </row>
    <row r="19" spans="1:119" ht="15.6">
      <c r="A19" s="28" t="s">
        <v>30</v>
      </c>
      <c r="B19" s="29"/>
      <c r="C19" s="30"/>
      <c r="D19" s="31">
        <f t="shared" ref="D19:M19" si="6">SUM(D20:D22)</f>
        <v>487890</v>
      </c>
      <c r="E19" s="31">
        <f t="shared" si="6"/>
        <v>61138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549028</v>
      </c>
      <c r="O19" s="43">
        <f t="shared" si="2"/>
        <v>219.69907963185275</v>
      </c>
      <c r="P19" s="9"/>
    </row>
    <row r="20" spans="1:119">
      <c r="A20" s="12"/>
      <c r="B20" s="44">
        <v>571</v>
      </c>
      <c r="C20" s="20" t="s">
        <v>31</v>
      </c>
      <c r="D20" s="46">
        <v>6031</v>
      </c>
      <c r="E20" s="46">
        <v>24422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30453</v>
      </c>
      <c r="O20" s="47">
        <f t="shared" si="2"/>
        <v>12.186074429771908</v>
      </c>
      <c r="P20" s="9"/>
    </row>
    <row r="21" spans="1:119">
      <c r="A21" s="12"/>
      <c r="B21" s="44">
        <v>572</v>
      </c>
      <c r="C21" s="20" t="s">
        <v>32</v>
      </c>
      <c r="D21" s="46">
        <v>0</v>
      </c>
      <c r="E21" s="46">
        <v>20502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20502</v>
      </c>
      <c r="O21" s="47">
        <f t="shared" si="2"/>
        <v>8.204081632653061</v>
      </c>
      <c r="P21" s="9"/>
    </row>
    <row r="22" spans="1:119">
      <c r="A22" s="12"/>
      <c r="B22" s="44">
        <v>573</v>
      </c>
      <c r="C22" s="20" t="s">
        <v>33</v>
      </c>
      <c r="D22" s="46">
        <v>481859</v>
      </c>
      <c r="E22" s="46">
        <v>16214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498073</v>
      </c>
      <c r="O22" s="47">
        <f t="shared" si="2"/>
        <v>199.30892356942778</v>
      </c>
      <c r="P22" s="9"/>
    </row>
    <row r="23" spans="1:119" ht="15.6">
      <c r="A23" s="28" t="s">
        <v>36</v>
      </c>
      <c r="B23" s="29"/>
      <c r="C23" s="30"/>
      <c r="D23" s="31">
        <f t="shared" ref="D23:M23" si="7">SUM(D24:D25)</f>
        <v>121250</v>
      </c>
      <c r="E23" s="31">
        <f t="shared" si="7"/>
        <v>311172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152000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584422</v>
      </c>
      <c r="O23" s="43">
        <f t="shared" si="2"/>
        <v>233.86234493797519</v>
      </c>
      <c r="P23" s="9"/>
    </row>
    <row r="24" spans="1:119">
      <c r="A24" s="12"/>
      <c r="B24" s="44">
        <v>581</v>
      </c>
      <c r="C24" s="20" t="s">
        <v>35</v>
      </c>
      <c r="D24" s="46">
        <v>121250</v>
      </c>
      <c r="E24" s="46">
        <v>193916</v>
      </c>
      <c r="F24" s="46">
        <v>0</v>
      </c>
      <c r="G24" s="46">
        <v>0</v>
      </c>
      <c r="H24" s="46">
        <v>0</v>
      </c>
      <c r="I24" s="46">
        <v>152000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467166</v>
      </c>
      <c r="O24" s="47">
        <f t="shared" si="2"/>
        <v>186.94117647058823</v>
      </c>
      <c r="P24" s="9"/>
    </row>
    <row r="25" spans="1:119" ht="15.6" thickBot="1">
      <c r="A25" s="12"/>
      <c r="B25" s="44">
        <v>590</v>
      </c>
      <c r="C25" s="20" t="s">
        <v>64</v>
      </c>
      <c r="D25" s="46">
        <v>0</v>
      </c>
      <c r="E25" s="46">
        <v>117256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117256</v>
      </c>
      <c r="O25" s="47">
        <f t="shared" si="2"/>
        <v>46.921168467386956</v>
      </c>
      <c r="P25" s="9"/>
    </row>
    <row r="26" spans="1:119" ht="16.2" thickBot="1">
      <c r="A26" s="14" t="s">
        <v>10</v>
      </c>
      <c r="B26" s="23"/>
      <c r="C26" s="22"/>
      <c r="D26" s="15">
        <f>SUM(D5,D8,D11,D15,D19,D23)</f>
        <v>4635070</v>
      </c>
      <c r="E26" s="15">
        <f t="shared" ref="E26:M26" si="8">SUM(E5,E8,E11,E15,E19,E23)</f>
        <v>372310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2767222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7774602</v>
      </c>
      <c r="O26" s="37">
        <f t="shared" si="2"/>
        <v>3111.0852340936376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65</v>
      </c>
      <c r="M28" s="93"/>
      <c r="N28" s="93"/>
      <c r="O28" s="41">
        <v>2499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3.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SUM(D6:D7)</f>
        <v>2448512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2448512</v>
      </c>
      <c r="P5" s="32">
        <f t="shared" ref="P5:P18" si="1">(O5/P$20)</f>
        <v>1028.7865546218488</v>
      </c>
      <c r="Q5" s="6"/>
    </row>
    <row r="6" spans="1:134">
      <c r="A6" s="12"/>
      <c r="B6" s="44">
        <v>513</v>
      </c>
      <c r="C6" s="20" t="s">
        <v>19</v>
      </c>
      <c r="D6" s="46">
        <v>208130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7" si="2">SUM(D6:N6)</f>
        <v>208130</v>
      </c>
      <c r="P6" s="47">
        <f t="shared" si="1"/>
        <v>87.449579831932766</v>
      </c>
      <c r="Q6" s="9"/>
    </row>
    <row r="7" spans="1:134">
      <c r="A7" s="12"/>
      <c r="B7" s="44">
        <v>519</v>
      </c>
      <c r="C7" s="20" t="s">
        <v>20</v>
      </c>
      <c r="D7" s="46">
        <v>2240382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2240382</v>
      </c>
      <c r="P7" s="47">
        <f t="shared" si="1"/>
        <v>941.33697478991598</v>
      </c>
      <c r="Q7" s="9"/>
    </row>
    <row r="8" spans="1:134" ht="15.6">
      <c r="A8" s="28" t="s">
        <v>21</v>
      </c>
      <c r="B8" s="29"/>
      <c r="C8" s="30"/>
      <c r="D8" s="31">
        <f t="shared" ref="D8:N8" si="3">SUM(D9:D9)</f>
        <v>833529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>SUM(D8:N8)</f>
        <v>833529</v>
      </c>
      <c r="P8" s="43">
        <f t="shared" si="1"/>
        <v>350.22226890756303</v>
      </c>
      <c r="Q8" s="10"/>
    </row>
    <row r="9" spans="1:134">
      <c r="A9" s="12"/>
      <c r="B9" s="44">
        <v>521</v>
      </c>
      <c r="C9" s="20" t="s">
        <v>22</v>
      </c>
      <c r="D9" s="46">
        <v>833529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833529</v>
      </c>
      <c r="P9" s="47">
        <f t="shared" si="1"/>
        <v>350.22226890756303</v>
      </c>
      <c r="Q9" s="9"/>
    </row>
    <row r="10" spans="1:134" ht="15.6">
      <c r="A10" s="28" t="s">
        <v>24</v>
      </c>
      <c r="B10" s="29"/>
      <c r="C10" s="30"/>
      <c r="D10" s="31">
        <f t="shared" ref="D10:N10" si="4">SUM(D11:D12)</f>
        <v>1049549</v>
      </c>
      <c r="E10" s="31">
        <f t="shared" si="4"/>
        <v>0</v>
      </c>
      <c r="F10" s="31">
        <f t="shared" si="4"/>
        <v>0</v>
      </c>
      <c r="G10" s="31">
        <f t="shared" si="4"/>
        <v>0</v>
      </c>
      <c r="H10" s="31">
        <f t="shared" si="4"/>
        <v>0</v>
      </c>
      <c r="I10" s="31">
        <f t="shared" si="4"/>
        <v>2404579</v>
      </c>
      <c r="J10" s="31">
        <f t="shared" si="4"/>
        <v>0</v>
      </c>
      <c r="K10" s="31">
        <f t="shared" si="4"/>
        <v>0</v>
      </c>
      <c r="L10" s="31">
        <f t="shared" si="4"/>
        <v>0</v>
      </c>
      <c r="M10" s="31">
        <f t="shared" si="4"/>
        <v>0</v>
      </c>
      <c r="N10" s="31">
        <f t="shared" si="4"/>
        <v>0</v>
      </c>
      <c r="O10" s="42">
        <f>SUM(D10:N10)</f>
        <v>3454128</v>
      </c>
      <c r="P10" s="43">
        <f t="shared" si="1"/>
        <v>1451.3142857142857</v>
      </c>
      <c r="Q10" s="10"/>
    </row>
    <row r="11" spans="1:134">
      <c r="A11" s="12"/>
      <c r="B11" s="44">
        <v>536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2404579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7" si="5">SUM(D11:N11)</f>
        <v>2404579</v>
      </c>
      <c r="P11" s="47">
        <f t="shared" si="1"/>
        <v>1010.3273109243697</v>
      </c>
      <c r="Q11" s="9"/>
    </row>
    <row r="12" spans="1:134">
      <c r="A12" s="12"/>
      <c r="B12" s="44">
        <v>539</v>
      </c>
      <c r="C12" s="20" t="s">
        <v>62</v>
      </c>
      <c r="D12" s="46">
        <v>1049549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1049549</v>
      </c>
      <c r="P12" s="47">
        <f t="shared" si="1"/>
        <v>440.98697478991596</v>
      </c>
      <c r="Q12" s="9"/>
    </row>
    <row r="13" spans="1:134" ht="15.6">
      <c r="A13" s="28" t="s">
        <v>26</v>
      </c>
      <c r="B13" s="29"/>
      <c r="C13" s="30"/>
      <c r="D13" s="31">
        <f t="shared" ref="D13:N13" si="6">SUM(D14:D14)</f>
        <v>132440</v>
      </c>
      <c r="E13" s="31">
        <f t="shared" si="6"/>
        <v>0</v>
      </c>
      <c r="F13" s="31">
        <f t="shared" si="6"/>
        <v>0</v>
      </c>
      <c r="G13" s="31">
        <f t="shared" si="6"/>
        <v>0</v>
      </c>
      <c r="H13" s="31">
        <f t="shared" si="6"/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1">
        <f t="shared" si="6"/>
        <v>0</v>
      </c>
      <c r="M13" s="31">
        <f t="shared" si="6"/>
        <v>0</v>
      </c>
      <c r="N13" s="31">
        <f t="shared" si="6"/>
        <v>0</v>
      </c>
      <c r="O13" s="31">
        <f t="shared" si="5"/>
        <v>132440</v>
      </c>
      <c r="P13" s="43">
        <f t="shared" si="1"/>
        <v>55.647058823529413</v>
      </c>
      <c r="Q13" s="10"/>
    </row>
    <row r="14" spans="1:134">
      <c r="A14" s="12"/>
      <c r="B14" s="44">
        <v>549</v>
      </c>
      <c r="C14" s="20" t="s">
        <v>94</v>
      </c>
      <c r="D14" s="46">
        <v>132440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132440</v>
      </c>
      <c r="P14" s="47">
        <f t="shared" si="1"/>
        <v>55.647058823529413</v>
      </c>
      <c r="Q14" s="9"/>
    </row>
    <row r="15" spans="1:134" ht="15.6">
      <c r="A15" s="28" t="s">
        <v>30</v>
      </c>
      <c r="B15" s="29"/>
      <c r="C15" s="30"/>
      <c r="D15" s="31">
        <f t="shared" ref="D15:N15" si="7">SUM(D16:D17)</f>
        <v>897703</v>
      </c>
      <c r="E15" s="31">
        <f t="shared" si="7"/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>
        <f t="shared" si="7"/>
        <v>0</v>
      </c>
      <c r="M15" s="31">
        <f t="shared" si="7"/>
        <v>0</v>
      </c>
      <c r="N15" s="31">
        <f t="shared" si="7"/>
        <v>0</v>
      </c>
      <c r="O15" s="31">
        <f>SUM(D15:N15)</f>
        <v>897703</v>
      </c>
      <c r="P15" s="43">
        <f t="shared" si="1"/>
        <v>377.18613445378151</v>
      </c>
      <c r="Q15" s="9"/>
    </row>
    <row r="16" spans="1:134">
      <c r="A16" s="12"/>
      <c r="B16" s="44">
        <v>571</v>
      </c>
      <c r="C16" s="20" t="s">
        <v>31</v>
      </c>
      <c r="D16" s="46">
        <v>418020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418020</v>
      </c>
      <c r="P16" s="47">
        <f t="shared" si="1"/>
        <v>175.63865546218489</v>
      </c>
      <c r="Q16" s="9"/>
    </row>
    <row r="17" spans="1:120" ht="15.6" thickBot="1">
      <c r="A17" s="12"/>
      <c r="B17" s="44">
        <v>572</v>
      </c>
      <c r="C17" s="20" t="s">
        <v>32</v>
      </c>
      <c r="D17" s="46">
        <v>479683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479683</v>
      </c>
      <c r="P17" s="47">
        <f t="shared" si="1"/>
        <v>201.54747899159665</v>
      </c>
      <c r="Q17" s="9"/>
    </row>
    <row r="18" spans="1:120" ht="16.2" thickBot="1">
      <c r="A18" s="14" t="s">
        <v>10</v>
      </c>
      <c r="B18" s="23"/>
      <c r="C18" s="22"/>
      <c r="D18" s="15">
        <f>SUM(D5,D8,D10,D13,D15)</f>
        <v>5361733</v>
      </c>
      <c r="E18" s="15">
        <f t="shared" ref="E18:N18" si="8">SUM(E5,E8,E10,E13,E15)</f>
        <v>0</v>
      </c>
      <c r="F18" s="15">
        <f t="shared" si="8"/>
        <v>0</v>
      </c>
      <c r="G18" s="15">
        <f t="shared" si="8"/>
        <v>0</v>
      </c>
      <c r="H18" s="15">
        <f t="shared" si="8"/>
        <v>0</v>
      </c>
      <c r="I18" s="15">
        <f t="shared" si="8"/>
        <v>2404579</v>
      </c>
      <c r="J18" s="15">
        <f t="shared" si="8"/>
        <v>0</v>
      </c>
      <c r="K18" s="15">
        <f t="shared" si="8"/>
        <v>0</v>
      </c>
      <c r="L18" s="15">
        <f t="shared" si="8"/>
        <v>0</v>
      </c>
      <c r="M18" s="15">
        <f t="shared" si="8"/>
        <v>0</v>
      </c>
      <c r="N18" s="15">
        <f t="shared" si="8"/>
        <v>0</v>
      </c>
      <c r="O18" s="15">
        <f>SUM(D18:N18)</f>
        <v>7766312</v>
      </c>
      <c r="P18" s="37">
        <f t="shared" si="1"/>
        <v>3263.1563025210085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93" t="s">
        <v>95</v>
      </c>
      <c r="N20" s="93"/>
      <c r="O20" s="93"/>
      <c r="P20" s="41">
        <v>2380</v>
      </c>
    </row>
    <row r="21" spans="1:120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  <row r="22" spans="1:120" ht="15.75" customHeight="1" thickBot="1">
      <c r="A22" s="97" t="s">
        <v>41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3.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SUM(D6:D7)</f>
        <v>1966227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1966227</v>
      </c>
      <c r="P5" s="32">
        <f t="shared" ref="P5:P17" si="1">(O5/P$19)</f>
        <v>829.63164556962022</v>
      </c>
      <c r="Q5" s="6"/>
    </row>
    <row r="6" spans="1:134">
      <c r="A6" s="12"/>
      <c r="B6" s="44">
        <v>513</v>
      </c>
      <c r="C6" s="20" t="s">
        <v>19</v>
      </c>
      <c r="D6" s="46">
        <v>604166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7" si="2">SUM(D6:N6)</f>
        <v>604166</v>
      </c>
      <c r="P6" s="47">
        <f t="shared" si="1"/>
        <v>254.92236286919831</v>
      </c>
      <c r="Q6" s="9"/>
    </row>
    <row r="7" spans="1:134">
      <c r="A7" s="12"/>
      <c r="B7" s="44">
        <v>519</v>
      </c>
      <c r="C7" s="20" t="s">
        <v>20</v>
      </c>
      <c r="D7" s="46">
        <v>1362061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1362061</v>
      </c>
      <c r="P7" s="47">
        <f t="shared" si="1"/>
        <v>574.70928270042191</v>
      </c>
      <c r="Q7" s="9"/>
    </row>
    <row r="8" spans="1:134" ht="15.6">
      <c r="A8" s="28" t="s">
        <v>21</v>
      </c>
      <c r="B8" s="29"/>
      <c r="C8" s="30"/>
      <c r="D8" s="31">
        <f t="shared" ref="D8:N8" si="3">SUM(D9:D9)</f>
        <v>857960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>SUM(D8:N8)</f>
        <v>857960</v>
      </c>
      <c r="P8" s="43">
        <f t="shared" si="1"/>
        <v>362.00843881856542</v>
      </c>
      <c r="Q8" s="10"/>
    </row>
    <row r="9" spans="1:134">
      <c r="A9" s="12"/>
      <c r="B9" s="44">
        <v>521</v>
      </c>
      <c r="C9" s="20" t="s">
        <v>22</v>
      </c>
      <c r="D9" s="46">
        <v>857960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857960</v>
      </c>
      <c r="P9" s="47">
        <f t="shared" si="1"/>
        <v>362.00843881856542</v>
      </c>
      <c r="Q9" s="9"/>
    </row>
    <row r="10" spans="1:134" ht="15.6">
      <c r="A10" s="28" t="s">
        <v>24</v>
      </c>
      <c r="B10" s="29"/>
      <c r="C10" s="30"/>
      <c r="D10" s="31">
        <f t="shared" ref="D10:N10" si="4">SUM(D11:D12)</f>
        <v>1018299</v>
      </c>
      <c r="E10" s="31">
        <f t="shared" si="4"/>
        <v>0</v>
      </c>
      <c r="F10" s="31">
        <f t="shared" si="4"/>
        <v>0</v>
      </c>
      <c r="G10" s="31">
        <f t="shared" si="4"/>
        <v>0</v>
      </c>
      <c r="H10" s="31">
        <f t="shared" si="4"/>
        <v>0</v>
      </c>
      <c r="I10" s="31">
        <f t="shared" si="4"/>
        <v>1442766</v>
      </c>
      <c r="J10" s="31">
        <f t="shared" si="4"/>
        <v>0</v>
      </c>
      <c r="K10" s="31">
        <f t="shared" si="4"/>
        <v>0</v>
      </c>
      <c r="L10" s="31">
        <f t="shared" si="4"/>
        <v>0</v>
      </c>
      <c r="M10" s="31">
        <f t="shared" si="4"/>
        <v>0</v>
      </c>
      <c r="N10" s="31">
        <f t="shared" si="4"/>
        <v>0</v>
      </c>
      <c r="O10" s="42">
        <f>SUM(D10:N10)</f>
        <v>2461065</v>
      </c>
      <c r="P10" s="43">
        <f t="shared" si="1"/>
        <v>1038.4240506329113</v>
      </c>
      <c r="Q10" s="10"/>
    </row>
    <row r="11" spans="1:134">
      <c r="A11" s="12"/>
      <c r="B11" s="44">
        <v>536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1442766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2" si="5">SUM(D11:N11)</f>
        <v>1442766</v>
      </c>
      <c r="P11" s="47">
        <f t="shared" si="1"/>
        <v>608.76202531645572</v>
      </c>
      <c r="Q11" s="9"/>
    </row>
    <row r="12" spans="1:134">
      <c r="A12" s="12"/>
      <c r="B12" s="44">
        <v>539</v>
      </c>
      <c r="C12" s="20" t="s">
        <v>62</v>
      </c>
      <c r="D12" s="46">
        <v>1018299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1018299</v>
      </c>
      <c r="P12" s="47">
        <f t="shared" si="1"/>
        <v>429.6620253164557</v>
      </c>
      <c r="Q12" s="9"/>
    </row>
    <row r="13" spans="1:134" ht="15.6">
      <c r="A13" s="28" t="s">
        <v>30</v>
      </c>
      <c r="B13" s="29"/>
      <c r="C13" s="30"/>
      <c r="D13" s="31">
        <f t="shared" ref="D13:N13" si="6">SUM(D14:D14)</f>
        <v>626843</v>
      </c>
      <c r="E13" s="31">
        <f t="shared" si="6"/>
        <v>0</v>
      </c>
      <c r="F13" s="31">
        <f t="shared" si="6"/>
        <v>0</v>
      </c>
      <c r="G13" s="31">
        <f t="shared" si="6"/>
        <v>0</v>
      </c>
      <c r="H13" s="31">
        <f t="shared" si="6"/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1">
        <f t="shared" si="6"/>
        <v>0</v>
      </c>
      <c r="M13" s="31">
        <f t="shared" si="6"/>
        <v>0</v>
      </c>
      <c r="N13" s="31">
        <f t="shared" si="6"/>
        <v>0</v>
      </c>
      <c r="O13" s="31">
        <f>SUM(D13:N13)</f>
        <v>626843</v>
      </c>
      <c r="P13" s="43">
        <f t="shared" si="1"/>
        <v>264.49071729957808</v>
      </c>
      <c r="Q13" s="9"/>
    </row>
    <row r="14" spans="1:134">
      <c r="A14" s="12"/>
      <c r="B14" s="44">
        <v>579</v>
      </c>
      <c r="C14" s="20" t="s">
        <v>34</v>
      </c>
      <c r="D14" s="46">
        <v>626843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7">SUM(D14:N14)</f>
        <v>626843</v>
      </c>
      <c r="P14" s="47">
        <f t="shared" si="1"/>
        <v>264.49071729957808</v>
      </c>
      <c r="Q14" s="9"/>
    </row>
    <row r="15" spans="1:134" ht="15.6">
      <c r="A15" s="28" t="s">
        <v>36</v>
      </c>
      <c r="B15" s="29"/>
      <c r="C15" s="30"/>
      <c r="D15" s="31">
        <f t="shared" ref="D15:N15" si="8">SUM(D16:D16)</f>
        <v>430909</v>
      </c>
      <c r="E15" s="31">
        <f t="shared" si="8"/>
        <v>0</v>
      </c>
      <c r="F15" s="31">
        <f t="shared" si="8"/>
        <v>0</v>
      </c>
      <c r="G15" s="31">
        <f t="shared" si="8"/>
        <v>0</v>
      </c>
      <c r="H15" s="31">
        <f t="shared" si="8"/>
        <v>0</v>
      </c>
      <c r="I15" s="31">
        <f t="shared" si="8"/>
        <v>0</v>
      </c>
      <c r="J15" s="31">
        <f t="shared" si="8"/>
        <v>0</v>
      </c>
      <c r="K15" s="31">
        <f t="shared" si="8"/>
        <v>0</v>
      </c>
      <c r="L15" s="31">
        <f t="shared" si="8"/>
        <v>0</v>
      </c>
      <c r="M15" s="31">
        <f t="shared" si="8"/>
        <v>0</v>
      </c>
      <c r="N15" s="31">
        <f t="shared" si="8"/>
        <v>0</v>
      </c>
      <c r="O15" s="31">
        <f>SUM(D15:N15)</f>
        <v>430909</v>
      </c>
      <c r="P15" s="43">
        <f t="shared" si="1"/>
        <v>181.8181434599156</v>
      </c>
      <c r="Q15" s="9"/>
    </row>
    <row r="16" spans="1:134" ht="15.6" thickBot="1">
      <c r="A16" s="12"/>
      <c r="B16" s="44">
        <v>581</v>
      </c>
      <c r="C16" s="20" t="s">
        <v>91</v>
      </c>
      <c r="D16" s="46">
        <v>430909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430909</v>
      </c>
      <c r="P16" s="47">
        <f t="shared" si="1"/>
        <v>181.8181434599156</v>
      </c>
      <c r="Q16" s="9"/>
    </row>
    <row r="17" spans="1:120" ht="16.2" thickBot="1">
      <c r="A17" s="14" t="s">
        <v>10</v>
      </c>
      <c r="B17" s="23"/>
      <c r="C17" s="22"/>
      <c r="D17" s="15">
        <f>SUM(D5,D8,D10,D13,D15)</f>
        <v>4900238</v>
      </c>
      <c r="E17" s="15">
        <f t="shared" ref="E17:N17" si="9">SUM(E5,E8,E10,E13,E15)</f>
        <v>0</v>
      </c>
      <c r="F17" s="15">
        <f t="shared" si="9"/>
        <v>0</v>
      </c>
      <c r="G17" s="15">
        <f t="shared" si="9"/>
        <v>0</v>
      </c>
      <c r="H17" s="15">
        <f t="shared" si="9"/>
        <v>0</v>
      </c>
      <c r="I17" s="15">
        <f t="shared" si="9"/>
        <v>1442766</v>
      </c>
      <c r="J17" s="15">
        <f t="shared" si="9"/>
        <v>0</v>
      </c>
      <c r="K17" s="15">
        <f t="shared" si="9"/>
        <v>0</v>
      </c>
      <c r="L17" s="15">
        <f t="shared" si="9"/>
        <v>0</v>
      </c>
      <c r="M17" s="15">
        <f t="shared" si="9"/>
        <v>0</v>
      </c>
      <c r="N17" s="15">
        <f t="shared" si="9"/>
        <v>0</v>
      </c>
      <c r="O17" s="15">
        <f>SUM(D17:N17)</f>
        <v>6343004</v>
      </c>
      <c r="P17" s="37">
        <f t="shared" si="1"/>
        <v>2676.3729957805908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</row>
    <row r="19" spans="1:120">
      <c r="A19" s="38"/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93" t="s">
        <v>92</v>
      </c>
      <c r="N19" s="93"/>
      <c r="O19" s="93"/>
      <c r="P19" s="41">
        <v>2370</v>
      </c>
    </row>
    <row r="20" spans="1:120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  <row r="21" spans="1:120" ht="15.75" customHeight="1" thickBot="1">
      <c r="A21" s="97" t="s">
        <v>41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1305247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43168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1348415</v>
      </c>
      <c r="O5" s="32">
        <f t="shared" ref="O5:O23" si="2">(N5/O$25)</f>
        <v>573.79361702127665</v>
      </c>
      <c r="P5" s="6"/>
    </row>
    <row r="6" spans="1:133">
      <c r="A6" s="12"/>
      <c r="B6" s="44">
        <v>513</v>
      </c>
      <c r="C6" s="20" t="s">
        <v>19</v>
      </c>
      <c r="D6" s="46">
        <v>946448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946448</v>
      </c>
      <c r="O6" s="47">
        <f t="shared" si="2"/>
        <v>402.74382978723406</v>
      </c>
      <c r="P6" s="9"/>
    </row>
    <row r="7" spans="1:133">
      <c r="A7" s="12"/>
      <c r="B7" s="44">
        <v>519</v>
      </c>
      <c r="C7" s="20" t="s">
        <v>52</v>
      </c>
      <c r="D7" s="46">
        <v>358799</v>
      </c>
      <c r="E7" s="46">
        <v>0</v>
      </c>
      <c r="F7" s="46">
        <v>0</v>
      </c>
      <c r="G7" s="46">
        <v>0</v>
      </c>
      <c r="H7" s="46">
        <v>0</v>
      </c>
      <c r="I7" s="46">
        <v>43168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401967</v>
      </c>
      <c r="O7" s="47">
        <f t="shared" si="2"/>
        <v>171.04978723404255</v>
      </c>
      <c r="P7" s="9"/>
    </row>
    <row r="8" spans="1:133" ht="15.6">
      <c r="A8" s="28" t="s">
        <v>21</v>
      </c>
      <c r="B8" s="29"/>
      <c r="C8" s="30"/>
      <c r="D8" s="31">
        <f t="shared" ref="D8:M8" si="3">SUM(D9:D9)</f>
        <v>781694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781694</v>
      </c>
      <c r="O8" s="43">
        <f t="shared" si="2"/>
        <v>332.63574468085108</v>
      </c>
      <c r="P8" s="10"/>
    </row>
    <row r="9" spans="1:133">
      <c r="A9" s="12"/>
      <c r="B9" s="44">
        <v>521</v>
      </c>
      <c r="C9" s="20" t="s">
        <v>22</v>
      </c>
      <c r="D9" s="46">
        <v>781694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781694</v>
      </c>
      <c r="O9" s="47">
        <f t="shared" si="2"/>
        <v>332.63574468085108</v>
      </c>
      <c r="P9" s="9"/>
    </row>
    <row r="10" spans="1:133" ht="15.6">
      <c r="A10" s="28" t="s">
        <v>24</v>
      </c>
      <c r="B10" s="29"/>
      <c r="C10" s="30"/>
      <c r="D10" s="31">
        <f t="shared" ref="D10:M10" si="4">SUM(D11:D12)</f>
        <v>912375</v>
      </c>
      <c r="E10" s="31">
        <f t="shared" si="4"/>
        <v>0</v>
      </c>
      <c r="F10" s="31">
        <f t="shared" si="4"/>
        <v>0</v>
      </c>
      <c r="G10" s="31">
        <f t="shared" si="4"/>
        <v>0</v>
      </c>
      <c r="H10" s="31">
        <f t="shared" si="4"/>
        <v>0</v>
      </c>
      <c r="I10" s="31">
        <f t="shared" si="4"/>
        <v>1378543</v>
      </c>
      <c r="J10" s="31">
        <f t="shared" si="4"/>
        <v>0</v>
      </c>
      <c r="K10" s="31">
        <f t="shared" si="4"/>
        <v>0</v>
      </c>
      <c r="L10" s="31">
        <f t="shared" si="4"/>
        <v>0</v>
      </c>
      <c r="M10" s="31">
        <f t="shared" si="4"/>
        <v>0</v>
      </c>
      <c r="N10" s="42">
        <f t="shared" si="1"/>
        <v>2290918</v>
      </c>
      <c r="O10" s="43">
        <f t="shared" si="2"/>
        <v>974.85872340425533</v>
      </c>
      <c r="P10" s="10"/>
    </row>
    <row r="11" spans="1:133">
      <c r="A11" s="12"/>
      <c r="B11" s="44">
        <v>536</v>
      </c>
      <c r="C11" s="20" t="s">
        <v>53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1062532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1062532</v>
      </c>
      <c r="O11" s="47">
        <f t="shared" si="2"/>
        <v>452.14127659574467</v>
      </c>
      <c r="P11" s="9"/>
    </row>
    <row r="12" spans="1:133">
      <c r="A12" s="12"/>
      <c r="B12" s="44">
        <v>539</v>
      </c>
      <c r="C12" s="20" t="s">
        <v>62</v>
      </c>
      <c r="D12" s="46">
        <v>912375</v>
      </c>
      <c r="E12" s="46">
        <v>0</v>
      </c>
      <c r="F12" s="46">
        <v>0</v>
      </c>
      <c r="G12" s="46">
        <v>0</v>
      </c>
      <c r="H12" s="46">
        <v>0</v>
      </c>
      <c r="I12" s="46">
        <v>316011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1228386</v>
      </c>
      <c r="O12" s="47">
        <f t="shared" si="2"/>
        <v>522.71744680851066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44640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44640</v>
      </c>
      <c r="O13" s="43">
        <f t="shared" si="2"/>
        <v>18.995744680851065</v>
      </c>
      <c r="P13" s="10"/>
    </row>
    <row r="14" spans="1:133">
      <c r="A14" s="12"/>
      <c r="B14" s="44">
        <v>541</v>
      </c>
      <c r="C14" s="20" t="s">
        <v>54</v>
      </c>
      <c r="D14" s="46">
        <v>44640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44640</v>
      </c>
      <c r="O14" s="47">
        <f t="shared" si="2"/>
        <v>18.995744680851065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12993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12993</v>
      </c>
      <c r="O15" s="43">
        <f t="shared" si="2"/>
        <v>5.5289361702127664</v>
      </c>
      <c r="P15" s="10"/>
    </row>
    <row r="16" spans="1:133">
      <c r="A16" s="13"/>
      <c r="B16" s="45">
        <v>559</v>
      </c>
      <c r="C16" s="21" t="s">
        <v>77</v>
      </c>
      <c r="D16" s="46">
        <v>0</v>
      </c>
      <c r="E16" s="46">
        <v>12993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12993</v>
      </c>
      <c r="O16" s="47">
        <f t="shared" si="2"/>
        <v>5.5289361702127664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SUM(D18:D19)</f>
        <v>230887</v>
      </c>
      <c r="E17" s="31">
        <f t="shared" si="7"/>
        <v>25100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255987</v>
      </c>
      <c r="O17" s="43">
        <f t="shared" si="2"/>
        <v>108.93063829787233</v>
      </c>
      <c r="P17" s="9"/>
    </row>
    <row r="18" spans="1:119">
      <c r="A18" s="12"/>
      <c r="B18" s="44">
        <v>571</v>
      </c>
      <c r="C18" s="20" t="s">
        <v>31</v>
      </c>
      <c r="D18" s="46">
        <v>63856</v>
      </c>
      <c r="E18" s="46">
        <v>25100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88956</v>
      </c>
      <c r="O18" s="47">
        <f t="shared" si="2"/>
        <v>37.853617021276598</v>
      </c>
      <c r="P18" s="9"/>
    </row>
    <row r="19" spans="1:119">
      <c r="A19" s="12"/>
      <c r="B19" s="44">
        <v>572</v>
      </c>
      <c r="C19" s="20" t="s">
        <v>55</v>
      </c>
      <c r="D19" s="46">
        <v>167031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167031</v>
      </c>
      <c r="O19" s="47">
        <f t="shared" si="2"/>
        <v>71.077021276595744</v>
      </c>
      <c r="P19" s="9"/>
    </row>
    <row r="20" spans="1:119" ht="15.6">
      <c r="A20" s="28" t="s">
        <v>56</v>
      </c>
      <c r="B20" s="29"/>
      <c r="C20" s="30"/>
      <c r="D20" s="31">
        <f t="shared" ref="D20:M20" si="8">SUM(D21:D22)</f>
        <v>161253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978687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1"/>
        <v>1139940</v>
      </c>
      <c r="O20" s="43">
        <f t="shared" si="2"/>
        <v>485.08085106382981</v>
      </c>
      <c r="P20" s="9"/>
    </row>
    <row r="21" spans="1:119">
      <c r="A21" s="12"/>
      <c r="B21" s="44">
        <v>581</v>
      </c>
      <c r="C21" s="20" t="s">
        <v>57</v>
      </c>
      <c r="D21" s="46">
        <v>161253</v>
      </c>
      <c r="E21" s="46">
        <v>0</v>
      </c>
      <c r="F21" s="46">
        <v>0</v>
      </c>
      <c r="G21" s="46">
        <v>0</v>
      </c>
      <c r="H21" s="46">
        <v>0</v>
      </c>
      <c r="I21" s="46">
        <v>64217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225470</v>
      </c>
      <c r="O21" s="47">
        <f t="shared" si="2"/>
        <v>95.944680851063836</v>
      </c>
      <c r="P21" s="9"/>
    </row>
    <row r="22" spans="1:119" ht="15.6" thickBot="1">
      <c r="A22" s="12"/>
      <c r="B22" s="44">
        <v>591</v>
      </c>
      <c r="C22" s="20" t="s">
        <v>81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914470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914470</v>
      </c>
      <c r="O22" s="47">
        <f t="shared" si="2"/>
        <v>389.13617021276593</v>
      </c>
      <c r="P22" s="9"/>
    </row>
    <row r="23" spans="1:119" ht="16.2" thickBot="1">
      <c r="A23" s="14" t="s">
        <v>10</v>
      </c>
      <c r="B23" s="23"/>
      <c r="C23" s="22"/>
      <c r="D23" s="15">
        <f>SUM(D5,D8,D10,D13,D15,D17,D20)</f>
        <v>3436096</v>
      </c>
      <c r="E23" s="15">
        <f t="shared" ref="E23:M23" si="9">SUM(E5,E8,E10,E13,E15,E17,E20)</f>
        <v>38093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2400398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5874587</v>
      </c>
      <c r="O23" s="37">
        <f t="shared" si="2"/>
        <v>2499.824255319149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86</v>
      </c>
      <c r="M25" s="93"/>
      <c r="N25" s="93"/>
      <c r="O25" s="41">
        <v>2350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901894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48896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4" si="1">SUM(D5:M5)</f>
        <v>950790</v>
      </c>
      <c r="O5" s="32">
        <f t="shared" ref="O5:O31" si="2">(N5/O$33)</f>
        <v>406.49422830269344</v>
      </c>
      <c r="P5" s="6"/>
    </row>
    <row r="6" spans="1:133">
      <c r="A6" s="12"/>
      <c r="B6" s="44">
        <v>513</v>
      </c>
      <c r="C6" s="20" t="s">
        <v>19</v>
      </c>
      <c r="D6" s="46">
        <v>825021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825021</v>
      </c>
      <c r="O6" s="47">
        <f t="shared" si="2"/>
        <v>352.72381359555368</v>
      </c>
      <c r="P6" s="9"/>
    </row>
    <row r="7" spans="1:133">
      <c r="A7" s="12"/>
      <c r="B7" s="44">
        <v>519</v>
      </c>
      <c r="C7" s="20" t="s">
        <v>52</v>
      </c>
      <c r="D7" s="46">
        <v>76873</v>
      </c>
      <c r="E7" s="46">
        <v>0</v>
      </c>
      <c r="F7" s="46">
        <v>0</v>
      </c>
      <c r="G7" s="46">
        <v>0</v>
      </c>
      <c r="H7" s="46">
        <v>0</v>
      </c>
      <c r="I7" s="46">
        <v>48896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125769</v>
      </c>
      <c r="O7" s="47">
        <f t="shared" si="2"/>
        <v>53.770414707139807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735062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8375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743437</v>
      </c>
      <c r="O8" s="43">
        <f t="shared" si="2"/>
        <v>317.84395040615647</v>
      </c>
      <c r="P8" s="10"/>
    </row>
    <row r="9" spans="1:133">
      <c r="A9" s="12"/>
      <c r="B9" s="44">
        <v>521</v>
      </c>
      <c r="C9" s="20" t="s">
        <v>22</v>
      </c>
      <c r="D9" s="46">
        <v>735062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735062</v>
      </c>
      <c r="O9" s="47">
        <f t="shared" si="2"/>
        <v>314.2633604104318</v>
      </c>
      <c r="P9" s="9"/>
    </row>
    <row r="10" spans="1:133">
      <c r="A10" s="12"/>
      <c r="B10" s="44">
        <v>529</v>
      </c>
      <c r="C10" s="20" t="s">
        <v>73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8375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8375</v>
      </c>
      <c r="O10" s="47">
        <f t="shared" si="2"/>
        <v>3.5805899957246687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SUM(D12:D14)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928246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928246</v>
      </c>
      <c r="O11" s="43">
        <f t="shared" si="2"/>
        <v>396.85592133390338</v>
      </c>
      <c r="P11" s="10"/>
    </row>
    <row r="12" spans="1:133">
      <c r="A12" s="12"/>
      <c r="B12" s="44">
        <v>531</v>
      </c>
      <c r="C12" s="20" t="s">
        <v>74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171464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171464</v>
      </c>
      <c r="O12" s="47">
        <f t="shared" si="2"/>
        <v>73.306541256947412</v>
      </c>
      <c r="P12" s="9"/>
    </row>
    <row r="13" spans="1:133">
      <c r="A13" s="12"/>
      <c r="B13" s="44">
        <v>536</v>
      </c>
      <c r="C13" s="20" t="s">
        <v>53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542845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542845</v>
      </c>
      <c r="O13" s="47">
        <f t="shared" si="2"/>
        <v>232.08422402736213</v>
      </c>
      <c r="P13" s="9"/>
    </row>
    <row r="14" spans="1:133">
      <c r="A14" s="12"/>
      <c r="B14" s="44">
        <v>539</v>
      </c>
      <c r="C14" s="20" t="s">
        <v>62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213937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213937</v>
      </c>
      <c r="O14" s="47">
        <f t="shared" si="2"/>
        <v>91.465156049593844</v>
      </c>
      <c r="P14" s="9"/>
    </row>
    <row r="15" spans="1:133" ht="15.6">
      <c r="A15" s="28" t="s">
        <v>26</v>
      </c>
      <c r="B15" s="29"/>
      <c r="C15" s="30"/>
      <c r="D15" s="31">
        <f t="shared" ref="D15:M15" si="5">SUM(D16:D17)</f>
        <v>897978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85170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ref="N15:N21" si="6">SUM(D15:M15)</f>
        <v>983148</v>
      </c>
      <c r="O15" s="43">
        <f t="shared" si="2"/>
        <v>420.32834544677212</v>
      </c>
      <c r="P15" s="10"/>
    </row>
    <row r="16" spans="1:133">
      <c r="A16" s="12"/>
      <c r="B16" s="44">
        <v>541</v>
      </c>
      <c r="C16" s="20" t="s">
        <v>54</v>
      </c>
      <c r="D16" s="46">
        <v>897978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6"/>
        <v>897978</v>
      </c>
      <c r="O16" s="47">
        <f t="shared" si="2"/>
        <v>383.91534843950404</v>
      </c>
      <c r="P16" s="9"/>
    </row>
    <row r="17" spans="1:119">
      <c r="A17" s="12"/>
      <c r="B17" s="44">
        <v>549</v>
      </c>
      <c r="C17" s="20" t="s">
        <v>76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85170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85170</v>
      </c>
      <c r="O17" s="47">
        <f t="shared" si="2"/>
        <v>36.412997007268061</v>
      </c>
      <c r="P17" s="9"/>
    </row>
    <row r="18" spans="1:119" ht="15.6">
      <c r="A18" s="28" t="s">
        <v>28</v>
      </c>
      <c r="B18" s="29"/>
      <c r="C18" s="30"/>
      <c r="D18" s="31">
        <f t="shared" ref="D18:M18" si="7">SUM(D19:D20)</f>
        <v>0</v>
      </c>
      <c r="E18" s="31">
        <f t="shared" si="7"/>
        <v>58224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6"/>
        <v>58224</v>
      </c>
      <c r="O18" s="43">
        <f t="shared" si="2"/>
        <v>24.892689183411715</v>
      </c>
      <c r="P18" s="10"/>
    </row>
    <row r="19" spans="1:119">
      <c r="A19" s="13"/>
      <c r="B19" s="45">
        <v>554</v>
      </c>
      <c r="C19" s="21" t="s">
        <v>29</v>
      </c>
      <c r="D19" s="46">
        <v>0</v>
      </c>
      <c r="E19" s="46">
        <v>675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675</v>
      </c>
      <c r="O19" s="47">
        <f t="shared" si="2"/>
        <v>0.28858486532706284</v>
      </c>
      <c r="P19" s="9"/>
    </row>
    <row r="20" spans="1:119">
      <c r="A20" s="13"/>
      <c r="B20" s="45">
        <v>559</v>
      </c>
      <c r="C20" s="21" t="s">
        <v>77</v>
      </c>
      <c r="D20" s="46">
        <v>0</v>
      </c>
      <c r="E20" s="46">
        <v>57549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57549</v>
      </c>
      <c r="O20" s="47">
        <f t="shared" si="2"/>
        <v>24.604104318084651</v>
      </c>
      <c r="P20" s="9"/>
    </row>
    <row r="21" spans="1:119" ht="15.6">
      <c r="A21" s="28" t="s">
        <v>78</v>
      </c>
      <c r="B21" s="29"/>
      <c r="C21" s="30"/>
      <c r="D21" s="31">
        <f t="shared" ref="D21:M21" si="8">SUM(D22:D22)</f>
        <v>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88065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88065</v>
      </c>
      <c r="O21" s="43">
        <f t="shared" si="2"/>
        <v>37.650705429670801</v>
      </c>
      <c r="P21" s="10"/>
    </row>
    <row r="22" spans="1:119">
      <c r="A22" s="12"/>
      <c r="B22" s="44">
        <v>569</v>
      </c>
      <c r="C22" s="20" t="s">
        <v>79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88065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9">SUM(D22:M22)</f>
        <v>88065</v>
      </c>
      <c r="O22" s="47">
        <f t="shared" si="2"/>
        <v>37.650705429670801</v>
      </c>
      <c r="P22" s="9"/>
    </row>
    <row r="23" spans="1:119" ht="15.6">
      <c r="A23" s="28" t="s">
        <v>30</v>
      </c>
      <c r="B23" s="29"/>
      <c r="C23" s="30"/>
      <c r="D23" s="31">
        <f t="shared" ref="D23:M23" si="10">SUM(D24:D26)</f>
        <v>622228</v>
      </c>
      <c r="E23" s="31">
        <f t="shared" si="10"/>
        <v>44036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9"/>
        <v>666264</v>
      </c>
      <c r="O23" s="43">
        <f t="shared" si="2"/>
        <v>284.84993587002992</v>
      </c>
      <c r="P23" s="9"/>
    </row>
    <row r="24" spans="1:119">
      <c r="A24" s="12"/>
      <c r="B24" s="44">
        <v>571</v>
      </c>
      <c r="C24" s="20" t="s">
        <v>31</v>
      </c>
      <c r="D24" s="46">
        <v>0</v>
      </c>
      <c r="E24" s="46">
        <v>44036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44036</v>
      </c>
      <c r="O24" s="47">
        <f t="shared" si="2"/>
        <v>18.826849080803761</v>
      </c>
      <c r="P24" s="9"/>
    </row>
    <row r="25" spans="1:119">
      <c r="A25" s="12"/>
      <c r="B25" s="44">
        <v>572</v>
      </c>
      <c r="C25" s="20" t="s">
        <v>55</v>
      </c>
      <c r="D25" s="46">
        <v>281780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281780</v>
      </c>
      <c r="O25" s="47">
        <f t="shared" si="2"/>
        <v>120.47028644719965</v>
      </c>
      <c r="P25" s="9"/>
    </row>
    <row r="26" spans="1:119">
      <c r="A26" s="12"/>
      <c r="B26" s="44">
        <v>579</v>
      </c>
      <c r="C26" s="20" t="s">
        <v>34</v>
      </c>
      <c r="D26" s="46">
        <v>340448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340448</v>
      </c>
      <c r="O26" s="47">
        <f t="shared" si="2"/>
        <v>145.5528003420265</v>
      </c>
      <c r="P26" s="9"/>
    </row>
    <row r="27" spans="1:119" ht="15.6">
      <c r="A27" s="28" t="s">
        <v>56</v>
      </c>
      <c r="B27" s="29"/>
      <c r="C27" s="30"/>
      <c r="D27" s="31">
        <f t="shared" ref="D27:M27" si="11">SUM(D28:D30)</f>
        <v>0</v>
      </c>
      <c r="E27" s="31">
        <f t="shared" si="11"/>
        <v>82601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1174406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1257007</v>
      </c>
      <c r="O27" s="43">
        <f t="shared" si="2"/>
        <v>537.41214194100041</v>
      </c>
      <c r="P27" s="9"/>
    </row>
    <row r="28" spans="1:119">
      <c r="A28" s="12"/>
      <c r="B28" s="44">
        <v>581</v>
      </c>
      <c r="C28" s="20" t="s">
        <v>57</v>
      </c>
      <c r="D28" s="46">
        <v>0</v>
      </c>
      <c r="E28" s="46">
        <v>82601</v>
      </c>
      <c r="F28" s="46">
        <v>0</v>
      </c>
      <c r="G28" s="46">
        <v>0</v>
      </c>
      <c r="H28" s="46">
        <v>0</v>
      </c>
      <c r="I28" s="46">
        <v>10400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93001</v>
      </c>
      <c r="O28" s="47">
        <f t="shared" si="2"/>
        <v>39.761008978195811</v>
      </c>
      <c r="P28" s="9"/>
    </row>
    <row r="29" spans="1:119">
      <c r="A29" s="12"/>
      <c r="B29" s="44">
        <v>590</v>
      </c>
      <c r="C29" s="20" t="s">
        <v>80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948986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948986</v>
      </c>
      <c r="O29" s="47">
        <f t="shared" si="2"/>
        <v>405.72295852928602</v>
      </c>
      <c r="P29" s="9"/>
    </row>
    <row r="30" spans="1:119" ht="15.6" thickBot="1">
      <c r="A30" s="12"/>
      <c r="B30" s="44">
        <v>591</v>
      </c>
      <c r="C30" s="20" t="s">
        <v>81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215020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215020</v>
      </c>
      <c r="O30" s="47">
        <f t="shared" si="2"/>
        <v>91.928174433518592</v>
      </c>
      <c r="P30" s="9"/>
    </row>
    <row r="31" spans="1:119" ht="16.2" thickBot="1">
      <c r="A31" s="14" t="s">
        <v>10</v>
      </c>
      <c r="B31" s="23"/>
      <c r="C31" s="22"/>
      <c r="D31" s="15">
        <f t="shared" ref="D31:M31" si="12">SUM(D5,D8,D11,D15,D18,D21,D23,D27)</f>
        <v>3157162</v>
      </c>
      <c r="E31" s="15">
        <f t="shared" si="12"/>
        <v>184861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2333158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5675181</v>
      </c>
      <c r="O31" s="37">
        <f t="shared" si="2"/>
        <v>2426.3279179136384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84</v>
      </c>
      <c r="M33" s="93"/>
      <c r="N33" s="93"/>
      <c r="O33" s="41">
        <v>2339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1654240</v>
      </c>
      <c r="E5" s="26">
        <f t="shared" si="0"/>
        <v>211701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118022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5" si="1">SUM(D5:M5)</f>
        <v>1983963</v>
      </c>
      <c r="O5" s="32">
        <f t="shared" ref="O5:O31" si="2">(N5/O$33)</f>
        <v>839.59500634786286</v>
      </c>
      <c r="P5" s="6"/>
    </row>
    <row r="6" spans="1:133">
      <c r="A6" s="12"/>
      <c r="B6" s="44">
        <v>513</v>
      </c>
      <c r="C6" s="20" t="s">
        <v>19</v>
      </c>
      <c r="D6" s="46">
        <v>1009231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1009231</v>
      </c>
      <c r="O6" s="47">
        <f t="shared" si="2"/>
        <v>427.09733389758782</v>
      </c>
      <c r="P6" s="9"/>
    </row>
    <row r="7" spans="1:133">
      <c r="A7" s="12"/>
      <c r="B7" s="44">
        <v>519</v>
      </c>
      <c r="C7" s="20" t="s">
        <v>52</v>
      </c>
      <c r="D7" s="46">
        <v>645009</v>
      </c>
      <c r="E7" s="46">
        <v>211701</v>
      </c>
      <c r="F7" s="46">
        <v>0</v>
      </c>
      <c r="G7" s="46">
        <v>0</v>
      </c>
      <c r="H7" s="46">
        <v>0</v>
      </c>
      <c r="I7" s="46">
        <v>118022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974732</v>
      </c>
      <c r="O7" s="47">
        <f t="shared" si="2"/>
        <v>412.49767245027505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1185815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9736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1195551</v>
      </c>
      <c r="O8" s="43">
        <f t="shared" si="2"/>
        <v>505.94625476089715</v>
      </c>
      <c r="P8" s="10"/>
    </row>
    <row r="9" spans="1:133">
      <c r="A9" s="12"/>
      <c r="B9" s="44">
        <v>521</v>
      </c>
      <c r="C9" s="20" t="s">
        <v>22</v>
      </c>
      <c r="D9" s="46">
        <v>1185815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1185815</v>
      </c>
      <c r="O9" s="47">
        <f t="shared" si="2"/>
        <v>501.82606855691915</v>
      </c>
      <c r="P9" s="9"/>
    </row>
    <row r="10" spans="1:133">
      <c r="A10" s="12"/>
      <c r="B10" s="44">
        <v>529</v>
      </c>
      <c r="C10" s="20" t="s">
        <v>73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9736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9736</v>
      </c>
      <c r="O10" s="47">
        <f t="shared" si="2"/>
        <v>4.120186203977994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SUM(D12:D15)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1372217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1372217</v>
      </c>
      <c r="O11" s="43">
        <f t="shared" si="2"/>
        <v>580.70969107067287</v>
      </c>
      <c r="P11" s="10"/>
    </row>
    <row r="12" spans="1:133">
      <c r="A12" s="12"/>
      <c r="B12" s="44">
        <v>531</v>
      </c>
      <c r="C12" s="20" t="s">
        <v>74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184896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184896</v>
      </c>
      <c r="O12" s="47">
        <f t="shared" si="2"/>
        <v>78.246297079983066</v>
      </c>
      <c r="P12" s="9"/>
    </row>
    <row r="13" spans="1:133">
      <c r="A13" s="12"/>
      <c r="B13" s="44">
        <v>534</v>
      </c>
      <c r="C13" s="20" t="s">
        <v>75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414198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414198</v>
      </c>
      <c r="O13" s="47">
        <f t="shared" si="2"/>
        <v>175.28480744815911</v>
      </c>
      <c r="P13" s="9"/>
    </row>
    <row r="14" spans="1:133">
      <c r="A14" s="12"/>
      <c r="B14" s="44">
        <v>536</v>
      </c>
      <c r="C14" s="20" t="s">
        <v>53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609000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609000</v>
      </c>
      <c r="O14" s="47">
        <f t="shared" si="2"/>
        <v>257.72323317816335</v>
      </c>
      <c r="P14" s="9"/>
    </row>
    <row r="15" spans="1:133">
      <c r="A15" s="12"/>
      <c r="B15" s="44">
        <v>539</v>
      </c>
      <c r="C15" s="20" t="s">
        <v>62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164123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164123</v>
      </c>
      <c r="O15" s="47">
        <f t="shared" si="2"/>
        <v>69.455353364367326</v>
      </c>
      <c r="P15" s="9"/>
    </row>
    <row r="16" spans="1:133" ht="15.6">
      <c r="A16" s="28" t="s">
        <v>26</v>
      </c>
      <c r="B16" s="29"/>
      <c r="C16" s="30"/>
      <c r="D16" s="31">
        <f t="shared" ref="D16:M16" si="5">SUM(D17:D18)</f>
        <v>583826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131111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ref="N16:N22" si="6">SUM(D16:M16)</f>
        <v>714937</v>
      </c>
      <c r="O16" s="43">
        <f t="shared" si="2"/>
        <v>302.55480321625055</v>
      </c>
      <c r="P16" s="10"/>
    </row>
    <row r="17" spans="1:119">
      <c r="A17" s="12"/>
      <c r="B17" s="44">
        <v>541</v>
      </c>
      <c r="C17" s="20" t="s">
        <v>54</v>
      </c>
      <c r="D17" s="46">
        <v>583826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583826</v>
      </c>
      <c r="O17" s="47">
        <f t="shared" si="2"/>
        <v>247.06982649174779</v>
      </c>
      <c r="P17" s="9"/>
    </row>
    <row r="18" spans="1:119">
      <c r="A18" s="12"/>
      <c r="B18" s="44">
        <v>549</v>
      </c>
      <c r="C18" s="20" t="s">
        <v>76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131111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131111</v>
      </c>
      <c r="O18" s="47">
        <f t="shared" si="2"/>
        <v>55.484976724502751</v>
      </c>
      <c r="P18" s="9"/>
    </row>
    <row r="19" spans="1:119" ht="15.6">
      <c r="A19" s="28" t="s">
        <v>28</v>
      </c>
      <c r="B19" s="29"/>
      <c r="C19" s="30"/>
      <c r="D19" s="31">
        <f t="shared" ref="D19:M19" si="7">SUM(D20:D21)</f>
        <v>0</v>
      </c>
      <c r="E19" s="31">
        <f t="shared" si="7"/>
        <v>43393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43393</v>
      </c>
      <c r="O19" s="43">
        <f t="shared" si="2"/>
        <v>18.363520947947524</v>
      </c>
      <c r="P19" s="10"/>
    </row>
    <row r="20" spans="1:119">
      <c r="A20" s="13"/>
      <c r="B20" s="45">
        <v>554</v>
      </c>
      <c r="C20" s="21" t="s">
        <v>29</v>
      </c>
      <c r="D20" s="46">
        <v>0</v>
      </c>
      <c r="E20" s="46">
        <v>27077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27077</v>
      </c>
      <c r="O20" s="47">
        <f t="shared" si="2"/>
        <v>11.45873889123995</v>
      </c>
      <c r="P20" s="9"/>
    </row>
    <row r="21" spans="1:119">
      <c r="A21" s="13"/>
      <c r="B21" s="45">
        <v>559</v>
      </c>
      <c r="C21" s="21" t="s">
        <v>77</v>
      </c>
      <c r="D21" s="46">
        <v>0</v>
      </c>
      <c r="E21" s="46">
        <v>16316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16316</v>
      </c>
      <c r="O21" s="47">
        <f t="shared" si="2"/>
        <v>6.9047820567075755</v>
      </c>
      <c r="P21" s="9"/>
    </row>
    <row r="22" spans="1:119" ht="15.6">
      <c r="A22" s="28" t="s">
        <v>78</v>
      </c>
      <c r="B22" s="29"/>
      <c r="C22" s="30"/>
      <c r="D22" s="31">
        <f t="shared" ref="D22:M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85513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85513</v>
      </c>
      <c r="O22" s="43">
        <f t="shared" si="2"/>
        <v>36.18831993228946</v>
      </c>
      <c r="P22" s="10"/>
    </row>
    <row r="23" spans="1:119">
      <c r="A23" s="12"/>
      <c r="B23" s="44">
        <v>569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85513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9">SUM(D23:M23)</f>
        <v>85513</v>
      </c>
      <c r="O23" s="47">
        <f t="shared" si="2"/>
        <v>36.18831993228946</v>
      </c>
      <c r="P23" s="9"/>
    </row>
    <row r="24" spans="1:119" ht="15.6">
      <c r="A24" s="28" t="s">
        <v>30</v>
      </c>
      <c r="B24" s="29"/>
      <c r="C24" s="30"/>
      <c r="D24" s="31">
        <f t="shared" ref="D24:M24" si="10">SUM(D25:D26)</f>
        <v>737823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9"/>
        <v>737823</v>
      </c>
      <c r="O24" s="43">
        <f t="shared" si="2"/>
        <v>312.23994921709692</v>
      </c>
      <c r="P24" s="9"/>
    </row>
    <row r="25" spans="1:119">
      <c r="A25" s="12"/>
      <c r="B25" s="44">
        <v>572</v>
      </c>
      <c r="C25" s="20" t="s">
        <v>55</v>
      </c>
      <c r="D25" s="46">
        <v>339427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339427</v>
      </c>
      <c r="O25" s="47">
        <f t="shared" si="2"/>
        <v>143.64240372407957</v>
      </c>
      <c r="P25" s="9"/>
    </row>
    <row r="26" spans="1:119">
      <c r="A26" s="12"/>
      <c r="B26" s="44">
        <v>579</v>
      </c>
      <c r="C26" s="20" t="s">
        <v>34</v>
      </c>
      <c r="D26" s="46">
        <v>398396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398396</v>
      </c>
      <c r="O26" s="47">
        <f t="shared" si="2"/>
        <v>168.59754549301735</v>
      </c>
      <c r="P26" s="9"/>
    </row>
    <row r="27" spans="1:119" ht="15.6">
      <c r="A27" s="28" t="s">
        <v>56</v>
      </c>
      <c r="B27" s="29"/>
      <c r="C27" s="30"/>
      <c r="D27" s="31">
        <f t="shared" ref="D27:M27" si="11">SUM(D28:D30)</f>
        <v>0</v>
      </c>
      <c r="E27" s="31">
        <f t="shared" si="11"/>
        <v>88304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1135387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1223691</v>
      </c>
      <c r="O27" s="43">
        <f t="shared" si="2"/>
        <v>517.85484553533638</v>
      </c>
      <c r="P27" s="9"/>
    </row>
    <row r="28" spans="1:119">
      <c r="A28" s="12"/>
      <c r="B28" s="44">
        <v>581</v>
      </c>
      <c r="C28" s="20" t="s">
        <v>57</v>
      </c>
      <c r="D28" s="46">
        <v>0</v>
      </c>
      <c r="E28" s="46">
        <v>88304</v>
      </c>
      <c r="F28" s="46">
        <v>0</v>
      </c>
      <c r="G28" s="46">
        <v>0</v>
      </c>
      <c r="H28" s="46">
        <v>0</v>
      </c>
      <c r="I28" s="46">
        <v>77053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165357</v>
      </c>
      <c r="O28" s="47">
        <f t="shared" si="2"/>
        <v>69.977570884468889</v>
      </c>
      <c r="P28" s="9"/>
    </row>
    <row r="29" spans="1:119">
      <c r="A29" s="12"/>
      <c r="B29" s="44">
        <v>590</v>
      </c>
      <c r="C29" s="20" t="s">
        <v>80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922451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922451</v>
      </c>
      <c r="O29" s="47">
        <f t="shared" si="2"/>
        <v>390.3728311468472</v>
      </c>
      <c r="P29" s="9"/>
    </row>
    <row r="30" spans="1:119" ht="15.6" thickBot="1">
      <c r="A30" s="12"/>
      <c r="B30" s="44">
        <v>591</v>
      </c>
      <c r="C30" s="20" t="s">
        <v>81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135883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135883</v>
      </c>
      <c r="O30" s="47">
        <f t="shared" si="2"/>
        <v>57.504443504020315</v>
      </c>
      <c r="P30" s="9"/>
    </row>
    <row r="31" spans="1:119" ht="16.2" thickBot="1">
      <c r="A31" s="14" t="s">
        <v>10</v>
      </c>
      <c r="B31" s="23"/>
      <c r="C31" s="22"/>
      <c r="D31" s="15">
        <f t="shared" ref="D31:M31" si="12">SUM(D5,D8,D11,D16,D19,D22,D24,D27)</f>
        <v>4161704</v>
      </c>
      <c r="E31" s="15">
        <f t="shared" si="12"/>
        <v>343398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2851986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7357088</v>
      </c>
      <c r="O31" s="37">
        <f t="shared" si="2"/>
        <v>3113.4523910283538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82</v>
      </c>
      <c r="M33" s="93"/>
      <c r="N33" s="93"/>
      <c r="O33" s="41">
        <v>2363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2547082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2547082</v>
      </c>
      <c r="O5" s="32">
        <f t="shared" ref="O5:O23" si="2">(N5/O$25)</f>
        <v>1091.7625375053578</v>
      </c>
      <c r="P5" s="6"/>
    </row>
    <row r="6" spans="1:133">
      <c r="A6" s="12"/>
      <c r="B6" s="44">
        <v>513</v>
      </c>
      <c r="C6" s="20" t="s">
        <v>19</v>
      </c>
      <c r="D6" s="46">
        <v>759201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759201</v>
      </c>
      <c r="O6" s="47">
        <f t="shared" si="2"/>
        <v>325.41834547792541</v>
      </c>
      <c r="P6" s="9"/>
    </row>
    <row r="7" spans="1:133">
      <c r="A7" s="12"/>
      <c r="B7" s="44">
        <v>519</v>
      </c>
      <c r="C7" s="20" t="s">
        <v>52</v>
      </c>
      <c r="D7" s="46">
        <v>1787881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1787881</v>
      </c>
      <c r="O7" s="47">
        <f t="shared" si="2"/>
        <v>766.34419202743254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732310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732310</v>
      </c>
      <c r="O8" s="43">
        <f t="shared" si="2"/>
        <v>313.89198456922418</v>
      </c>
      <c r="P8" s="10"/>
    </row>
    <row r="9" spans="1:133">
      <c r="A9" s="12"/>
      <c r="B9" s="44">
        <v>521</v>
      </c>
      <c r="C9" s="20" t="s">
        <v>22</v>
      </c>
      <c r="D9" s="46">
        <v>613834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613834</v>
      </c>
      <c r="O9" s="47">
        <f t="shared" si="2"/>
        <v>263.10930132876126</v>
      </c>
      <c r="P9" s="9"/>
    </row>
    <row r="10" spans="1:133">
      <c r="A10" s="12"/>
      <c r="B10" s="44">
        <v>522</v>
      </c>
      <c r="C10" s="20" t="s">
        <v>23</v>
      </c>
      <c r="D10" s="46">
        <v>118476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118476</v>
      </c>
      <c r="O10" s="47">
        <f t="shared" si="2"/>
        <v>50.782683240462923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2785154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2785154</v>
      </c>
      <c r="O11" s="43">
        <f t="shared" si="2"/>
        <v>1193.8079725675098</v>
      </c>
      <c r="P11" s="10"/>
    </row>
    <row r="12" spans="1:133">
      <c r="A12" s="12"/>
      <c r="B12" s="44">
        <v>536</v>
      </c>
      <c r="C12" s="20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2785154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2785154</v>
      </c>
      <c r="O12" s="47">
        <f t="shared" si="2"/>
        <v>1193.8079725675098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662904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662904</v>
      </c>
      <c r="O13" s="43">
        <f t="shared" si="2"/>
        <v>284.14230604372051</v>
      </c>
      <c r="P13" s="10"/>
    </row>
    <row r="14" spans="1:133">
      <c r="A14" s="12"/>
      <c r="B14" s="44">
        <v>541</v>
      </c>
      <c r="C14" s="20" t="s">
        <v>54</v>
      </c>
      <c r="D14" s="46">
        <v>662904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662904</v>
      </c>
      <c r="O14" s="47">
        <f t="shared" si="2"/>
        <v>284.14230604372051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32834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32834</v>
      </c>
      <c r="O15" s="43">
        <f t="shared" si="2"/>
        <v>14.073724817831119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32834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32834</v>
      </c>
      <c r="O16" s="47">
        <f t="shared" si="2"/>
        <v>14.073724817831119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881872</v>
      </c>
      <c r="E17" s="31">
        <f t="shared" si="7"/>
        <v>948959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34204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1865035</v>
      </c>
      <c r="O17" s="43">
        <f t="shared" si="2"/>
        <v>799.41491641663094</v>
      </c>
      <c r="P17" s="9"/>
    </row>
    <row r="18" spans="1:119">
      <c r="A18" s="12"/>
      <c r="B18" s="44">
        <v>571</v>
      </c>
      <c r="C18" s="20" t="s">
        <v>31</v>
      </c>
      <c r="D18" s="46">
        <v>188672</v>
      </c>
      <c r="E18" s="46">
        <v>948959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1137631</v>
      </c>
      <c r="O18" s="47">
        <f t="shared" si="2"/>
        <v>487.62580368624089</v>
      </c>
      <c r="P18" s="9"/>
    </row>
    <row r="19" spans="1:119">
      <c r="A19" s="12"/>
      <c r="B19" s="44">
        <v>572</v>
      </c>
      <c r="C19" s="20" t="s">
        <v>55</v>
      </c>
      <c r="D19" s="46">
        <v>143203</v>
      </c>
      <c r="E19" s="46">
        <v>0</v>
      </c>
      <c r="F19" s="46">
        <v>0</v>
      </c>
      <c r="G19" s="46">
        <v>0</v>
      </c>
      <c r="H19" s="46">
        <v>0</v>
      </c>
      <c r="I19" s="46">
        <v>34204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177407</v>
      </c>
      <c r="O19" s="47">
        <f t="shared" si="2"/>
        <v>76.042434633519079</v>
      </c>
      <c r="P19" s="9"/>
    </row>
    <row r="20" spans="1:119">
      <c r="A20" s="12"/>
      <c r="B20" s="44">
        <v>579</v>
      </c>
      <c r="C20" s="20" t="s">
        <v>34</v>
      </c>
      <c r="D20" s="46">
        <v>549997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549997</v>
      </c>
      <c r="O20" s="47">
        <f t="shared" si="2"/>
        <v>235.74667809687099</v>
      </c>
      <c r="P20" s="9"/>
    </row>
    <row r="21" spans="1:119" ht="15.6">
      <c r="A21" s="28" t="s">
        <v>56</v>
      </c>
      <c r="B21" s="29"/>
      <c r="C21" s="30"/>
      <c r="D21" s="31">
        <f t="shared" ref="D21:M21" si="8">SUM(D22:D22)</f>
        <v>0</v>
      </c>
      <c r="E21" s="31">
        <f t="shared" si="8"/>
        <v>71742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105000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176742</v>
      </c>
      <c r="O21" s="43">
        <f t="shared" si="2"/>
        <v>75.757393913416209</v>
      </c>
      <c r="P21" s="9"/>
    </row>
    <row r="22" spans="1:119" ht="15.6" thickBot="1">
      <c r="A22" s="12"/>
      <c r="B22" s="44">
        <v>581</v>
      </c>
      <c r="C22" s="20" t="s">
        <v>57</v>
      </c>
      <c r="D22" s="46">
        <v>0</v>
      </c>
      <c r="E22" s="46">
        <v>71742</v>
      </c>
      <c r="F22" s="46">
        <v>0</v>
      </c>
      <c r="G22" s="46">
        <v>0</v>
      </c>
      <c r="H22" s="46">
        <v>0</v>
      </c>
      <c r="I22" s="46">
        <v>105000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176742</v>
      </c>
      <c r="O22" s="47">
        <f t="shared" si="2"/>
        <v>75.757393913416209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4824168</v>
      </c>
      <c r="E23" s="15">
        <f t="shared" ref="E23:M23" si="9">SUM(E5,E8,E11,E13,E15,E17,E21)</f>
        <v>1053535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2924358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8802061</v>
      </c>
      <c r="O23" s="37">
        <f t="shared" si="2"/>
        <v>3772.8508358336903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71</v>
      </c>
      <c r="M25" s="93"/>
      <c r="N25" s="93"/>
      <c r="O25" s="41">
        <v>2333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1565487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1565487</v>
      </c>
      <c r="O5" s="32">
        <f t="shared" ref="O5:O23" si="2">(N5/O$25)</f>
        <v>677.40675032453487</v>
      </c>
      <c r="P5" s="6"/>
    </row>
    <row r="6" spans="1:133">
      <c r="A6" s="12"/>
      <c r="B6" s="44">
        <v>513</v>
      </c>
      <c r="C6" s="20" t="s">
        <v>19</v>
      </c>
      <c r="D6" s="46">
        <v>1157226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1157226</v>
      </c>
      <c r="O6" s="47">
        <f t="shared" si="2"/>
        <v>500.74686282994372</v>
      </c>
      <c r="P6" s="9"/>
    </row>
    <row r="7" spans="1:133">
      <c r="A7" s="12"/>
      <c r="B7" s="44">
        <v>519</v>
      </c>
      <c r="C7" s="20" t="s">
        <v>52</v>
      </c>
      <c r="D7" s="46">
        <v>408261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408261</v>
      </c>
      <c r="O7" s="47">
        <f t="shared" si="2"/>
        <v>176.65988749459109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838652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838652</v>
      </c>
      <c r="O8" s="43">
        <f t="shared" si="2"/>
        <v>362.89571614019906</v>
      </c>
      <c r="P8" s="10"/>
    </row>
    <row r="9" spans="1:133">
      <c r="A9" s="12"/>
      <c r="B9" s="44">
        <v>521</v>
      </c>
      <c r="C9" s="20" t="s">
        <v>22</v>
      </c>
      <c r="D9" s="46">
        <v>646312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646312</v>
      </c>
      <c r="O9" s="47">
        <f t="shared" si="2"/>
        <v>279.66767633059283</v>
      </c>
      <c r="P9" s="9"/>
    </row>
    <row r="10" spans="1:133">
      <c r="A10" s="12"/>
      <c r="B10" s="44">
        <v>522</v>
      </c>
      <c r="C10" s="20" t="s">
        <v>23</v>
      </c>
      <c r="D10" s="46">
        <v>192340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192340</v>
      </c>
      <c r="O10" s="47">
        <f t="shared" si="2"/>
        <v>83.22803980960623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2712267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2712267</v>
      </c>
      <c r="O11" s="43">
        <f t="shared" si="2"/>
        <v>1173.6334919948074</v>
      </c>
      <c r="P11" s="10"/>
    </row>
    <row r="12" spans="1:133">
      <c r="A12" s="12"/>
      <c r="B12" s="44">
        <v>536</v>
      </c>
      <c r="C12" s="20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2712267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2712267</v>
      </c>
      <c r="O12" s="47">
        <f t="shared" si="2"/>
        <v>1173.6334919948074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665544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665544</v>
      </c>
      <c r="O13" s="43">
        <f t="shared" si="2"/>
        <v>287.98961488533104</v>
      </c>
      <c r="P13" s="10"/>
    </row>
    <row r="14" spans="1:133">
      <c r="A14" s="12"/>
      <c r="B14" s="44">
        <v>541</v>
      </c>
      <c r="C14" s="20" t="s">
        <v>54</v>
      </c>
      <c r="D14" s="46">
        <v>665544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665544</v>
      </c>
      <c r="O14" s="47">
        <f t="shared" si="2"/>
        <v>287.98961488533104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23117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23117</v>
      </c>
      <c r="O15" s="43">
        <f t="shared" si="2"/>
        <v>10.00302899177845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23117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23117</v>
      </c>
      <c r="O16" s="47">
        <f t="shared" si="2"/>
        <v>10.00302899177845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676506</v>
      </c>
      <c r="E17" s="31">
        <f t="shared" si="7"/>
        <v>87275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84228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848009</v>
      </c>
      <c r="O17" s="43">
        <f t="shared" si="2"/>
        <v>366.94461272176545</v>
      </c>
      <c r="P17" s="9"/>
    </row>
    <row r="18" spans="1:119">
      <c r="A18" s="12"/>
      <c r="B18" s="44">
        <v>571</v>
      </c>
      <c r="C18" s="20" t="s">
        <v>31</v>
      </c>
      <c r="D18" s="46">
        <v>103949</v>
      </c>
      <c r="E18" s="46">
        <v>87275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191224</v>
      </c>
      <c r="O18" s="47">
        <f t="shared" si="2"/>
        <v>82.745131977498914</v>
      </c>
      <c r="P18" s="9"/>
    </row>
    <row r="19" spans="1:119">
      <c r="A19" s="12"/>
      <c r="B19" s="44">
        <v>572</v>
      </c>
      <c r="C19" s="20" t="s">
        <v>55</v>
      </c>
      <c r="D19" s="46">
        <v>83788</v>
      </c>
      <c r="E19" s="46">
        <v>0</v>
      </c>
      <c r="F19" s="46">
        <v>0</v>
      </c>
      <c r="G19" s="46">
        <v>0</v>
      </c>
      <c r="H19" s="46">
        <v>0</v>
      </c>
      <c r="I19" s="46">
        <v>84228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168016</v>
      </c>
      <c r="O19" s="47">
        <f t="shared" si="2"/>
        <v>72.702726092600599</v>
      </c>
      <c r="P19" s="9"/>
    </row>
    <row r="20" spans="1:119">
      <c r="A20" s="12"/>
      <c r="B20" s="44">
        <v>579</v>
      </c>
      <c r="C20" s="20" t="s">
        <v>34</v>
      </c>
      <c r="D20" s="46">
        <v>488769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488769</v>
      </c>
      <c r="O20" s="47">
        <f t="shared" si="2"/>
        <v>211.49675465166595</v>
      </c>
      <c r="P20" s="9"/>
    </row>
    <row r="21" spans="1:119" ht="15.6">
      <c r="A21" s="28" t="s">
        <v>56</v>
      </c>
      <c r="B21" s="29"/>
      <c r="C21" s="30"/>
      <c r="D21" s="31">
        <f t="shared" ref="D21:M21" si="8">SUM(D22:D22)</f>
        <v>0</v>
      </c>
      <c r="E21" s="31">
        <f t="shared" si="8"/>
        <v>82330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120000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202330</v>
      </c>
      <c r="O21" s="43">
        <f t="shared" si="2"/>
        <v>87.550843790566859</v>
      </c>
      <c r="P21" s="9"/>
    </row>
    <row r="22" spans="1:119" ht="15.6" thickBot="1">
      <c r="A22" s="12"/>
      <c r="B22" s="44">
        <v>581</v>
      </c>
      <c r="C22" s="20" t="s">
        <v>57</v>
      </c>
      <c r="D22" s="46">
        <v>0</v>
      </c>
      <c r="E22" s="46">
        <v>82330</v>
      </c>
      <c r="F22" s="46">
        <v>0</v>
      </c>
      <c r="G22" s="46">
        <v>0</v>
      </c>
      <c r="H22" s="46">
        <v>0</v>
      </c>
      <c r="I22" s="46">
        <v>120000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202330</v>
      </c>
      <c r="O22" s="47">
        <f t="shared" si="2"/>
        <v>87.550843790566859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3746189</v>
      </c>
      <c r="E23" s="15">
        <f t="shared" ref="E23:M23" si="9">SUM(E5,E8,E11,E13,E15,E17,E21)</f>
        <v>192722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2916495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6855406</v>
      </c>
      <c r="O23" s="37">
        <f t="shared" si="2"/>
        <v>2966.4240588489833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69</v>
      </c>
      <c r="M25" s="93"/>
      <c r="N25" s="93"/>
      <c r="O25" s="41">
        <v>2311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SUM(D6:D7)</f>
        <v>2637293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2637293</v>
      </c>
      <c r="O5" s="32">
        <f t="shared" ref="O5:O23" si="2">(N5/O$25)</f>
        <v>1145.6529105125978</v>
      </c>
      <c r="P5" s="6"/>
    </row>
    <row r="6" spans="1:133">
      <c r="A6" s="12"/>
      <c r="B6" s="44">
        <v>513</v>
      </c>
      <c r="C6" s="20" t="s">
        <v>19</v>
      </c>
      <c r="D6" s="46">
        <v>1401671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1401671</v>
      </c>
      <c r="O6" s="47">
        <f t="shared" si="2"/>
        <v>608.8927019982624</v>
      </c>
      <c r="P6" s="9"/>
    </row>
    <row r="7" spans="1:133">
      <c r="A7" s="12"/>
      <c r="B7" s="44">
        <v>519</v>
      </c>
      <c r="C7" s="20" t="s">
        <v>52</v>
      </c>
      <c r="D7" s="46">
        <v>1235622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1235622</v>
      </c>
      <c r="O7" s="47">
        <f t="shared" si="2"/>
        <v>536.76020851433532</v>
      </c>
      <c r="P7" s="9"/>
    </row>
    <row r="8" spans="1:133" ht="15.6">
      <c r="A8" s="28" t="s">
        <v>21</v>
      </c>
      <c r="B8" s="29"/>
      <c r="C8" s="30"/>
      <c r="D8" s="31">
        <f t="shared" ref="D8:M8" si="3">SUM(D9:D10)</f>
        <v>705599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705599</v>
      </c>
      <c r="O8" s="43">
        <f t="shared" si="2"/>
        <v>306.51563857515202</v>
      </c>
      <c r="P8" s="10"/>
    </row>
    <row r="9" spans="1:133">
      <c r="A9" s="12"/>
      <c r="B9" s="44">
        <v>521</v>
      </c>
      <c r="C9" s="20" t="s">
        <v>22</v>
      </c>
      <c r="D9" s="46">
        <v>598246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598246</v>
      </c>
      <c r="O9" s="47">
        <f t="shared" si="2"/>
        <v>259.88097306689838</v>
      </c>
      <c r="P9" s="9"/>
    </row>
    <row r="10" spans="1:133">
      <c r="A10" s="12"/>
      <c r="B10" s="44">
        <v>522</v>
      </c>
      <c r="C10" s="20" t="s">
        <v>23</v>
      </c>
      <c r="D10" s="46">
        <v>107353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107353</v>
      </c>
      <c r="O10" s="47">
        <f t="shared" si="2"/>
        <v>46.63466550825369</v>
      </c>
      <c r="P10" s="9"/>
    </row>
    <row r="11" spans="1:133" ht="15.6">
      <c r="A11" s="28" t="s">
        <v>24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2543409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2543409</v>
      </c>
      <c r="O11" s="43">
        <f t="shared" si="2"/>
        <v>1104.8692441355342</v>
      </c>
      <c r="P11" s="10"/>
    </row>
    <row r="12" spans="1:133">
      <c r="A12" s="12"/>
      <c r="B12" s="44">
        <v>536</v>
      </c>
      <c r="C12" s="20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2543409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2543409</v>
      </c>
      <c r="O12" s="47">
        <f t="shared" si="2"/>
        <v>1104.8692441355342</v>
      </c>
      <c r="P12" s="9"/>
    </row>
    <row r="13" spans="1:133" ht="15.6">
      <c r="A13" s="28" t="s">
        <v>26</v>
      </c>
      <c r="B13" s="29"/>
      <c r="C13" s="30"/>
      <c r="D13" s="31">
        <f t="shared" ref="D13:M13" si="5">SUM(D14:D14)</f>
        <v>616360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616360</v>
      </c>
      <c r="O13" s="43">
        <f t="shared" si="2"/>
        <v>267.74978279756732</v>
      </c>
      <c r="P13" s="10"/>
    </row>
    <row r="14" spans="1:133">
      <c r="A14" s="12"/>
      <c r="B14" s="44">
        <v>541</v>
      </c>
      <c r="C14" s="20" t="s">
        <v>54</v>
      </c>
      <c r="D14" s="46">
        <v>616360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616360</v>
      </c>
      <c r="O14" s="47">
        <f t="shared" si="2"/>
        <v>267.74978279756732</v>
      </c>
      <c r="P14" s="9"/>
    </row>
    <row r="15" spans="1:133" ht="15.6">
      <c r="A15" s="28" t="s">
        <v>28</v>
      </c>
      <c r="B15" s="29"/>
      <c r="C15" s="30"/>
      <c r="D15" s="31">
        <f t="shared" ref="D15:M15" si="6">SUM(D16:D16)</f>
        <v>0</v>
      </c>
      <c r="E15" s="31">
        <f t="shared" si="6"/>
        <v>95387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95387</v>
      </c>
      <c r="O15" s="43">
        <f t="shared" si="2"/>
        <v>41.436576889661161</v>
      </c>
      <c r="P15" s="10"/>
    </row>
    <row r="16" spans="1:133">
      <c r="A16" s="13"/>
      <c r="B16" s="45">
        <v>554</v>
      </c>
      <c r="C16" s="21" t="s">
        <v>29</v>
      </c>
      <c r="D16" s="46">
        <v>0</v>
      </c>
      <c r="E16" s="46">
        <v>95387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95387</v>
      </c>
      <c r="O16" s="47">
        <f t="shared" si="2"/>
        <v>41.436576889661161</v>
      </c>
      <c r="P16" s="9"/>
    </row>
    <row r="17" spans="1:119" ht="15.6">
      <c r="A17" s="28" t="s">
        <v>30</v>
      </c>
      <c r="B17" s="29"/>
      <c r="C17" s="30"/>
      <c r="D17" s="31">
        <f t="shared" ref="D17:M17" si="7">SUM(D18:D20)</f>
        <v>670725</v>
      </c>
      <c r="E17" s="31">
        <f t="shared" si="7"/>
        <v>38769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108670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818164</v>
      </c>
      <c r="O17" s="43">
        <f t="shared" si="2"/>
        <v>355.41442224152911</v>
      </c>
      <c r="P17" s="9"/>
    </row>
    <row r="18" spans="1:119">
      <c r="A18" s="12"/>
      <c r="B18" s="44">
        <v>571</v>
      </c>
      <c r="C18" s="20" t="s">
        <v>31</v>
      </c>
      <c r="D18" s="46">
        <v>91081</v>
      </c>
      <c r="E18" s="46">
        <v>38769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129850</v>
      </c>
      <c r="O18" s="47">
        <f t="shared" si="2"/>
        <v>56.407471763683752</v>
      </c>
      <c r="P18" s="9"/>
    </row>
    <row r="19" spans="1:119">
      <c r="A19" s="12"/>
      <c r="B19" s="44">
        <v>572</v>
      </c>
      <c r="C19" s="20" t="s">
        <v>55</v>
      </c>
      <c r="D19" s="46">
        <v>77252</v>
      </c>
      <c r="E19" s="46">
        <v>0</v>
      </c>
      <c r="F19" s="46">
        <v>0</v>
      </c>
      <c r="G19" s="46">
        <v>0</v>
      </c>
      <c r="H19" s="46">
        <v>0</v>
      </c>
      <c r="I19" s="46">
        <v>108670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185922</v>
      </c>
      <c r="O19" s="47">
        <f t="shared" si="2"/>
        <v>80.765421372719373</v>
      </c>
      <c r="P19" s="9"/>
    </row>
    <row r="20" spans="1:119">
      <c r="A20" s="12"/>
      <c r="B20" s="44">
        <v>579</v>
      </c>
      <c r="C20" s="20" t="s">
        <v>34</v>
      </c>
      <c r="D20" s="46">
        <v>502392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502392</v>
      </c>
      <c r="O20" s="47">
        <f t="shared" si="2"/>
        <v>218.24152910512598</v>
      </c>
      <c r="P20" s="9"/>
    </row>
    <row r="21" spans="1:119" ht="15.6">
      <c r="A21" s="28" t="s">
        <v>56</v>
      </c>
      <c r="B21" s="29"/>
      <c r="C21" s="30"/>
      <c r="D21" s="31">
        <f t="shared" ref="D21:M21" si="8">SUM(D22:D22)</f>
        <v>103676</v>
      </c>
      <c r="E21" s="31">
        <f t="shared" si="8"/>
        <v>7835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133500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245011</v>
      </c>
      <c r="O21" s="43">
        <f t="shared" si="2"/>
        <v>106.43397046046915</v>
      </c>
      <c r="P21" s="9"/>
    </row>
    <row r="22" spans="1:119" ht="15.6" thickBot="1">
      <c r="A22" s="12"/>
      <c r="B22" s="44">
        <v>581</v>
      </c>
      <c r="C22" s="20" t="s">
        <v>57</v>
      </c>
      <c r="D22" s="46">
        <v>103676</v>
      </c>
      <c r="E22" s="46">
        <v>7835</v>
      </c>
      <c r="F22" s="46">
        <v>0</v>
      </c>
      <c r="G22" s="46">
        <v>0</v>
      </c>
      <c r="H22" s="46">
        <v>0</v>
      </c>
      <c r="I22" s="46">
        <v>133500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245011</v>
      </c>
      <c r="O22" s="47">
        <f t="shared" si="2"/>
        <v>106.43397046046915</v>
      </c>
      <c r="P22" s="9"/>
    </row>
    <row r="23" spans="1:119" ht="16.2" thickBot="1">
      <c r="A23" s="14" t="s">
        <v>10</v>
      </c>
      <c r="B23" s="23"/>
      <c r="C23" s="22"/>
      <c r="D23" s="15">
        <f>SUM(D5,D8,D11,D13,D15,D17,D21)</f>
        <v>4733653</v>
      </c>
      <c r="E23" s="15">
        <f t="shared" ref="E23:M23" si="9">SUM(E5,E8,E11,E13,E15,E17,E21)</f>
        <v>141991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2785579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7661223</v>
      </c>
      <c r="O23" s="37">
        <f t="shared" si="2"/>
        <v>3328.072545612511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67</v>
      </c>
      <c r="M25" s="93"/>
      <c r="N25" s="93"/>
      <c r="O25" s="41">
        <v>2302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2025-01-31T18:57:43Z</cp:lastPrinted>
  <dcterms:created xsi:type="dcterms:W3CDTF">2000-08-31T21:26:31Z</dcterms:created>
  <dcterms:modified xsi:type="dcterms:W3CDTF">2025-01-31T18:58:42Z</dcterms:modified>
</cp:coreProperties>
</file>