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</sheets>
  <definedNames>
    <definedName name="_xlnm.Print_Area" localSheetId="14">'2008'!$A$1:$O$41</definedName>
    <definedName name="_xlnm.Print_Area" localSheetId="13">'2009'!$A$1:$O$39</definedName>
    <definedName name="_xlnm.Print_Area" localSheetId="12">'2010'!$A$1:$O$39</definedName>
    <definedName name="_xlnm.Print_Area" localSheetId="11">'2011'!$A$1:$O$38</definedName>
    <definedName name="_xlnm.Print_Area" localSheetId="10">'2012'!$A$1:$O$37</definedName>
    <definedName name="_xlnm.Print_Area" localSheetId="9">'2013'!$A$1:$O$34</definedName>
    <definedName name="_xlnm.Print_Area" localSheetId="8">'2014'!$A$1:$O$33</definedName>
    <definedName name="_xlnm.Print_Area" localSheetId="7">'2015'!$A$1:$O$36</definedName>
    <definedName name="_xlnm.Print_Area" localSheetId="6">'2016'!$A$1:$O$34</definedName>
    <definedName name="_xlnm.Print_Area" localSheetId="5">'2017'!$A$1:$O$34</definedName>
    <definedName name="_xlnm.Print_Area" localSheetId="4">'2018'!$A$1:$O$34</definedName>
    <definedName name="_xlnm.Print_Area" localSheetId="3">'2019'!$A$1:$O$38</definedName>
    <definedName name="_xlnm.Print_Area" localSheetId="2">'2020'!$A$1:$O$38</definedName>
    <definedName name="_xlnm.Print_Area" localSheetId="1">'2021'!$A$1:$P$36</definedName>
    <definedName name="_xlnm.Print_Area" localSheetId="0">'2022'!$A$1:$P$34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29" i="47" l="1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8" i="47" l="1"/>
  <c r="P28" i="47" s="1"/>
  <c r="D30" i="47"/>
  <c r="O25" i="47"/>
  <c r="P25" i="47" s="1"/>
  <c r="O23" i="47"/>
  <c r="P23" i="47" s="1"/>
  <c r="O19" i="47"/>
  <c r="P19" i="47" s="1"/>
  <c r="J30" i="47"/>
  <c r="O12" i="47"/>
  <c r="P12" i="47" s="1"/>
  <c r="O10" i="47"/>
  <c r="P10" i="47" s="1"/>
  <c r="G30" i="47"/>
  <c r="L30" i="47"/>
  <c r="M30" i="47"/>
  <c r="N30" i="47"/>
  <c r="E30" i="47"/>
  <c r="F30" i="47"/>
  <c r="K30" i="47"/>
  <c r="H30" i="47"/>
  <c r="I30" i="47"/>
  <c r="O5" i="47"/>
  <c r="P5" i="47" s="1"/>
  <c r="O31" i="46"/>
  <c r="P31" i="46"/>
  <c r="N30" i="46"/>
  <c r="M30" i="46"/>
  <c r="O30" i="46" s="1"/>
  <c r="P30" i="46" s="1"/>
  <c r="L30" i="46"/>
  <c r="K30" i="46"/>
  <c r="J30" i="46"/>
  <c r="I30" i="46"/>
  <c r="H30" i="46"/>
  <c r="G30" i="46"/>
  <c r="F30" i="46"/>
  <c r="E30" i="46"/>
  <c r="D30" i="46"/>
  <c r="O29" i="46"/>
  <c r="P29" i="46" s="1"/>
  <c r="O28" i="46"/>
  <c r="P28" i="46" s="1"/>
  <c r="O27" i="46"/>
  <c r="P27" i="46" s="1"/>
  <c r="N26" i="46"/>
  <c r="M26" i="46"/>
  <c r="L26" i="46"/>
  <c r="K26" i="46"/>
  <c r="J26" i="46"/>
  <c r="I26" i="46"/>
  <c r="H26" i="46"/>
  <c r="G26" i="46"/>
  <c r="F26" i="46"/>
  <c r="O26" i="46" s="1"/>
  <c r="P26" i="46" s="1"/>
  <c r="E26" i="46"/>
  <c r="D26" i="46"/>
  <c r="O25" i="46"/>
  <c r="P25" i="46" s="1"/>
  <c r="N24" i="46"/>
  <c r="M24" i="46"/>
  <c r="L24" i="46"/>
  <c r="K24" i="46"/>
  <c r="J24" i="46"/>
  <c r="I24" i="46"/>
  <c r="H24" i="46"/>
  <c r="G24" i="46"/>
  <c r="O24" i="46" s="1"/>
  <c r="P24" i="46" s="1"/>
  <c r="F24" i="46"/>
  <c r="E24" i="46"/>
  <c r="D24" i="46"/>
  <c r="O23" i="46"/>
  <c r="P23" i="46" s="1"/>
  <c r="O22" i="46"/>
  <c r="P22" i="46" s="1"/>
  <c r="O21" i="46"/>
  <c r="P21" i="46"/>
  <c r="N20" i="46"/>
  <c r="M20" i="46"/>
  <c r="L20" i="46"/>
  <c r="O20" i="46" s="1"/>
  <c r="P20" i="46" s="1"/>
  <c r="K20" i="46"/>
  <c r="J20" i="46"/>
  <c r="I20" i="46"/>
  <c r="H20" i="46"/>
  <c r="G20" i="46"/>
  <c r="F20" i="46"/>
  <c r="E20" i="46"/>
  <c r="D20" i="46"/>
  <c r="O19" i="46"/>
  <c r="P19" i="46"/>
  <c r="O18" i="46"/>
  <c r="P18" i="46"/>
  <c r="O17" i="46"/>
  <c r="P17" i="46"/>
  <c r="O16" i="46"/>
  <c r="P16" i="46" s="1"/>
  <c r="O15" i="46"/>
  <c r="P15" i="46"/>
  <c r="O14" i="46"/>
  <c r="P14" i="46"/>
  <c r="O13" i="46"/>
  <c r="P13" i="46"/>
  <c r="N12" i="46"/>
  <c r="M12" i="46"/>
  <c r="M32" i="46" s="1"/>
  <c r="L12" i="46"/>
  <c r="K12" i="46"/>
  <c r="J12" i="46"/>
  <c r="I12" i="46"/>
  <c r="H12" i="46"/>
  <c r="G12" i="46"/>
  <c r="F12" i="46"/>
  <c r="E12" i="46"/>
  <c r="D12" i="46"/>
  <c r="O11" i="46"/>
  <c r="P11" i="46" s="1"/>
  <c r="N10" i="46"/>
  <c r="N32" i="46" s="1"/>
  <c r="M10" i="46"/>
  <c r="L10" i="46"/>
  <c r="K10" i="46"/>
  <c r="J10" i="46"/>
  <c r="I10" i="46"/>
  <c r="H10" i="46"/>
  <c r="G10" i="46"/>
  <c r="F10" i="46"/>
  <c r="E10" i="46"/>
  <c r="D10" i="46"/>
  <c r="O10" i="46" s="1"/>
  <c r="P10" i="46" s="1"/>
  <c r="O9" i="46"/>
  <c r="P9" i="46"/>
  <c r="O8" i="46"/>
  <c r="P8" i="46"/>
  <c r="O7" i="46"/>
  <c r="P7" i="46" s="1"/>
  <c r="O6" i="46"/>
  <c r="P6" i="46"/>
  <c r="N5" i="46"/>
  <c r="M5" i="46"/>
  <c r="L5" i="46"/>
  <c r="K5" i="46"/>
  <c r="K32" i="46" s="1"/>
  <c r="J5" i="46"/>
  <c r="I5" i="46"/>
  <c r="O5" i="46" s="1"/>
  <c r="P5" i="46" s="1"/>
  <c r="H5" i="46"/>
  <c r="G5" i="46"/>
  <c r="F5" i="46"/>
  <c r="E5" i="46"/>
  <c r="D5" i="46"/>
  <c r="N33" i="45"/>
  <c r="O33" i="45" s="1"/>
  <c r="N32" i="45"/>
  <c r="O32" i="45"/>
  <c r="N31" i="45"/>
  <c r="O31" i="45" s="1"/>
  <c r="M30" i="45"/>
  <c r="M34" i="45" s="1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N27" i="45" s="1"/>
  <c r="O27" i="45" s="1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N25" i="45" s="1"/>
  <c r="O25" i="45" s="1"/>
  <c r="D25" i="45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N21" i="45" s="1"/>
  <c r="O21" i="45" s="1"/>
  <c r="F21" i="45"/>
  <c r="E21" i="45"/>
  <c r="D21" i="45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N12" i="45" s="1"/>
  <c r="O12" i="45" s="1"/>
  <c r="H12" i="45"/>
  <c r="G12" i="45"/>
  <c r="F12" i="45"/>
  <c r="E12" i="45"/>
  <c r="D12" i="45"/>
  <c r="N11" i="45"/>
  <c r="O11" i="45" s="1"/>
  <c r="M10" i="45"/>
  <c r="L10" i="45"/>
  <c r="K10" i="45"/>
  <c r="K34" i="45" s="1"/>
  <c r="J10" i="45"/>
  <c r="I10" i="45"/>
  <c r="N10" i="45" s="1"/>
  <c r="O10" i="45" s="1"/>
  <c r="H10" i="45"/>
  <c r="G10" i="45"/>
  <c r="F10" i="45"/>
  <c r="E10" i="45"/>
  <c r="D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E34" i="45" s="1"/>
  <c r="D5" i="45"/>
  <c r="N33" i="44"/>
  <c r="O33" i="44" s="1"/>
  <c r="M32" i="44"/>
  <c r="L32" i="44"/>
  <c r="K32" i="44"/>
  <c r="J32" i="44"/>
  <c r="I32" i="44"/>
  <c r="H32" i="44"/>
  <c r="G32" i="44"/>
  <c r="F32" i="44"/>
  <c r="E32" i="44"/>
  <c r="N32" i="44" s="1"/>
  <c r="O32" i="44" s="1"/>
  <c r="D32" i="44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N29" i="44" s="1"/>
  <c r="O29" i="44" s="1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E34" i="44" s="1"/>
  <c r="N34" i="44" s="1"/>
  <c r="O34" i="44" s="1"/>
  <c r="D27" i="44"/>
  <c r="N26" i="44"/>
  <c r="O26" i="44" s="1"/>
  <c r="N25" i="44"/>
  <c r="O25" i="44" s="1"/>
  <c r="N24" i="44"/>
  <c r="O24" i="44" s="1"/>
  <c r="M23" i="44"/>
  <c r="L23" i="44"/>
  <c r="K23" i="44"/>
  <c r="J23" i="44"/>
  <c r="I23" i="44"/>
  <c r="N23" i="44" s="1"/>
  <c r="O23" i="44" s="1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N13" i="44" s="1"/>
  <c r="O13" i="44" s="1"/>
  <c r="L13" i="44"/>
  <c r="K13" i="44"/>
  <c r="J13" i="44"/>
  <c r="I13" i="44"/>
  <c r="H13" i="44"/>
  <c r="G13" i="44"/>
  <c r="F13" i="44"/>
  <c r="E13" i="44"/>
  <c r="D13" i="44"/>
  <c r="N12" i="44"/>
  <c r="O12" i="44" s="1"/>
  <c r="M11" i="44"/>
  <c r="M34" i="44" s="1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K34" i="44" s="1"/>
  <c r="J5" i="44"/>
  <c r="I5" i="44"/>
  <c r="N5" i="44" s="1"/>
  <c r="O5" i="44" s="1"/>
  <c r="H5" i="44"/>
  <c r="G5" i="44"/>
  <c r="F5" i="44"/>
  <c r="E5" i="44"/>
  <c r="D5" i="44"/>
  <c r="N29" i="43"/>
  <c r="O29" i="43" s="1"/>
  <c r="M28" i="43"/>
  <c r="L28" i="43"/>
  <c r="K28" i="43"/>
  <c r="J28" i="43"/>
  <c r="I28" i="43"/>
  <c r="N28" i="43" s="1"/>
  <c r="O28" i="43" s="1"/>
  <c r="H28" i="43"/>
  <c r="G28" i="43"/>
  <c r="F28" i="43"/>
  <c r="E28" i="43"/>
  <c r="D28" i="43"/>
  <c r="N27" i="43"/>
  <c r="O27" i="43" s="1"/>
  <c r="N26" i="43"/>
  <c r="O26" i="43" s="1"/>
  <c r="M25" i="43"/>
  <c r="L25" i="43"/>
  <c r="K25" i="43"/>
  <c r="N25" i="43" s="1"/>
  <c r="O25" i="43" s="1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N23" i="43" s="1"/>
  <c r="O23" i="43" s="1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E30" i="43" s="1"/>
  <c r="D19" i="43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L13" i="43"/>
  <c r="K13" i="43"/>
  <c r="N13" i="43" s="1"/>
  <c r="O13" i="43" s="1"/>
  <c r="J13" i="43"/>
  <c r="I13" i="43"/>
  <c r="H13" i="43"/>
  <c r="G13" i="43"/>
  <c r="F13" i="43"/>
  <c r="E13" i="43"/>
  <c r="D13" i="43"/>
  <c r="N12" i="43"/>
  <c r="O12" i="43" s="1"/>
  <c r="M11" i="43"/>
  <c r="L11" i="43"/>
  <c r="K11" i="43"/>
  <c r="K30" i="43" s="1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I30" i="43" s="1"/>
  <c r="H5" i="43"/>
  <c r="G5" i="43"/>
  <c r="G30" i="43" s="1"/>
  <c r="F5" i="43"/>
  <c r="E5" i="43"/>
  <c r="D5" i="43"/>
  <c r="N29" i="42"/>
  <c r="O29" i="42" s="1"/>
  <c r="M28" i="42"/>
  <c r="L28" i="42"/>
  <c r="K28" i="42"/>
  <c r="J28" i="42"/>
  <c r="I28" i="42"/>
  <c r="H28" i="42"/>
  <c r="G28" i="42"/>
  <c r="N28" i="42" s="1"/>
  <c r="O28" i="42" s="1"/>
  <c r="F28" i="42"/>
  <c r="E28" i="42"/>
  <c r="D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N23" i="42" s="1"/>
  <c r="O23" i="42" s="1"/>
  <c r="H23" i="42"/>
  <c r="G23" i="42"/>
  <c r="F23" i="42"/>
  <c r="E23" i="42"/>
  <c r="D23" i="42"/>
  <c r="N22" i="42"/>
  <c r="O22" i="42" s="1"/>
  <c r="N21" i="42"/>
  <c r="O21" i="42" s="1"/>
  <c r="M20" i="42"/>
  <c r="M30" i="42" s="1"/>
  <c r="L20" i="42"/>
  <c r="K20" i="42"/>
  <c r="N20" i="42" s="1"/>
  <c r="O20" i="42" s="1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N14" i="42" s="1"/>
  <c r="O14" i="42" s="1"/>
  <c r="F14" i="42"/>
  <c r="E14" i="42"/>
  <c r="D14" i="42"/>
  <c r="N13" i="42"/>
  <c r="O13" i="42" s="1"/>
  <c r="N12" i="42"/>
  <c r="O12" i="42" s="1"/>
  <c r="M11" i="42"/>
  <c r="L11" i="42"/>
  <c r="K11" i="42"/>
  <c r="J11" i="42"/>
  <c r="I11" i="42"/>
  <c r="I30" i="42" s="1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G30" i="42" s="1"/>
  <c r="F5" i="42"/>
  <c r="E5" i="42"/>
  <c r="E30" i="42" s="1"/>
  <c r="D5" i="42"/>
  <c r="N29" i="41"/>
  <c r="O29" i="41" s="1"/>
  <c r="M28" i="41"/>
  <c r="L28" i="41"/>
  <c r="K28" i="41"/>
  <c r="J28" i="41"/>
  <c r="I28" i="41"/>
  <c r="H28" i="41"/>
  <c r="G28" i="41"/>
  <c r="F28" i="41"/>
  <c r="E28" i="41"/>
  <c r="N28" i="41" s="1"/>
  <c r="O28" i="41" s="1"/>
  <c r="D28" i="41"/>
  <c r="N27" i="41"/>
  <c r="O27" i="41" s="1"/>
  <c r="N26" i="41"/>
  <c r="O26" i="41" s="1"/>
  <c r="N25" i="41"/>
  <c r="O25" i="41" s="1"/>
  <c r="M24" i="41"/>
  <c r="L24" i="41"/>
  <c r="K24" i="41"/>
  <c r="J24" i="41"/>
  <c r="I24" i="41"/>
  <c r="N24" i="41" s="1"/>
  <c r="O24" i="41" s="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I30" i="41" s="1"/>
  <c r="H22" i="41"/>
  <c r="G22" i="41"/>
  <c r="F22" i="41"/>
  <c r="E22" i="41"/>
  <c r="D22" i="41"/>
  <c r="N21" i="41"/>
  <c r="O21" i="41" s="1"/>
  <c r="N20" i="41"/>
  <c r="O20" i="41" s="1"/>
  <c r="M19" i="41"/>
  <c r="L19" i="41"/>
  <c r="K19" i="41"/>
  <c r="N19" i="41" s="1"/>
  <c r="O19" i="41" s="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N13" i="41" s="1"/>
  <c r="O13" i="41" s="1"/>
  <c r="F13" i="41"/>
  <c r="E13" i="41"/>
  <c r="D13" i="41"/>
  <c r="N12" i="41"/>
  <c r="O12" i="41" s="1"/>
  <c r="M11" i="41"/>
  <c r="L11" i="41"/>
  <c r="K11" i="41"/>
  <c r="J11" i="41"/>
  <c r="I11" i="41"/>
  <c r="H11" i="41"/>
  <c r="G11" i="41"/>
  <c r="G30" i="41" s="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N5" i="41" s="1"/>
  <c r="O5" i="41" s="1"/>
  <c r="D5" i="4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N27" i="40" s="1"/>
  <c r="O27" i="40" s="1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N25" i="40" s="1"/>
  <c r="O25" i="40" s="1"/>
  <c r="D25" i="40"/>
  <c r="N24" i="40"/>
  <c r="O24" i="40" s="1"/>
  <c r="N23" i="40"/>
  <c r="O23" i="40" s="1"/>
  <c r="M22" i="40"/>
  <c r="L22" i="40"/>
  <c r="K22" i="40"/>
  <c r="J22" i="40"/>
  <c r="I22" i="40"/>
  <c r="H22" i="40"/>
  <c r="G22" i="40"/>
  <c r="N22" i="40" s="1"/>
  <c r="O22" i="40" s="1"/>
  <c r="F22" i="40"/>
  <c r="E22" i="40"/>
  <c r="D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M11" i="40"/>
  <c r="L11" i="40"/>
  <c r="K11" i="40"/>
  <c r="J11" i="40"/>
  <c r="I11" i="40"/>
  <c r="I32" i="40" s="1"/>
  <c r="H11" i="40"/>
  <c r="G11" i="40"/>
  <c r="F11" i="40"/>
  <c r="E11" i="40"/>
  <c r="D11" i="40"/>
  <c r="N11" i="40" s="1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G32" i="40" s="1"/>
  <c r="F5" i="40"/>
  <c r="E5" i="40"/>
  <c r="E32" i="40" s="1"/>
  <c r="D5" i="40"/>
  <c r="N28" i="39"/>
  <c r="O28" i="39" s="1"/>
  <c r="N27" i="39"/>
  <c r="O27" i="39"/>
  <c r="M26" i="39"/>
  <c r="L26" i="39"/>
  <c r="K26" i="39"/>
  <c r="J26" i="39"/>
  <c r="I26" i="39"/>
  <c r="H26" i="39"/>
  <c r="G26" i="39"/>
  <c r="F26" i="39"/>
  <c r="E26" i="39"/>
  <c r="N26" i="39" s="1"/>
  <c r="O26" i="39" s="1"/>
  <c r="D26" i="39"/>
  <c r="N25" i="39"/>
  <c r="O25" i="39" s="1"/>
  <c r="M24" i="39"/>
  <c r="L24" i="39"/>
  <c r="K24" i="39"/>
  <c r="J24" i="39"/>
  <c r="I24" i="39"/>
  <c r="I29" i="39" s="1"/>
  <c r="H24" i="39"/>
  <c r="G24" i="39"/>
  <c r="F24" i="39"/>
  <c r="E24" i="39"/>
  <c r="D24" i="39"/>
  <c r="N24" i="39" s="1"/>
  <c r="O24" i="39" s="1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N19" i="39"/>
  <c r="O19" i="39" s="1"/>
  <c r="N18" i="39"/>
  <c r="O18" i="39"/>
  <c r="N17" i="39"/>
  <c r="O17" i="39" s="1"/>
  <c r="N16" i="39"/>
  <c r="O16" i="39"/>
  <c r="N15" i="39"/>
  <c r="O15" i="39" s="1"/>
  <c r="N14" i="39"/>
  <c r="O14" i="39" s="1"/>
  <c r="M13" i="39"/>
  <c r="L13" i="39"/>
  <c r="K13" i="39"/>
  <c r="J13" i="39"/>
  <c r="J29" i="39" s="1"/>
  <c r="I13" i="39"/>
  <c r="H13" i="39"/>
  <c r="G13" i="39"/>
  <c r="F13" i="39"/>
  <c r="E13" i="39"/>
  <c r="N13" i="39" s="1"/>
  <c r="O13" i="39" s="1"/>
  <c r="D13" i="39"/>
  <c r="N12" i="39"/>
  <c r="O12" i="39" s="1"/>
  <c r="M11" i="39"/>
  <c r="L11" i="39"/>
  <c r="K11" i="39"/>
  <c r="J11" i="39"/>
  <c r="I11" i="39"/>
  <c r="H11" i="39"/>
  <c r="G11" i="39"/>
  <c r="F11" i="39"/>
  <c r="N11" i="39"/>
  <c r="O11" i="39" s="1"/>
  <c r="E11" i="39"/>
  <c r="D11" i="39"/>
  <c r="N10" i="39"/>
  <c r="O10" i="39"/>
  <c r="N9" i="39"/>
  <c r="O9" i="39" s="1"/>
  <c r="N8" i="39"/>
  <c r="O8" i="39"/>
  <c r="N7" i="39"/>
  <c r="O7" i="39" s="1"/>
  <c r="N6" i="39"/>
  <c r="O6" i="39" s="1"/>
  <c r="M5" i="39"/>
  <c r="M29" i="39" s="1"/>
  <c r="L5" i="39"/>
  <c r="L29" i="39" s="1"/>
  <c r="K5" i="39"/>
  <c r="K29" i="39" s="1"/>
  <c r="J5" i="39"/>
  <c r="I5" i="39"/>
  <c r="H5" i="39"/>
  <c r="H29" i="39" s="1"/>
  <c r="G5" i="39"/>
  <c r="G29" i="39" s="1"/>
  <c r="F5" i="39"/>
  <c r="E5" i="39"/>
  <c r="N5" i="39" s="1"/>
  <c r="O5" i="39" s="1"/>
  <c r="D5" i="39"/>
  <c r="N29" i="38"/>
  <c r="O29" i="38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/>
  <c r="N26" i="38"/>
  <c r="O26" i="38"/>
  <c r="N25" i="38"/>
  <c r="O25" i="38" s="1"/>
  <c r="M24" i="38"/>
  <c r="M30" i="38" s="1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 s="1"/>
  <c r="M22" i="38"/>
  <c r="L22" i="38"/>
  <c r="K22" i="38"/>
  <c r="J22" i="38"/>
  <c r="I22" i="38"/>
  <c r="H22" i="38"/>
  <c r="N22" i="38" s="1"/>
  <c r="O22" i="38" s="1"/>
  <c r="G22" i="38"/>
  <c r="F22" i="38"/>
  <c r="E22" i="38"/>
  <c r="D22" i="38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E30" i="38" s="1"/>
  <c r="D19" i="38"/>
  <c r="N19" i="38" s="1"/>
  <c r="O19" i="38" s="1"/>
  <c r="N18" i="38"/>
  <c r="O18" i="38"/>
  <c r="N17" i="38"/>
  <c r="O17" i="38"/>
  <c r="N16" i="38"/>
  <c r="O16" i="38"/>
  <c r="N15" i="38"/>
  <c r="O15" i="38" s="1"/>
  <c r="N14" i="38"/>
  <c r="O14" i="38" s="1"/>
  <c r="N13" i="38"/>
  <c r="O13" i="38"/>
  <c r="M12" i="38"/>
  <c r="L12" i="38"/>
  <c r="K12" i="38"/>
  <c r="J12" i="38"/>
  <c r="N12" i="38" s="1"/>
  <c r="O12" i="38" s="1"/>
  <c r="I12" i="38"/>
  <c r="H12" i="38"/>
  <c r="G12" i="38"/>
  <c r="F12" i="38"/>
  <c r="E12" i="38"/>
  <c r="D12" i="38"/>
  <c r="N11" i="38"/>
  <c r="O11" i="38"/>
  <c r="M10" i="38"/>
  <c r="L10" i="38"/>
  <c r="L30" i="38" s="1"/>
  <c r="K10" i="38"/>
  <c r="J10" i="38"/>
  <c r="I10" i="38"/>
  <c r="H10" i="38"/>
  <c r="G10" i="38"/>
  <c r="N10" i="38" s="1"/>
  <c r="O10" i="38" s="1"/>
  <c r="F10" i="38"/>
  <c r="E10" i="38"/>
  <c r="D10" i="38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J30" i="38" s="1"/>
  <c r="I5" i="38"/>
  <c r="H5" i="38"/>
  <c r="H30" i="38" s="1"/>
  <c r="G5" i="38"/>
  <c r="F5" i="38"/>
  <c r="F30" i="38" s="1"/>
  <c r="E5" i="38"/>
  <c r="D5" i="38"/>
  <c r="D30" i="38" s="1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5" i="37" s="1"/>
  <c r="O35" i="37" s="1"/>
  <c r="N34" i="37"/>
  <c r="O34" i="37"/>
  <c r="N33" i="37"/>
  <c r="O33" i="37"/>
  <c r="N32" i="37"/>
  <c r="O32" i="37"/>
  <c r="N31" i="37"/>
  <c r="O31" i="37" s="1"/>
  <c r="M30" i="37"/>
  <c r="L30" i="37"/>
  <c r="K30" i="37"/>
  <c r="J30" i="37"/>
  <c r="I30" i="37"/>
  <c r="H30" i="37"/>
  <c r="G30" i="37"/>
  <c r="N30" i="37" s="1"/>
  <c r="O30" i="37" s="1"/>
  <c r="F30" i="37"/>
  <c r="E30" i="37"/>
  <c r="D30" i="37"/>
  <c r="N29" i="37"/>
  <c r="O29" i="37" s="1"/>
  <c r="M28" i="37"/>
  <c r="L28" i="37"/>
  <c r="K28" i="37"/>
  <c r="J28" i="37"/>
  <c r="I28" i="37"/>
  <c r="H28" i="37"/>
  <c r="N28" i="37" s="1"/>
  <c r="O28" i="37" s="1"/>
  <c r="G28" i="37"/>
  <c r="F28" i="37"/>
  <c r="E28" i="37"/>
  <c r="D28" i="37"/>
  <c r="N27" i="37"/>
  <c r="O27" i="37" s="1"/>
  <c r="N26" i="37"/>
  <c r="O26" i="37" s="1"/>
  <c r="N25" i="37"/>
  <c r="O25" i="37"/>
  <c r="N24" i="37"/>
  <c r="O24" i="37"/>
  <c r="N23" i="37"/>
  <c r="O23" i="37"/>
  <c r="M22" i="37"/>
  <c r="L22" i="37"/>
  <c r="K22" i="37"/>
  <c r="J22" i="37"/>
  <c r="I22" i="37"/>
  <c r="H22" i="37"/>
  <c r="G22" i="37"/>
  <c r="F22" i="37"/>
  <c r="N22" i="37" s="1"/>
  <c r="O22" i="37" s="1"/>
  <c r="E22" i="37"/>
  <c r="D22" i="37"/>
  <c r="N21" i="37"/>
  <c r="O21" i="37" s="1"/>
  <c r="N20" i="37"/>
  <c r="O20" i="37" s="1"/>
  <c r="N19" i="37"/>
  <c r="O19" i="37" s="1"/>
  <c r="N18" i="37"/>
  <c r="O18" i="37"/>
  <c r="N17" i="37"/>
  <c r="O17" i="37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/>
  <c r="N14" i="37"/>
  <c r="O14" i="37" s="1"/>
  <c r="M13" i="37"/>
  <c r="L13" i="37"/>
  <c r="K13" i="37"/>
  <c r="J13" i="37"/>
  <c r="I13" i="37"/>
  <c r="H13" i="37"/>
  <c r="H37" i="37" s="1"/>
  <c r="G13" i="37"/>
  <c r="F13" i="37"/>
  <c r="F37" i="37" s="1"/>
  <c r="E13" i="37"/>
  <c r="D13" i="37"/>
  <c r="N12" i="37"/>
  <c r="O12" i="37" s="1"/>
  <c r="N11" i="37"/>
  <c r="O11" i="37" s="1"/>
  <c r="N10" i="37"/>
  <c r="O10" i="37"/>
  <c r="N9" i="37"/>
  <c r="O9" i="37"/>
  <c r="N8" i="37"/>
  <c r="O8" i="37"/>
  <c r="N7" i="37"/>
  <c r="O7" i="37" s="1"/>
  <c r="N6" i="37"/>
  <c r="O6" i="37" s="1"/>
  <c r="M5" i="37"/>
  <c r="M37" i="37" s="1"/>
  <c r="L5" i="37"/>
  <c r="K5" i="37"/>
  <c r="K37" i="37" s="1"/>
  <c r="J5" i="37"/>
  <c r="J37" i="37" s="1"/>
  <c r="I5" i="37"/>
  <c r="I37" i="37" s="1"/>
  <c r="H5" i="37"/>
  <c r="G5" i="37"/>
  <c r="G37" i="37" s="1"/>
  <c r="F5" i="37"/>
  <c r="E5" i="37"/>
  <c r="D5" i="37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/>
  <c r="N28" i="36"/>
  <c r="O28" i="36" s="1"/>
  <c r="M27" i="36"/>
  <c r="L27" i="36"/>
  <c r="K27" i="36"/>
  <c r="J27" i="36"/>
  <c r="I27" i="36"/>
  <c r="H27" i="36"/>
  <c r="G27" i="36"/>
  <c r="F27" i="36"/>
  <c r="E27" i="36"/>
  <c r="N27" i="36"/>
  <c r="O27" i="36"/>
  <c r="D27" i="36"/>
  <c r="N26" i="36"/>
  <c r="O26" i="36" s="1"/>
  <c r="M25" i="36"/>
  <c r="L25" i="36"/>
  <c r="K25" i="36"/>
  <c r="J25" i="36"/>
  <c r="I25" i="36"/>
  <c r="H25" i="36"/>
  <c r="G25" i="36"/>
  <c r="F25" i="36"/>
  <c r="E25" i="36"/>
  <c r="N25" i="36" s="1"/>
  <c r="O25" i="36" s="1"/>
  <c r="D25" i="36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/>
  <c r="N19" i="36"/>
  <c r="O19" i="36"/>
  <c r="N18" i="36"/>
  <c r="O18" i="36"/>
  <c r="N17" i="36"/>
  <c r="O17" i="36" s="1"/>
  <c r="N16" i="36"/>
  <c r="O16" i="36" s="1"/>
  <c r="N15" i="36"/>
  <c r="O15" i="36" s="1"/>
  <c r="M14" i="36"/>
  <c r="L14" i="36"/>
  <c r="K14" i="36"/>
  <c r="J14" i="36"/>
  <c r="J33" i="36" s="1"/>
  <c r="I14" i="36"/>
  <c r="H14" i="36"/>
  <c r="G14" i="36"/>
  <c r="F14" i="36"/>
  <c r="E14" i="36"/>
  <c r="D14" i="36"/>
  <c r="N13" i="36"/>
  <c r="O13" i="36" s="1"/>
  <c r="M12" i="36"/>
  <c r="L12" i="36"/>
  <c r="L33" i="36" s="1"/>
  <c r="K12" i="36"/>
  <c r="J12" i="36"/>
  <c r="I12" i="36"/>
  <c r="H12" i="36"/>
  <c r="G12" i="36"/>
  <c r="F12" i="36"/>
  <c r="N12" i="36" s="1"/>
  <c r="O12" i="36" s="1"/>
  <c r="E12" i="36"/>
  <c r="D12" i="36"/>
  <c r="N11" i="36"/>
  <c r="O11" i="36"/>
  <c r="N10" i="36"/>
  <c r="O10" i="36"/>
  <c r="N9" i="36"/>
  <c r="O9" i="36" s="1"/>
  <c r="N8" i="36"/>
  <c r="O8" i="36" s="1"/>
  <c r="N7" i="36"/>
  <c r="O7" i="36" s="1"/>
  <c r="N6" i="36"/>
  <c r="O6" i="36"/>
  <c r="M5" i="36"/>
  <c r="N5" i="36" s="1"/>
  <c r="O5" i="36" s="1"/>
  <c r="M33" i="36"/>
  <c r="L5" i="36"/>
  <c r="K5" i="36"/>
  <c r="K33" i="36" s="1"/>
  <c r="J5" i="36"/>
  <c r="I5" i="36"/>
  <c r="I33" i="36" s="1"/>
  <c r="H5" i="36"/>
  <c r="H33" i="36" s="1"/>
  <c r="G5" i="36"/>
  <c r="G33" i="36" s="1"/>
  <c r="F5" i="36"/>
  <c r="F33" i="36" s="1"/>
  <c r="E5" i="36"/>
  <c r="E33" i="36" s="1"/>
  <c r="D5" i="36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 s="1"/>
  <c r="N30" i="35"/>
  <c r="O30" i="35" s="1"/>
  <c r="N29" i="35"/>
  <c r="O29" i="35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/>
  <c r="N24" i="35"/>
  <c r="O24" i="35"/>
  <c r="N23" i="35"/>
  <c r="O23" i="35" s="1"/>
  <c r="M22" i="35"/>
  <c r="L22" i="35"/>
  <c r="K22" i="35"/>
  <c r="J22" i="35"/>
  <c r="I22" i="35"/>
  <c r="H22" i="35"/>
  <c r="H34" i="35" s="1"/>
  <c r="G22" i="35"/>
  <c r="F22" i="35"/>
  <c r="E22" i="35"/>
  <c r="D22" i="35"/>
  <c r="N22" i="35" s="1"/>
  <c r="O22" i="35" s="1"/>
  <c r="N21" i="35"/>
  <c r="O21" i="35" s="1"/>
  <c r="N20" i="35"/>
  <c r="O20" i="35" s="1"/>
  <c r="N19" i="35"/>
  <c r="O19" i="35"/>
  <c r="N18" i="35"/>
  <c r="O18" i="35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M12" i="35"/>
  <c r="L12" i="35"/>
  <c r="L34" i="35" s="1"/>
  <c r="K12" i="35"/>
  <c r="J12" i="35"/>
  <c r="I12" i="35"/>
  <c r="H12" i="35"/>
  <c r="G12" i="35"/>
  <c r="F12" i="35"/>
  <c r="F34" i="35" s="1"/>
  <c r="E12" i="35"/>
  <c r="D12" i="35"/>
  <c r="N11" i="35"/>
  <c r="O11" i="35" s="1"/>
  <c r="N10" i="35"/>
  <c r="O10" i="35"/>
  <c r="N9" i="35"/>
  <c r="O9" i="35" s="1"/>
  <c r="N8" i="35"/>
  <c r="O8" i="35" s="1"/>
  <c r="N7" i="35"/>
  <c r="O7" i="35"/>
  <c r="N6" i="35"/>
  <c r="O6" i="35" s="1"/>
  <c r="M5" i="35"/>
  <c r="M34" i="35" s="1"/>
  <c r="L5" i="35"/>
  <c r="K5" i="35"/>
  <c r="K34" i="35" s="1"/>
  <c r="J5" i="35"/>
  <c r="J34" i="35" s="1"/>
  <c r="I5" i="35"/>
  <c r="I34" i="35" s="1"/>
  <c r="H5" i="35"/>
  <c r="G5" i="35"/>
  <c r="G34" i="35" s="1"/>
  <c r="F5" i="35"/>
  <c r="E5" i="35"/>
  <c r="E34" i="35" s="1"/>
  <c r="D5" i="35"/>
  <c r="N5" i="35" s="1"/>
  <c r="O5" i="35" s="1"/>
  <c r="D34" i="35"/>
  <c r="N34" i="34"/>
  <c r="O34" i="34"/>
  <c r="M33" i="34"/>
  <c r="L33" i="34"/>
  <c r="K33" i="34"/>
  <c r="J33" i="34"/>
  <c r="I33" i="34"/>
  <c r="H33" i="34"/>
  <c r="G33" i="34"/>
  <c r="F33" i="34"/>
  <c r="E33" i="34"/>
  <c r="D33" i="34"/>
  <c r="N33" i="34" s="1"/>
  <c r="O33" i="34" s="1"/>
  <c r="N32" i="34"/>
  <c r="O32" i="34" s="1"/>
  <c r="N31" i="34"/>
  <c r="O31" i="34" s="1"/>
  <c r="N30" i="34"/>
  <c r="O30" i="34" s="1"/>
  <c r="N29" i="34"/>
  <c r="O29" i="34"/>
  <c r="M28" i="34"/>
  <c r="L28" i="34"/>
  <c r="K28" i="34"/>
  <c r="J28" i="34"/>
  <c r="I28" i="34"/>
  <c r="H28" i="34"/>
  <c r="G28" i="34"/>
  <c r="G35" i="34" s="1"/>
  <c r="F28" i="34"/>
  <c r="E28" i="34"/>
  <c r="D28" i="34"/>
  <c r="N28" i="34" s="1"/>
  <c r="O28" i="34" s="1"/>
  <c r="N27" i="34"/>
  <c r="O27" i="34"/>
  <c r="M26" i="34"/>
  <c r="L26" i="34"/>
  <c r="K26" i="34"/>
  <c r="J26" i="34"/>
  <c r="I26" i="34"/>
  <c r="H26" i="34"/>
  <c r="H35" i="34" s="1"/>
  <c r="G26" i="34"/>
  <c r="F26" i="34"/>
  <c r="E26" i="34"/>
  <c r="D26" i="34"/>
  <c r="N26" i="34" s="1"/>
  <c r="O26" i="34" s="1"/>
  <c r="N25" i="34"/>
  <c r="O25" i="34"/>
  <c r="N24" i="34"/>
  <c r="O24" i="34" s="1"/>
  <c r="N23" i="34"/>
  <c r="O23" i="34" s="1"/>
  <c r="M22" i="34"/>
  <c r="L22" i="34"/>
  <c r="K22" i="34"/>
  <c r="J22" i="34"/>
  <c r="J35" i="34" s="1"/>
  <c r="I22" i="34"/>
  <c r="H22" i="34"/>
  <c r="G22" i="34"/>
  <c r="F22" i="34"/>
  <c r="E22" i="34"/>
  <c r="D22" i="34"/>
  <c r="N22" i="34" s="1"/>
  <c r="O22" i="34" s="1"/>
  <c r="N21" i="34"/>
  <c r="O21" i="34" s="1"/>
  <c r="N20" i="34"/>
  <c r="O20" i="34"/>
  <c r="N19" i="34"/>
  <c r="O19" i="34" s="1"/>
  <c r="N18" i="34"/>
  <c r="O18" i="34" s="1"/>
  <c r="N17" i="34"/>
  <c r="O17" i="34"/>
  <c r="N16" i="34"/>
  <c r="O16" i="34" s="1"/>
  <c r="N15" i="34"/>
  <c r="O15" i="34" s="1"/>
  <c r="M14" i="34"/>
  <c r="L14" i="34"/>
  <c r="K14" i="34"/>
  <c r="N14" i="34" s="1"/>
  <c r="O14" i="34" s="1"/>
  <c r="J14" i="34"/>
  <c r="I14" i="34"/>
  <c r="H14" i="34"/>
  <c r="G14" i="34"/>
  <c r="F14" i="34"/>
  <c r="E14" i="34"/>
  <c r="D14" i="34"/>
  <c r="N13" i="34"/>
  <c r="O13" i="34" s="1"/>
  <c r="M12" i="34"/>
  <c r="L12" i="34"/>
  <c r="K12" i="34"/>
  <c r="K35" i="34" s="1"/>
  <c r="J12" i="34"/>
  <c r="I12" i="34"/>
  <c r="H12" i="34"/>
  <c r="G12" i="34"/>
  <c r="F12" i="34"/>
  <c r="E12" i="34"/>
  <c r="N12" i="34" s="1"/>
  <c r="O12" i="34" s="1"/>
  <c r="D12" i="34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M35" i="34"/>
  <c r="L5" i="34"/>
  <c r="L35" i="34" s="1"/>
  <c r="K5" i="34"/>
  <c r="J5" i="34"/>
  <c r="I5" i="34"/>
  <c r="I35" i="34" s="1"/>
  <c r="H5" i="34"/>
  <c r="G5" i="34"/>
  <c r="F5" i="34"/>
  <c r="F35" i="34"/>
  <c r="E5" i="34"/>
  <c r="E35" i="34" s="1"/>
  <c r="D5" i="34"/>
  <c r="D35" i="34" s="1"/>
  <c r="N23" i="33"/>
  <c r="O23" i="33"/>
  <c r="N24" i="33"/>
  <c r="O24" i="33" s="1"/>
  <c r="N25" i="33"/>
  <c r="O25" i="33" s="1"/>
  <c r="N15" i="33"/>
  <c r="O15" i="33"/>
  <c r="N16" i="33"/>
  <c r="O16" i="33" s="1"/>
  <c r="N17" i="33"/>
  <c r="O17" i="33" s="1"/>
  <c r="N18" i="33"/>
  <c r="O18" i="33"/>
  <c r="N19" i="33"/>
  <c r="O19" i="33" s="1"/>
  <c r="N20" i="33"/>
  <c r="O20" i="33" s="1"/>
  <c r="N21" i="33"/>
  <c r="O21" i="33"/>
  <c r="E22" i="33"/>
  <c r="F22" i="33"/>
  <c r="G22" i="33"/>
  <c r="H22" i="33"/>
  <c r="I22" i="33"/>
  <c r="J22" i="33"/>
  <c r="K22" i="33"/>
  <c r="L22" i="33"/>
  <c r="M22" i="33"/>
  <c r="D22" i="33"/>
  <c r="N22" i="33" s="1"/>
  <c r="O22" i="33" s="1"/>
  <c r="E14" i="33"/>
  <c r="F14" i="33"/>
  <c r="G14" i="33"/>
  <c r="H14" i="33"/>
  <c r="I14" i="33"/>
  <c r="I35" i="33"/>
  <c r="J14" i="33"/>
  <c r="K14" i="33"/>
  <c r="L14" i="33"/>
  <c r="M14" i="33"/>
  <c r="D14" i="33"/>
  <c r="N14" i="33" s="1"/>
  <c r="O14" i="33" s="1"/>
  <c r="E12" i="33"/>
  <c r="F12" i="33"/>
  <c r="G12" i="33"/>
  <c r="H12" i="33"/>
  <c r="I12" i="33"/>
  <c r="J12" i="33"/>
  <c r="K12" i="33"/>
  <c r="L12" i="33"/>
  <c r="M12" i="33"/>
  <c r="D12" i="33"/>
  <c r="E5" i="33"/>
  <c r="E35" i="33" s="1"/>
  <c r="F5" i="33"/>
  <c r="F35" i="33" s="1"/>
  <c r="G5" i="33"/>
  <c r="G35" i="33" s="1"/>
  <c r="H5" i="33"/>
  <c r="H35" i="33"/>
  <c r="I5" i="33"/>
  <c r="J5" i="33"/>
  <c r="K5" i="33"/>
  <c r="K35" i="33" s="1"/>
  <c r="L5" i="33"/>
  <c r="L35" i="33"/>
  <c r="M5" i="33"/>
  <c r="M35" i="33" s="1"/>
  <c r="D5" i="33"/>
  <c r="D35" i="33" s="1"/>
  <c r="E33" i="33"/>
  <c r="F33" i="33"/>
  <c r="G33" i="33"/>
  <c r="H33" i="33"/>
  <c r="I33" i="33"/>
  <c r="J33" i="33"/>
  <c r="K33" i="33"/>
  <c r="L33" i="33"/>
  <c r="M33" i="33"/>
  <c r="D33" i="33"/>
  <c r="N33" i="33" s="1"/>
  <c r="O33" i="33" s="1"/>
  <c r="N34" i="33"/>
  <c r="O34" i="33"/>
  <c r="N30" i="33"/>
  <c r="O30" i="33" s="1"/>
  <c r="N31" i="33"/>
  <c r="O31" i="33" s="1"/>
  <c r="N32" i="33"/>
  <c r="O32" i="33" s="1"/>
  <c r="N29" i="33"/>
  <c r="O29" i="33"/>
  <c r="E28" i="33"/>
  <c r="F28" i="33"/>
  <c r="G28" i="33"/>
  <c r="H28" i="33"/>
  <c r="I28" i="33"/>
  <c r="J28" i="33"/>
  <c r="K28" i="33"/>
  <c r="L28" i="33"/>
  <c r="M28" i="33"/>
  <c r="D28" i="33"/>
  <c r="N28" i="33" s="1"/>
  <c r="O28" i="33" s="1"/>
  <c r="E26" i="33"/>
  <c r="N26" i="33" s="1"/>
  <c r="O26" i="33" s="1"/>
  <c r="F26" i="33"/>
  <c r="G26" i="33"/>
  <c r="H26" i="33"/>
  <c r="I26" i="33"/>
  <c r="J26" i="33"/>
  <c r="J35" i="33" s="1"/>
  <c r="K26" i="33"/>
  <c r="L26" i="33"/>
  <c r="M26" i="33"/>
  <c r="D26" i="33"/>
  <c r="N27" i="33"/>
  <c r="O27" i="33"/>
  <c r="N13" i="33"/>
  <c r="O13" i="33" s="1"/>
  <c r="N6" i="33"/>
  <c r="O6" i="33" s="1"/>
  <c r="N7" i="33"/>
  <c r="O7" i="33" s="1"/>
  <c r="N8" i="33"/>
  <c r="O8" i="33"/>
  <c r="N9" i="33"/>
  <c r="O9" i="33"/>
  <c r="N10" i="33"/>
  <c r="O10" i="33"/>
  <c r="N11" i="33"/>
  <c r="O11" i="33" s="1"/>
  <c r="N31" i="36"/>
  <c r="O31" i="36" s="1"/>
  <c r="L37" i="37"/>
  <c r="K30" i="38"/>
  <c r="I30" i="38"/>
  <c r="N12" i="35"/>
  <c r="O12" i="35" s="1"/>
  <c r="N12" i="33"/>
  <c r="O12" i="33" s="1"/>
  <c r="E37" i="37"/>
  <c r="N14" i="36"/>
  <c r="O14" i="36" s="1"/>
  <c r="D33" i="36"/>
  <c r="F29" i="39"/>
  <c r="N5" i="33"/>
  <c r="O5" i="33" s="1"/>
  <c r="J32" i="40"/>
  <c r="L32" i="40"/>
  <c r="H32" i="40"/>
  <c r="F32" i="40"/>
  <c r="M32" i="40"/>
  <c r="K32" i="40"/>
  <c r="N30" i="40"/>
  <c r="O30" i="40" s="1"/>
  <c r="D32" i="40"/>
  <c r="N32" i="40" s="1"/>
  <c r="O32" i="40" s="1"/>
  <c r="N5" i="40"/>
  <c r="O5" i="40" s="1"/>
  <c r="J30" i="41"/>
  <c r="L30" i="41"/>
  <c r="M30" i="41"/>
  <c r="N11" i="41"/>
  <c r="O11" i="41" s="1"/>
  <c r="H30" i="41"/>
  <c r="F30" i="41"/>
  <c r="D30" i="41"/>
  <c r="L30" i="42"/>
  <c r="J30" i="42"/>
  <c r="H30" i="42"/>
  <c r="K30" i="42"/>
  <c r="F30" i="42"/>
  <c r="N25" i="42"/>
  <c r="O25" i="42" s="1"/>
  <c r="D30" i="42"/>
  <c r="H30" i="43"/>
  <c r="F30" i="43"/>
  <c r="J30" i="43"/>
  <c r="M30" i="43"/>
  <c r="L30" i="43"/>
  <c r="D30" i="43"/>
  <c r="G34" i="44"/>
  <c r="H34" i="44"/>
  <c r="L34" i="44"/>
  <c r="J34" i="44"/>
  <c r="F34" i="44"/>
  <c r="I34" i="44"/>
  <c r="D34" i="44"/>
  <c r="L34" i="45"/>
  <c r="H34" i="45"/>
  <c r="F34" i="45"/>
  <c r="J34" i="45"/>
  <c r="D34" i="45"/>
  <c r="E32" i="46"/>
  <c r="H32" i="46"/>
  <c r="J32" i="46"/>
  <c r="O30" i="47" l="1"/>
  <c r="P30" i="47" s="1"/>
  <c r="N35" i="34"/>
  <c r="O35" i="34" s="1"/>
  <c r="N35" i="33"/>
  <c r="O35" i="33" s="1"/>
  <c r="N30" i="42"/>
  <c r="O30" i="42" s="1"/>
  <c r="N33" i="36"/>
  <c r="O33" i="36" s="1"/>
  <c r="N30" i="43"/>
  <c r="O30" i="43" s="1"/>
  <c r="N34" i="35"/>
  <c r="O34" i="35" s="1"/>
  <c r="N27" i="44"/>
  <c r="O27" i="44" s="1"/>
  <c r="L32" i="46"/>
  <c r="G30" i="38"/>
  <c r="N30" i="38" s="1"/>
  <c r="O30" i="38" s="1"/>
  <c r="D29" i="39"/>
  <c r="N29" i="39" s="1"/>
  <c r="O29" i="39" s="1"/>
  <c r="D32" i="46"/>
  <c r="N30" i="45"/>
  <c r="O30" i="45" s="1"/>
  <c r="N11" i="43"/>
  <c r="O11" i="43" s="1"/>
  <c r="K30" i="41"/>
  <c r="G32" i="46"/>
  <c r="N11" i="44"/>
  <c r="O11" i="44" s="1"/>
  <c r="N22" i="41"/>
  <c r="O22" i="41" s="1"/>
  <c r="E29" i="39"/>
  <c r="G34" i="45"/>
  <c r="N34" i="45" s="1"/>
  <c r="O34" i="45" s="1"/>
  <c r="N5" i="37"/>
  <c r="O5" i="37" s="1"/>
  <c r="O12" i="46"/>
  <c r="P12" i="46" s="1"/>
  <c r="N5" i="42"/>
  <c r="O5" i="42" s="1"/>
  <c r="N11" i="42"/>
  <c r="O11" i="42" s="1"/>
  <c r="D37" i="37"/>
  <c r="N37" i="37" s="1"/>
  <c r="O37" i="37" s="1"/>
  <c r="I32" i="46"/>
  <c r="N5" i="38"/>
  <c r="O5" i="38" s="1"/>
  <c r="N5" i="45"/>
  <c r="O5" i="45" s="1"/>
  <c r="I34" i="45"/>
  <c r="E30" i="41"/>
  <c r="N30" i="41" s="1"/>
  <c r="O30" i="41" s="1"/>
  <c r="N5" i="34"/>
  <c r="O5" i="34" s="1"/>
  <c r="N13" i="37"/>
  <c r="O13" i="37" s="1"/>
  <c r="F32" i="46"/>
  <c r="N5" i="43"/>
  <c r="O5" i="43" s="1"/>
  <c r="N19" i="43"/>
  <c r="O19" i="43" s="1"/>
  <c r="O32" i="46" l="1"/>
  <c r="P32" i="46" s="1"/>
</calcChain>
</file>

<file path=xl/sharedStrings.xml><?xml version="1.0" encoding="utf-8"?>
<sst xmlns="http://schemas.openxmlformats.org/spreadsheetml/2006/main" count="727" uniqueCount="117">
  <si>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</si>
  <si>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</si>
  <si>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</si>
  <si>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</si>
  <si>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</si>
  <si>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</si>
  <si>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</si>
  <si>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</si>
  <si>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</si>
  <si>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</si>
  <si>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</si>
  <si>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Gas</t>
  </si>
  <si>
    <t>Communications Services Taxes</t>
  </si>
  <si>
    <t>Other General Taxes</t>
  </si>
  <si>
    <t>Permits, Fees, and Special Assessments</t>
  </si>
  <si>
    <t>Franchise Fee - Electricity</t>
  </si>
  <si>
    <t>Intergovernmental Revenue</t>
  </si>
  <si>
    <t>State Grant - Public Safety</t>
  </si>
  <si>
    <t>Federal Grant - Physical Environment - Water Supply System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</si>
  <si>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</si>
  <si>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</si>
  <si>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</si>
  <si>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</si>
  <si>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</si>
  <si>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</si>
  <si>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</si>
  <si>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</si>
  <si>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</si>
  <si>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</si>
  <si>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</si>
  <si>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</si>
  <si>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Water Utility</t>
  </si>
  <si>
    <t>Physical Environment - Garbage / Solid Waste</t>
  </si>
  <si>
    <t>Culture / Recreation - Special Events</t>
  </si>
  <si>
    <t>Total - All Account Codes</t>
  </si>
  <si>
    <t>Local Fiscal Year Ended September 30, 2009</t>
  </si>
  <si>
    <t>Fines - Local Ordinance Violations</t>
  </si>
  <si>
    <t>Interest and Other Earnings - Interest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</si>
  <si>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</si>
  <si>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</si>
  <si>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</si>
  <si>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</si>
  <si>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</si>
  <si>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</si>
  <si>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</si>
  <si>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</si>
  <si>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</si>
  <si>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</si>
  <si>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</si>
  <si>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Altha Revenues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</si>
  <si>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</si>
  <si>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</si>
  <si>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</si>
  <si>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</si>
  <si>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</si>
  <si>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</si>
  <si>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</si>
  <si>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</si>
  <si>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Second Local Option Fuel Tax (1 to 5 Cents)</t>
  </si>
  <si>
    <t>Permits and Franchise Fees</t>
  </si>
  <si>
    <t>Other Permits and Fees</t>
  </si>
  <si>
    <t>Culture / Recreation - Parks and Recreation</t>
  </si>
  <si>
    <t>Culture / Recreation - Special Recreation Facilities</t>
  </si>
  <si>
    <t>2008 Municipal Population:</t>
  </si>
  <si>
    <t>Local Fiscal Year Ended September 30, 2013</t>
  </si>
  <si>
    <t>Communications Services Taxes (Chapter 202, F.S.)</t>
  </si>
  <si>
    <t>State Grant - Physical Environment - Water Supply System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</si>
  <si>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</si>
  <si>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</si>
  <si>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</si>
  <si>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</si>
  <si>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</si>
  <si>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2014</t>
  </si>
  <si>
    <t>State Payments in Lieu of Taxes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</si>
  <si>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</si>
  <si>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</si>
  <si>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</si>
  <si>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</si>
  <si>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</si>
  <si>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</si>
  <si>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Licenses</t>
  </si>
  <si>
    <t>State Grant - Physical Environment - Sewer / Wastewater</t>
  </si>
  <si>
    <t>State Grant - Transportation - Other Transportation</t>
  </si>
  <si>
    <t>Grants from Other Local Units - Other</t>
  </si>
  <si>
    <t>Other Judgments, Fines, and Forfeits</t>
  </si>
  <si>
    <t>Proceeds - Debt Proceeds</t>
  </si>
  <si>
    <t>2017 Municipal Population:</t>
  </si>
  <si>
    <t>Local Fiscal Year Ended September 30, 2018</t>
  </si>
  <si>
    <t>First Local Option Fuel Tax (1 to 6 Cents)</t>
  </si>
  <si>
    <t>Federal Grant - General Government</t>
  </si>
  <si>
    <t>Federal Grant - Public Safety</t>
  </si>
  <si>
    <t>Federal Grant - Physical Environment - Other Physical Environment</t>
  </si>
  <si>
    <t>Federal Grant - Transportation - Other Transportation</t>
  </si>
  <si>
    <t>State Grant - General Government</t>
  </si>
  <si>
    <t>State Grant - Economic Environment</t>
  </si>
  <si>
    <t>Grants from Other Local Units - Public Safety</t>
  </si>
  <si>
    <t>Transportation - Other Transportation Charges</t>
  </si>
  <si>
    <t>Court-Ordered Judgments and Fines - As Decided by County Court Criminal</t>
  </si>
  <si>
    <t>Proprietary Non-Operating - State Grants and Donations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</si>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</sst>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105</v>
      </c>
      <c r="Q3" s="11"/>
      <c r="R3"/>
    </row>
    <row r="4" spans="1:134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106</v>
      </c>
      <c r="N4" s="35" t="s">
        <v>7</v>
      </c>
      <c r="O4" s="35" t="s">
        <v>107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SUM(D6:D9)</f>
        <v>113736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113736</v>
      </c>
      <c r="P5" s="33">
        <f t="shared" ref="P5:P30" si="1">(O5/P$32)</f>
        <v>228.3855421686747</v>
      </c>
      <c r="Q5" s="6"/>
    </row>
    <row r="6" spans="1:134">
      <c r="A6" s="12"/>
      <c r="B6" s="25">
        <v>312.41000000000003</v>
      </c>
      <c r="C6" s="20" t="s">
        <v>109</v>
      </c>
      <c r="D6" s="46">
        <v>4398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8" si="2">SUM(D6:N6)</f>
        <v>4398</v>
      </c>
      <c r="P6" s="47">
        <f t="shared" si="1"/>
        <v>8.831325301204819</v>
      </c>
      <c r="Q6" s="9"/>
    </row>
    <row r="7" spans="1:134">
      <c r="A7" s="12"/>
      <c r="B7" s="25">
        <v>314.10000000000002</v>
      </c>
      <c r="C7" s="20" t="s">
        <v>10</v>
      </c>
      <c r="D7" s="46">
        <v>41223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41223</v>
      </c>
      <c r="P7" s="47">
        <f t="shared" si="1"/>
        <v>82.777108433734938</v>
      </c>
      <c r="Q7" s="9"/>
    </row>
    <row r="8" spans="1:134">
      <c r="A8" s="12"/>
      <c r="B8" s="25">
        <v>315.10000000000002</v>
      </c>
      <c r="C8" s="20" t="s">
        <v>110</v>
      </c>
      <c r="D8" s="46">
        <v>17846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17846</v>
      </c>
      <c r="P8" s="47">
        <f t="shared" si="1"/>
        <v>35.835341365461851</v>
      </c>
      <c r="Q8" s="9"/>
    </row>
    <row r="9" spans="1:134">
      <c r="A9" s="12"/>
      <c r="B9" s="25">
        <v>319.89999999999998</v>
      </c>
      <c r="C9" s="20" t="s">
        <v>13</v>
      </c>
      <c r="D9" s="46">
        <v>50269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>SUM(D9:N9)</f>
        <v>50269</v>
      </c>
      <c r="P9" s="47">
        <f t="shared" si="1"/>
        <v>100.94176706827309</v>
      </c>
      <c r="Q9" s="9"/>
    </row>
    <row r="10" spans="1:134" ht="15.75">
      <c r="A10" s="29" t="s">
        <v>14</v>
      </c>
      <c r="B10" s="30"/>
      <c r="C10" s="31"/>
      <c r="D10" s="32">
        <f t="shared" ref="D10:N10" si="3">SUM(D11:D11)</f>
        <v>34059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34059</v>
      </c>
      <c r="P10" s="45">
        <f t="shared" si="1"/>
        <v>68.391566265060234</v>
      </c>
      <c r="Q10" s="10"/>
    </row>
    <row r="11" spans="1:134">
      <c r="A11" s="12"/>
      <c r="B11" s="25">
        <v>323.10000000000002</v>
      </c>
      <c r="C11" s="20" t="s">
        <v>15</v>
      </c>
      <c r="D11" s="46">
        <v>34059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" si="4">SUM(D11:N11)</f>
        <v>34059</v>
      </c>
      <c r="P11" s="47">
        <f t="shared" si="1"/>
        <v>68.391566265060234</v>
      </c>
      <c r="Q11" s="9"/>
    </row>
    <row r="12" spans="1:134" ht="15.75">
      <c r="A12" s="29" t="s">
        <v>111</v>
      </c>
      <c r="B12" s="30"/>
      <c r="C12" s="31"/>
      <c r="D12" s="32">
        <f t="shared" ref="D12:N12" si="5">SUM(D13:D18)</f>
        <v>191662</v>
      </c>
      <c r="E12" s="32">
        <f t="shared" si="5"/>
        <v>0</v>
      </c>
      <c r="F12" s="32">
        <f t="shared" si="5"/>
        <v>0</v>
      </c>
      <c r="G12" s="32">
        <f t="shared" si="5"/>
        <v>0</v>
      </c>
      <c r="H12" s="32">
        <f t="shared" si="5"/>
        <v>0</v>
      </c>
      <c r="I12" s="32">
        <f t="shared" si="5"/>
        <v>0</v>
      </c>
      <c r="J12" s="32">
        <f t="shared" si="5"/>
        <v>0</v>
      </c>
      <c r="K12" s="32">
        <f t="shared" si="5"/>
        <v>0</v>
      </c>
      <c r="L12" s="32">
        <f t="shared" si="5"/>
        <v>0</v>
      </c>
      <c r="M12" s="32">
        <f t="shared" si="5"/>
        <v>0</v>
      </c>
      <c r="N12" s="32">
        <f t="shared" si="5"/>
        <v>0</v>
      </c>
      <c r="O12" s="44">
        <f>SUM(D12:N12)</f>
        <v>191662</v>
      </c>
      <c r="P12" s="45">
        <f t="shared" si="1"/>
        <v>384.86345381526104</v>
      </c>
      <c r="Q12" s="10"/>
    </row>
    <row r="13" spans="1:134">
      <c r="A13" s="12"/>
      <c r="B13" s="25">
        <v>334.1</v>
      </c>
      <c r="C13" s="20" t="s">
        <v>93</v>
      </c>
      <c r="D13" s="46">
        <v>123210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7" si="6">SUM(D13:N13)</f>
        <v>123210</v>
      </c>
      <c r="P13" s="47">
        <f t="shared" si="1"/>
        <v>247.40963855421685</v>
      </c>
      <c r="Q13" s="9"/>
    </row>
    <row r="14" spans="1:134">
      <c r="A14" s="12"/>
      <c r="B14" s="25">
        <v>335.14</v>
      </c>
      <c r="C14" s="20" t="s">
        <v>68</v>
      </c>
      <c r="D14" s="46">
        <v>934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6"/>
        <v>934</v>
      </c>
      <c r="P14" s="47">
        <f t="shared" si="1"/>
        <v>1.8755020080321285</v>
      </c>
      <c r="Q14" s="9"/>
    </row>
    <row r="15" spans="1:134">
      <c r="A15" s="12"/>
      <c r="B15" s="25">
        <v>335.15</v>
      </c>
      <c r="C15" s="20" t="s">
        <v>69</v>
      </c>
      <c r="D15" s="46">
        <v>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49</v>
      </c>
      <c r="P15" s="47">
        <f t="shared" si="1"/>
        <v>9.8393574297188757E-2</v>
      </c>
      <c r="Q15" s="9"/>
    </row>
    <row r="16" spans="1:134">
      <c r="A16" s="12"/>
      <c r="B16" s="25">
        <v>335.18</v>
      </c>
      <c r="C16" s="20" t="s">
        <v>112</v>
      </c>
      <c r="D16" s="46">
        <v>17469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17469</v>
      </c>
      <c r="P16" s="47">
        <f t="shared" si="1"/>
        <v>35.078313253012048</v>
      </c>
      <c r="Q16" s="9"/>
    </row>
    <row r="17" spans="1:120">
      <c r="A17" s="12"/>
      <c r="B17" s="25">
        <v>335.19</v>
      </c>
      <c r="C17" s="20" t="s">
        <v>113</v>
      </c>
      <c r="D17" s="46">
        <v>40000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40000</v>
      </c>
      <c r="P17" s="47">
        <f t="shared" si="1"/>
        <v>80.321285140562253</v>
      </c>
      <c r="Q17" s="9"/>
    </row>
    <row r="18" spans="1:120">
      <c r="A18" s="12"/>
      <c r="B18" s="25">
        <v>337.2</v>
      </c>
      <c r="C18" s="20" t="s">
        <v>95</v>
      </c>
      <c r="D18" s="46">
        <v>10000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" si="7">SUM(D18:N18)</f>
        <v>10000</v>
      </c>
      <c r="P18" s="47">
        <f t="shared" si="1"/>
        <v>20.080321285140563</v>
      </c>
      <c r="Q18" s="9"/>
    </row>
    <row r="19" spans="1:120" ht="15.75">
      <c r="A19" s="29" t="s">
        <v>28</v>
      </c>
      <c r="B19" s="30"/>
      <c r="C19" s="31"/>
      <c r="D19" s="32">
        <f t="shared" ref="D19:N19" si="8">SUM(D20:D22)</f>
        <v>6120</v>
      </c>
      <c r="E19" s="32">
        <f t="shared" si="8"/>
        <v>0</v>
      </c>
      <c r="F19" s="32">
        <f t="shared" si="8"/>
        <v>0</v>
      </c>
      <c r="G19" s="32">
        <f t="shared" si="8"/>
        <v>0</v>
      </c>
      <c r="H19" s="32">
        <f t="shared" si="8"/>
        <v>0</v>
      </c>
      <c r="I19" s="32">
        <f t="shared" si="8"/>
        <v>207603</v>
      </c>
      <c r="J19" s="32">
        <f t="shared" si="8"/>
        <v>0</v>
      </c>
      <c r="K19" s="32">
        <f t="shared" si="8"/>
        <v>0</v>
      </c>
      <c r="L19" s="32">
        <f t="shared" si="8"/>
        <v>0</v>
      </c>
      <c r="M19" s="32">
        <f t="shared" si="8"/>
        <v>0</v>
      </c>
      <c r="N19" s="32">
        <f t="shared" si="8"/>
        <v>0</v>
      </c>
      <c r="O19" s="32">
        <f>SUM(D19:N19)</f>
        <v>213723</v>
      </c>
      <c r="P19" s="45">
        <f t="shared" si="1"/>
        <v>429.16265060240966</v>
      </c>
      <c r="Q19" s="10"/>
    </row>
    <row r="20" spans="1:120">
      <c r="A20" s="12"/>
      <c r="B20" s="25">
        <v>343.3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112784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2" si="9">SUM(D20:N20)</f>
        <v>112784</v>
      </c>
      <c r="P20" s="47">
        <f t="shared" si="1"/>
        <v>226.47389558232931</v>
      </c>
      <c r="Q20" s="9"/>
    </row>
    <row r="21" spans="1:120">
      <c r="A21" s="12"/>
      <c r="B21" s="25">
        <v>343.4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94819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9"/>
        <v>94819</v>
      </c>
      <c r="P21" s="47">
        <f t="shared" si="1"/>
        <v>190.39959839357431</v>
      </c>
      <c r="Q21" s="9"/>
    </row>
    <row r="22" spans="1:120">
      <c r="A22" s="12"/>
      <c r="B22" s="25">
        <v>344.9</v>
      </c>
      <c r="C22" s="20" t="s">
        <v>96</v>
      </c>
      <c r="D22" s="46">
        <v>6120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9"/>
        <v>6120</v>
      </c>
      <c r="P22" s="47">
        <f t="shared" si="1"/>
        <v>12.289156626506024</v>
      </c>
      <c r="Q22" s="9"/>
    </row>
    <row r="23" spans="1:120" ht="15.75">
      <c r="A23" s="29" t="s">
        <v>29</v>
      </c>
      <c r="B23" s="30"/>
      <c r="C23" s="31"/>
      <c r="D23" s="32">
        <f t="shared" ref="D23:N23" si="10">SUM(D24:D24)</f>
        <v>2031</v>
      </c>
      <c r="E23" s="32">
        <f t="shared" si="10"/>
        <v>0</v>
      </c>
      <c r="F23" s="32">
        <f t="shared" si="10"/>
        <v>0</v>
      </c>
      <c r="G23" s="32">
        <f t="shared" si="10"/>
        <v>0</v>
      </c>
      <c r="H23" s="32">
        <f t="shared" si="10"/>
        <v>0</v>
      </c>
      <c r="I23" s="32">
        <f t="shared" si="10"/>
        <v>0</v>
      </c>
      <c r="J23" s="32">
        <f t="shared" si="10"/>
        <v>0</v>
      </c>
      <c r="K23" s="32">
        <f t="shared" si="10"/>
        <v>0</v>
      </c>
      <c r="L23" s="32">
        <f t="shared" si="10"/>
        <v>0</v>
      </c>
      <c r="M23" s="32">
        <f t="shared" si="10"/>
        <v>0</v>
      </c>
      <c r="N23" s="32">
        <f t="shared" si="10"/>
        <v>0</v>
      </c>
      <c r="O23" s="32">
        <f>SUM(D23:N23)</f>
        <v>2031</v>
      </c>
      <c r="P23" s="45">
        <f t="shared" si="1"/>
        <v>4.0783132530120483</v>
      </c>
      <c r="Q23" s="10"/>
    </row>
    <row r="24" spans="1:120">
      <c r="A24" s="13"/>
      <c r="B24" s="39">
        <v>351.1</v>
      </c>
      <c r="C24" s="21" t="s">
        <v>97</v>
      </c>
      <c r="D24" s="46">
        <v>2031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2031</v>
      </c>
      <c r="P24" s="47">
        <f t="shared" si="1"/>
        <v>4.0783132530120483</v>
      </c>
      <c r="Q24" s="9"/>
    </row>
    <row r="25" spans="1:120" ht="15.75">
      <c r="A25" s="29" t="s">
        <v>1</v>
      </c>
      <c r="B25" s="30"/>
      <c r="C25" s="31"/>
      <c r="D25" s="32">
        <f t="shared" ref="D25:N25" si="11">SUM(D26:D27)</f>
        <v>10618</v>
      </c>
      <c r="E25" s="32">
        <f t="shared" si="11"/>
        <v>0</v>
      </c>
      <c r="F25" s="32">
        <f t="shared" si="11"/>
        <v>0</v>
      </c>
      <c r="G25" s="32">
        <f t="shared" si="11"/>
        <v>0</v>
      </c>
      <c r="H25" s="32">
        <f t="shared" si="11"/>
        <v>0</v>
      </c>
      <c r="I25" s="32">
        <f t="shared" si="11"/>
        <v>36069</v>
      </c>
      <c r="J25" s="32">
        <f t="shared" si="11"/>
        <v>0</v>
      </c>
      <c r="K25" s="32">
        <f t="shared" si="11"/>
        <v>0</v>
      </c>
      <c r="L25" s="32">
        <f t="shared" si="11"/>
        <v>0</v>
      </c>
      <c r="M25" s="32">
        <f t="shared" si="11"/>
        <v>0</v>
      </c>
      <c r="N25" s="32">
        <f t="shared" si="11"/>
        <v>0</v>
      </c>
      <c r="O25" s="32">
        <f>SUM(D25:N25)</f>
        <v>46687</v>
      </c>
      <c r="P25" s="45">
        <f t="shared" si="1"/>
        <v>93.748995983935743</v>
      </c>
      <c r="Q25" s="10"/>
    </row>
    <row r="26" spans="1:120">
      <c r="A26" s="12"/>
      <c r="B26" s="25">
        <v>361.1</v>
      </c>
      <c r="C26" s="20" t="s">
        <v>37</v>
      </c>
      <c r="D26" s="46">
        <v>209</v>
      </c>
      <c r="E26" s="46">
        <v>0</v>
      </c>
      <c r="F26" s="46">
        <v>0</v>
      </c>
      <c r="G26" s="46">
        <v>0</v>
      </c>
      <c r="H26" s="46">
        <v>0</v>
      </c>
      <c r="I26" s="46">
        <v>69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278</v>
      </c>
      <c r="P26" s="47">
        <f t="shared" si="1"/>
        <v>0.55823293172690758</v>
      </c>
      <c r="Q26" s="9"/>
    </row>
    <row r="27" spans="1:120">
      <c r="A27" s="12"/>
      <c r="B27" s="25">
        <v>369.9</v>
      </c>
      <c r="C27" s="20" t="s">
        <v>40</v>
      </c>
      <c r="D27" s="46">
        <v>10409</v>
      </c>
      <c r="E27" s="46">
        <v>0</v>
      </c>
      <c r="F27" s="46">
        <v>0</v>
      </c>
      <c r="G27" s="46">
        <v>0</v>
      </c>
      <c r="H27" s="46">
        <v>0</v>
      </c>
      <c r="I27" s="46">
        <v>36000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29" si="12">SUM(D27:N27)</f>
        <v>46409</v>
      </c>
      <c r="P27" s="47">
        <f t="shared" si="1"/>
        <v>93.190763052208837</v>
      </c>
      <c r="Q27" s="9"/>
    </row>
    <row r="28" spans="1:120" ht="15.75">
      <c r="A28" s="29" t="s">
        <v>30</v>
      </c>
      <c r="B28" s="30"/>
      <c r="C28" s="31"/>
      <c r="D28" s="32">
        <f t="shared" ref="D28:N28" si="13">SUM(D29:D29)</f>
        <v>79590</v>
      </c>
      <c r="E28" s="32">
        <f t="shared" si="13"/>
        <v>0</v>
      </c>
      <c r="F28" s="32">
        <f t="shared" si="13"/>
        <v>0</v>
      </c>
      <c r="G28" s="32">
        <f t="shared" si="13"/>
        <v>0</v>
      </c>
      <c r="H28" s="32">
        <f t="shared" si="13"/>
        <v>0</v>
      </c>
      <c r="I28" s="32">
        <f t="shared" si="13"/>
        <v>0</v>
      </c>
      <c r="J28" s="32">
        <f t="shared" si="13"/>
        <v>0</v>
      </c>
      <c r="K28" s="32">
        <f t="shared" si="13"/>
        <v>0</v>
      </c>
      <c r="L28" s="32">
        <f t="shared" si="13"/>
        <v>0</v>
      </c>
      <c r="M28" s="32">
        <f t="shared" si="13"/>
        <v>0</v>
      </c>
      <c r="N28" s="32">
        <f t="shared" si="13"/>
        <v>0</v>
      </c>
      <c r="O28" s="32">
        <f t="shared" si="12"/>
        <v>79590</v>
      </c>
      <c r="P28" s="45">
        <f t="shared" si="1"/>
        <v>159.81927710843374</v>
      </c>
      <c r="Q28" s="9"/>
    </row>
    <row r="29" spans="1:120" ht="15.75" thickBot="1">
      <c r="A29" s="12"/>
      <c r="B29" s="25">
        <v>381</v>
      </c>
      <c r="C29" s="20" t="s">
        <v>41</v>
      </c>
      <c r="D29" s="46">
        <v>79590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2"/>
        <v>79590</v>
      </c>
      <c r="P29" s="47">
        <f t="shared" si="1"/>
        <v>159.81927710843374</v>
      </c>
      <c r="Q29" s="9"/>
    </row>
    <row r="30" spans="1:120" ht="16.5" thickBot="1">
      <c r="A30" s="14" t="s">
        <v>34</v>
      </c>
      <c r="B30" s="23"/>
      <c r="C30" s="22"/>
      <c r="D30" s="15">
        <f t="shared" ref="D30:N30" si="14">SUM(D5,D10,D12,D19,D23,D25,D28)</f>
        <v>437816</v>
      </c>
      <c r="E30" s="15">
        <f t="shared" si="14"/>
        <v>0</v>
      </c>
      <c r="F30" s="15">
        <f t="shared" si="14"/>
        <v>0</v>
      </c>
      <c r="G30" s="15">
        <f t="shared" si="14"/>
        <v>0</v>
      </c>
      <c r="H30" s="15">
        <f t="shared" si="14"/>
        <v>0</v>
      </c>
      <c r="I30" s="15">
        <f t="shared" si="14"/>
        <v>243672</v>
      </c>
      <c r="J30" s="15">
        <f t="shared" si="14"/>
        <v>0</v>
      </c>
      <c r="K30" s="15">
        <f t="shared" si="14"/>
        <v>0</v>
      </c>
      <c r="L30" s="15">
        <f t="shared" si="14"/>
        <v>0</v>
      </c>
      <c r="M30" s="15">
        <f t="shared" si="14"/>
        <v>0</v>
      </c>
      <c r="N30" s="15">
        <f t="shared" si="14"/>
        <v>0</v>
      </c>
      <c r="O30" s="15">
        <f>SUM(D30:N30)</f>
        <v>681488</v>
      </c>
      <c r="P30" s="38">
        <f t="shared" si="1"/>
        <v>1368.4497991967871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8" t="s">
        <v>116</v>
      </c>
      <c r="N32" s="48"/>
      <c r="O32" s="48"/>
      <c r="P32" s="43">
        <v>498</v>
      </c>
    </row>
    <row r="33" spans="1:16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1"/>
    </row>
    <row r="34" spans="1:16" ht="15.75" customHeight="1" thickBot="1">
      <c r="A34" s="52" t="s">
        <v>54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4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 xml:space="preserve">&amp;L&amp;14Office of Economic and Demographic Research&amp;R&amp;14Page &amp;P of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7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76418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76418</v>
      </c>
      <c r="O5" s="33">
        <f t="shared" ref="O5:O30" si="2">(N5/O$32)</f>
        <v>135.49290780141843</v>
      </c>
      <c r="P5" s="6"/>
    </row>
    <row r="6" spans="1:133">
      <c r="A6" s="12"/>
      <c r="B6" s="25">
        <v>312.10000000000002</v>
      </c>
      <c r="C6" s="20" t="s">
        <v>8</v>
      </c>
      <c r="D6" s="46">
        <v>3882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3882</v>
      </c>
      <c r="O6" s="47">
        <f t="shared" si="2"/>
        <v>6.8829787234042552</v>
      </c>
      <c r="P6" s="9"/>
    </row>
    <row r="7" spans="1:133">
      <c r="A7" s="12"/>
      <c r="B7" s="25">
        <v>312.60000000000002</v>
      </c>
      <c r="C7" s="20" t="s">
        <v>9</v>
      </c>
      <c r="D7" s="46">
        <v>27491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27491</v>
      </c>
      <c r="O7" s="47">
        <f t="shared" si="2"/>
        <v>48.74290780141844</v>
      </c>
      <c r="P7" s="9"/>
    </row>
    <row r="8" spans="1:133">
      <c r="A8" s="12"/>
      <c r="B8" s="25">
        <v>314.10000000000002</v>
      </c>
      <c r="C8" s="20" t="s">
        <v>10</v>
      </c>
      <c r="D8" s="46">
        <v>28760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28760</v>
      </c>
      <c r="O8" s="47">
        <f t="shared" si="2"/>
        <v>50.99290780141844</v>
      </c>
      <c r="P8" s="9"/>
    </row>
    <row r="9" spans="1:133">
      <c r="A9" s="12"/>
      <c r="B9" s="25">
        <v>315</v>
      </c>
      <c r="C9" s="20" t="s">
        <v>65</v>
      </c>
      <c r="D9" s="46">
        <v>16285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16285</v>
      </c>
      <c r="O9" s="47">
        <f t="shared" si="2"/>
        <v>28.874113475177303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SUM(D11:D11)</f>
        <v>38897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38897</v>
      </c>
      <c r="O10" s="45">
        <f t="shared" si="2"/>
        <v>68.966312056737593</v>
      </c>
      <c r="P10" s="10"/>
    </row>
    <row r="11" spans="1:133">
      <c r="A11" s="12"/>
      <c r="B11" s="25">
        <v>323.10000000000002</v>
      </c>
      <c r="C11" s="20" t="s">
        <v>15</v>
      </c>
      <c r="D11" s="46">
        <v>38897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38897</v>
      </c>
      <c r="O11" s="47">
        <f t="shared" si="2"/>
        <v>68.966312056737593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SUM(D13:D18)</f>
        <v>51000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58200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109200</v>
      </c>
      <c r="O12" s="45">
        <f t="shared" si="2"/>
        <v>193.61702127659575</v>
      </c>
      <c r="P12" s="10"/>
    </row>
    <row r="13" spans="1:133">
      <c r="A13" s="12"/>
      <c r="B13" s="25">
        <v>334.31</v>
      </c>
      <c r="C13" s="20" t="s">
        <v>66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58200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58200</v>
      </c>
      <c r="O13" s="47">
        <f t="shared" si="2"/>
        <v>103.19148936170212</v>
      </c>
      <c r="P13" s="9"/>
    </row>
    <row r="14" spans="1:133">
      <c r="A14" s="12"/>
      <c r="B14" s="25">
        <v>334.7</v>
      </c>
      <c r="C14" s="20" t="s">
        <v>19</v>
      </c>
      <c r="D14" s="46">
        <v>3991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3991</v>
      </c>
      <c r="O14" s="47">
        <f t="shared" si="2"/>
        <v>7.0762411347517729</v>
      </c>
      <c r="P14" s="9"/>
    </row>
    <row r="15" spans="1:133">
      <c r="A15" s="12"/>
      <c r="B15" s="25">
        <v>335.12</v>
      </c>
      <c r="C15" s="20" t="s">
        <v>67</v>
      </c>
      <c r="D15" s="46">
        <v>34042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34042</v>
      </c>
      <c r="O15" s="47">
        <f t="shared" si="2"/>
        <v>60.358156028368796</v>
      </c>
      <c r="P15" s="9"/>
    </row>
    <row r="16" spans="1:133">
      <c r="A16" s="12"/>
      <c r="B16" s="25">
        <v>335.14</v>
      </c>
      <c r="C16" s="20" t="s">
        <v>68</v>
      </c>
      <c r="D16" s="46">
        <v>541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541</v>
      </c>
      <c r="O16" s="47">
        <f t="shared" si="2"/>
        <v>0.95921985815602839</v>
      </c>
      <c r="P16" s="9"/>
    </row>
    <row r="17" spans="1:119">
      <c r="A17" s="12"/>
      <c r="B17" s="25">
        <v>335.15</v>
      </c>
      <c r="C17" s="20" t="s">
        <v>69</v>
      </c>
      <c r="D17" s="46">
        <v>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</v>
      </c>
      <c r="O17" s="47">
        <f t="shared" si="2"/>
        <v>4.9645390070921988E-2</v>
      </c>
      <c r="P17" s="9"/>
    </row>
    <row r="18" spans="1:119">
      <c r="A18" s="12"/>
      <c r="B18" s="25">
        <v>335.18</v>
      </c>
      <c r="C18" s="20" t="s">
        <v>70</v>
      </c>
      <c r="D18" s="46">
        <v>12398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12398</v>
      </c>
      <c r="O18" s="47">
        <f t="shared" si="2"/>
        <v>21.9822695035461</v>
      </c>
      <c r="P18" s="9"/>
    </row>
    <row r="19" spans="1:119" ht="15.75">
      <c r="A19" s="29" t="s">
        <v>28</v>
      </c>
      <c r="B19" s="30"/>
      <c r="C19" s="31"/>
      <c r="D19" s="32">
        <f t="shared" ref="D19:M19" si="5">SUM(D20:D21)</f>
        <v>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130454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130454</v>
      </c>
      <c r="O19" s="45">
        <f t="shared" si="2"/>
        <v>231.30141843971631</v>
      </c>
      <c r="P19" s="10"/>
    </row>
    <row r="20" spans="1:119">
      <c r="A20" s="12"/>
      <c r="B20" s="25">
        <v>343.3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74470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74470</v>
      </c>
      <c r="O20" s="47">
        <f t="shared" si="2"/>
        <v>132.03900709219857</v>
      </c>
      <c r="P20" s="9"/>
    </row>
    <row r="21" spans="1:119">
      <c r="A21" s="12"/>
      <c r="B21" s="25">
        <v>343.4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55984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55984</v>
      </c>
      <c r="O21" s="47">
        <f t="shared" si="2"/>
        <v>99.262411347517727</v>
      </c>
      <c r="P21" s="9"/>
    </row>
    <row r="22" spans="1:119" ht="15.75">
      <c r="A22" s="29" t="s">
        <v>29</v>
      </c>
      <c r="B22" s="30"/>
      <c r="C22" s="31"/>
      <c r="D22" s="32">
        <f t="shared" ref="D22:M22" si="6">SUM(D23:D23)</f>
        <v>1104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1104</v>
      </c>
      <c r="O22" s="45">
        <f t="shared" si="2"/>
        <v>1.9574468085106382</v>
      </c>
      <c r="P22" s="10"/>
    </row>
    <row r="23" spans="1:119">
      <c r="A23" s="13"/>
      <c r="B23" s="39">
        <v>354</v>
      </c>
      <c r="C23" s="21" t="s">
        <v>36</v>
      </c>
      <c r="D23" s="46">
        <v>1104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1104</v>
      </c>
      <c r="O23" s="47">
        <f t="shared" si="2"/>
        <v>1.9574468085106382</v>
      </c>
      <c r="P23" s="9"/>
    </row>
    <row r="24" spans="1:119" ht="15.75">
      <c r="A24" s="29" t="s">
        <v>1</v>
      </c>
      <c r="B24" s="30"/>
      <c r="C24" s="31"/>
      <c r="D24" s="32">
        <f t="shared" ref="D24:M24" si="7">SUM(D25:D27)</f>
        <v>13941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482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14423</v>
      </c>
      <c r="O24" s="45">
        <f t="shared" si="2"/>
        <v>25.572695035460992</v>
      </c>
      <c r="P24" s="10"/>
    </row>
    <row r="25" spans="1:119">
      <c r="A25" s="12"/>
      <c r="B25" s="25">
        <v>361.1</v>
      </c>
      <c r="C25" s="20" t="s">
        <v>37</v>
      </c>
      <c r="D25" s="46">
        <v>16</v>
      </c>
      <c r="E25" s="46">
        <v>0</v>
      </c>
      <c r="F25" s="46">
        <v>0</v>
      </c>
      <c r="G25" s="46">
        <v>0</v>
      </c>
      <c r="H25" s="46">
        <v>0</v>
      </c>
      <c r="I25" s="46">
        <v>482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498</v>
      </c>
      <c r="O25" s="47">
        <f t="shared" si="2"/>
        <v>0.88297872340425532</v>
      </c>
      <c r="P25" s="9"/>
    </row>
    <row r="26" spans="1:119">
      <c r="A26" s="12"/>
      <c r="B26" s="25">
        <v>366</v>
      </c>
      <c r="C26" s="20" t="s">
        <v>39</v>
      </c>
      <c r="D26" s="46">
        <v>8850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8850</v>
      </c>
      <c r="O26" s="47">
        <f t="shared" si="2"/>
        <v>15.691489361702128</v>
      </c>
      <c r="P26" s="9"/>
    </row>
    <row r="27" spans="1:119">
      <c r="A27" s="12"/>
      <c r="B27" s="25">
        <v>369.9</v>
      </c>
      <c r="C27" s="20" t="s">
        <v>40</v>
      </c>
      <c r="D27" s="46">
        <v>5075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5075</v>
      </c>
      <c r="O27" s="47">
        <f t="shared" si="2"/>
        <v>8.99822695035461</v>
      </c>
      <c r="P27" s="9"/>
    </row>
    <row r="28" spans="1:119" ht="15.75">
      <c r="A28" s="29" t="s">
        <v>30</v>
      </c>
      <c r="B28" s="30"/>
      <c r="C28" s="31"/>
      <c r="D28" s="32">
        <f t="shared" ref="D28:M28" si="8">SUM(D29:D29)</f>
        <v>13600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1500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15100</v>
      </c>
      <c r="O28" s="45">
        <f t="shared" si="2"/>
        <v>26.773049645390071</v>
      </c>
      <c r="P28" s="9"/>
    </row>
    <row r="29" spans="1:119" ht="15.75" thickBot="1">
      <c r="A29" s="12"/>
      <c r="B29" s="25">
        <v>381</v>
      </c>
      <c r="C29" s="20" t="s">
        <v>41</v>
      </c>
      <c r="D29" s="46">
        <v>13600</v>
      </c>
      <c r="E29" s="46">
        <v>0</v>
      </c>
      <c r="F29" s="46">
        <v>0</v>
      </c>
      <c r="G29" s="46">
        <v>0</v>
      </c>
      <c r="H29" s="46">
        <v>0</v>
      </c>
      <c r="I29" s="46">
        <v>1500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15100</v>
      </c>
      <c r="O29" s="47">
        <f t="shared" si="2"/>
        <v>26.773049645390071</v>
      </c>
      <c r="P29" s="9"/>
    </row>
    <row r="30" spans="1:119" ht="16.5" thickBot="1">
      <c r="A30" s="14" t="s">
        <v>34</v>
      </c>
      <c r="B30" s="23"/>
      <c r="C30" s="22"/>
      <c r="D30" s="15">
        <f t="shared" ref="D30:M30" si="9">SUM(D5,D10,D12,D19,D22,D24,D28)</f>
        <v>194960</v>
      </c>
      <c r="E30" s="15">
        <f t="shared" si="9"/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190636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385596</v>
      </c>
      <c r="O30" s="38">
        <f t="shared" si="2"/>
        <v>683.68085106382978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8" t="s">
        <v>71</v>
      </c>
      <c r="M32" s="48"/>
      <c r="N32" s="48"/>
      <c r="O32" s="43">
        <v>564</v>
      </c>
    </row>
    <row r="33" spans="1: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1"/>
    </row>
    <row r="34" spans="1:15" ht="15.75" customHeight="1" thickBot="1">
      <c r="A34" s="52" t="s">
        <v>54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7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85276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85276</v>
      </c>
      <c r="O5" s="33">
        <f t="shared" ref="O5:O33" si="1">(N5/O$35)</f>
        <v>157.04604051565377</v>
      </c>
      <c r="P5" s="6"/>
    </row>
    <row r="6" spans="1:133">
      <c r="A6" s="12"/>
      <c r="B6" s="25">
        <v>312.10000000000002</v>
      </c>
      <c r="C6" s="20" t="s">
        <v>8</v>
      </c>
      <c r="D6" s="46">
        <v>4124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4124</v>
      </c>
      <c r="O6" s="47">
        <f t="shared" si="1"/>
        <v>7.5948434622467769</v>
      </c>
      <c r="P6" s="9"/>
    </row>
    <row r="7" spans="1:133">
      <c r="A7" s="12"/>
      <c r="B7" s="25">
        <v>312.60000000000002</v>
      </c>
      <c r="C7" s="20" t="s">
        <v>9</v>
      </c>
      <c r="D7" s="46">
        <v>27119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27119</v>
      </c>
      <c r="O7" s="47">
        <f t="shared" si="1"/>
        <v>49.942909760589316</v>
      </c>
      <c r="P7" s="9"/>
    </row>
    <row r="8" spans="1:133">
      <c r="A8" s="12"/>
      <c r="B8" s="25">
        <v>314.10000000000002</v>
      </c>
      <c r="C8" s="20" t="s">
        <v>10</v>
      </c>
      <c r="D8" s="46">
        <v>36148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36148</v>
      </c>
      <c r="O8" s="47">
        <f t="shared" si="1"/>
        <v>66.57090239410681</v>
      </c>
      <c r="P8" s="9"/>
    </row>
    <row r="9" spans="1:133">
      <c r="A9" s="12"/>
      <c r="B9" s="25">
        <v>314.39999999999998</v>
      </c>
      <c r="C9" s="20" t="s">
        <v>11</v>
      </c>
      <c r="D9" s="46">
        <v>860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860</v>
      </c>
      <c r="O9" s="47">
        <f t="shared" si="1"/>
        <v>1.583793738489871</v>
      </c>
      <c r="P9" s="9"/>
    </row>
    <row r="10" spans="1:133">
      <c r="A10" s="12"/>
      <c r="B10" s="25">
        <v>315</v>
      </c>
      <c r="C10" s="20" t="s">
        <v>12</v>
      </c>
      <c r="D10" s="46">
        <v>16183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16183</v>
      </c>
      <c r="O10" s="47">
        <f t="shared" si="1"/>
        <v>29.802946593001842</v>
      </c>
      <c r="P10" s="9"/>
    </row>
    <row r="11" spans="1:133">
      <c r="A11" s="12"/>
      <c r="B11" s="25">
        <v>319</v>
      </c>
      <c r="C11" s="20" t="s">
        <v>13</v>
      </c>
      <c r="D11" s="46">
        <v>842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842</v>
      </c>
      <c r="O11" s="47">
        <f t="shared" si="1"/>
        <v>1.5506445672191529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31921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33" si="4">SUM(D12:M12)</f>
        <v>31921</v>
      </c>
      <c r="O12" s="45">
        <f t="shared" si="1"/>
        <v>58.786372007366481</v>
      </c>
      <c r="P12" s="10"/>
    </row>
    <row r="13" spans="1:133">
      <c r="A13" s="12"/>
      <c r="B13" s="25">
        <v>323.10000000000002</v>
      </c>
      <c r="C13" s="20" t="s">
        <v>15</v>
      </c>
      <c r="D13" s="46">
        <v>31921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31921</v>
      </c>
      <c r="O13" s="47">
        <f t="shared" si="1"/>
        <v>58.786372007366481</v>
      </c>
      <c r="P13" s="9"/>
    </row>
    <row r="14" spans="1:133" ht="15.75">
      <c r="A14" s="29" t="s">
        <v>16</v>
      </c>
      <c r="B14" s="30"/>
      <c r="C14" s="31"/>
      <c r="D14" s="32">
        <f t="shared" ref="D14:M14" si="5">SUM(D15:D20)</f>
        <v>53356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32100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44">
        <f t="shared" si="4"/>
        <v>85456</v>
      </c>
      <c r="O14" s="45">
        <f t="shared" si="1"/>
        <v>157.37753222836096</v>
      </c>
      <c r="P14" s="10"/>
    </row>
    <row r="15" spans="1:133">
      <c r="A15" s="12"/>
      <c r="B15" s="25">
        <v>331.31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32100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32100</v>
      </c>
      <c r="O15" s="47">
        <f t="shared" si="1"/>
        <v>59.116022099447513</v>
      </c>
      <c r="P15" s="9"/>
    </row>
    <row r="16" spans="1:133">
      <c r="A16" s="12"/>
      <c r="B16" s="25">
        <v>334.7</v>
      </c>
      <c r="C16" s="20" t="s">
        <v>19</v>
      </c>
      <c r="D16" s="46">
        <v>6168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6168</v>
      </c>
      <c r="O16" s="47">
        <f t="shared" si="1"/>
        <v>11.359116022099448</v>
      </c>
      <c r="P16" s="9"/>
    </row>
    <row r="17" spans="1:16">
      <c r="A17" s="12"/>
      <c r="B17" s="25">
        <v>335.12</v>
      </c>
      <c r="C17" s="20" t="s">
        <v>20</v>
      </c>
      <c r="D17" s="46">
        <v>33998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33998</v>
      </c>
      <c r="O17" s="47">
        <f t="shared" si="1"/>
        <v>62.61141804788214</v>
      </c>
      <c r="P17" s="9"/>
    </row>
    <row r="18" spans="1:16">
      <c r="A18" s="12"/>
      <c r="B18" s="25">
        <v>335.14</v>
      </c>
      <c r="C18" s="20" t="s">
        <v>21</v>
      </c>
      <c r="D18" s="46">
        <v>819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819</v>
      </c>
      <c r="O18" s="47">
        <f t="shared" si="1"/>
        <v>1.5082872928176796</v>
      </c>
      <c r="P18" s="9"/>
    </row>
    <row r="19" spans="1:16">
      <c r="A19" s="12"/>
      <c r="B19" s="25">
        <v>335.15</v>
      </c>
      <c r="C19" s="20" t="s">
        <v>22</v>
      </c>
      <c r="D19" s="46">
        <v>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</v>
      </c>
      <c r="O19" s="47">
        <f t="shared" si="1"/>
        <v>5.1565377532228361E-2</v>
      </c>
      <c r="P19" s="9"/>
    </row>
    <row r="20" spans="1:16">
      <c r="A20" s="12"/>
      <c r="B20" s="25">
        <v>335.18</v>
      </c>
      <c r="C20" s="20" t="s">
        <v>23</v>
      </c>
      <c r="D20" s="46">
        <v>12343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12343</v>
      </c>
      <c r="O20" s="47">
        <f t="shared" si="1"/>
        <v>22.731123388581953</v>
      </c>
      <c r="P20" s="9"/>
    </row>
    <row r="21" spans="1:16" ht="15.75">
      <c r="A21" s="29" t="s">
        <v>28</v>
      </c>
      <c r="B21" s="30"/>
      <c r="C21" s="31"/>
      <c r="D21" s="32">
        <f t="shared" ref="D21:M21" si="6">SUM(D22:D24)</f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141258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141258</v>
      </c>
      <c r="O21" s="45">
        <f t="shared" si="1"/>
        <v>260.1436464088398</v>
      </c>
      <c r="P21" s="10"/>
    </row>
    <row r="22" spans="1:16">
      <c r="A22" s="12"/>
      <c r="B22" s="25">
        <v>343.3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82333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82333</v>
      </c>
      <c r="O22" s="47">
        <f t="shared" si="1"/>
        <v>151.62615101289134</v>
      </c>
      <c r="P22" s="9"/>
    </row>
    <row r="23" spans="1:16">
      <c r="A23" s="12"/>
      <c r="B23" s="25">
        <v>343.4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57825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57825</v>
      </c>
      <c r="O23" s="47">
        <f t="shared" si="1"/>
        <v>106.49171270718232</v>
      </c>
      <c r="P23" s="9"/>
    </row>
    <row r="24" spans="1:16">
      <c r="A24" s="12"/>
      <c r="B24" s="25">
        <v>347.4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1100</v>
      </c>
      <c r="O24" s="47">
        <f t="shared" si="1"/>
        <v>2.0257826887661143</v>
      </c>
      <c r="P24" s="9"/>
    </row>
    <row r="25" spans="1:16" ht="15.75">
      <c r="A25" s="29" t="s">
        <v>29</v>
      </c>
      <c r="B25" s="30"/>
      <c r="C25" s="31"/>
      <c r="D25" s="32">
        <f t="shared" ref="D25:M25" si="7">SUM(D26:D26)</f>
        <v>1158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1158</v>
      </c>
      <c r="O25" s="45">
        <f t="shared" si="1"/>
        <v>2.132596685082873</v>
      </c>
      <c r="P25" s="10"/>
    </row>
    <row r="26" spans="1:16">
      <c r="A26" s="13"/>
      <c r="B26" s="39">
        <v>354</v>
      </c>
      <c r="C26" s="21" t="s">
        <v>36</v>
      </c>
      <c r="D26" s="46">
        <v>1158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1158</v>
      </c>
      <c r="O26" s="47">
        <f t="shared" si="1"/>
        <v>2.132596685082873</v>
      </c>
      <c r="P26" s="9"/>
    </row>
    <row r="27" spans="1:16" ht="15.75">
      <c r="A27" s="29" t="s">
        <v>1</v>
      </c>
      <c r="B27" s="30"/>
      <c r="C27" s="31"/>
      <c r="D27" s="32">
        <f t="shared" ref="D27:M27" si="8">SUM(D28:D30)</f>
        <v>14227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246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14473</v>
      </c>
      <c r="O27" s="45">
        <f t="shared" si="1"/>
        <v>26.653775322283611</v>
      </c>
      <c r="P27" s="10"/>
    </row>
    <row r="28" spans="1:16">
      <c r="A28" s="12"/>
      <c r="B28" s="25">
        <v>361.1</v>
      </c>
      <c r="C28" s="20" t="s">
        <v>37</v>
      </c>
      <c r="D28" s="46">
        <v>1863</v>
      </c>
      <c r="E28" s="46">
        <v>0</v>
      </c>
      <c r="F28" s="46">
        <v>0</v>
      </c>
      <c r="G28" s="46">
        <v>0</v>
      </c>
      <c r="H28" s="46">
        <v>0</v>
      </c>
      <c r="I28" s="46">
        <v>246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2109</v>
      </c>
      <c r="O28" s="47">
        <f t="shared" si="1"/>
        <v>3.8839779005524862</v>
      </c>
      <c r="P28" s="9"/>
    </row>
    <row r="29" spans="1:16">
      <c r="A29" s="12"/>
      <c r="B29" s="25">
        <v>366</v>
      </c>
      <c r="C29" s="20" t="s">
        <v>39</v>
      </c>
      <c r="D29" s="46">
        <v>8570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8570</v>
      </c>
      <c r="O29" s="47">
        <f t="shared" si="1"/>
        <v>15.78268876611418</v>
      </c>
      <c r="P29" s="9"/>
    </row>
    <row r="30" spans="1:16">
      <c r="A30" s="12"/>
      <c r="B30" s="25">
        <v>369.9</v>
      </c>
      <c r="C30" s="20" t="s">
        <v>40</v>
      </c>
      <c r="D30" s="46">
        <v>3794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3794</v>
      </c>
      <c r="O30" s="47">
        <f t="shared" si="1"/>
        <v>6.9871086556169431</v>
      </c>
      <c r="P30" s="9"/>
    </row>
    <row r="31" spans="1:16" ht="15.75">
      <c r="A31" s="29" t="s">
        <v>30</v>
      </c>
      <c r="B31" s="30"/>
      <c r="C31" s="31"/>
      <c r="D31" s="32">
        <f t="shared" ref="D31:M31" si="9">SUM(D32:D32)</f>
        <v>6736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4814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4"/>
        <v>11550</v>
      </c>
      <c r="O31" s="45">
        <f t="shared" si="1"/>
        <v>21.270718232044199</v>
      </c>
      <c r="P31" s="9"/>
    </row>
    <row r="32" spans="1:16" ht="15.75" thickBot="1">
      <c r="A32" s="12"/>
      <c r="B32" s="25">
        <v>381</v>
      </c>
      <c r="C32" s="20" t="s">
        <v>41</v>
      </c>
      <c r="D32" s="46">
        <v>6736</v>
      </c>
      <c r="E32" s="46">
        <v>0</v>
      </c>
      <c r="F32" s="46">
        <v>0</v>
      </c>
      <c r="G32" s="46">
        <v>0</v>
      </c>
      <c r="H32" s="46">
        <v>0</v>
      </c>
      <c r="I32" s="46">
        <v>4814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11550</v>
      </c>
      <c r="O32" s="47">
        <f t="shared" si="1"/>
        <v>21.270718232044199</v>
      </c>
      <c r="P32" s="9"/>
    </row>
    <row r="33" spans="1:119" ht="16.5" thickBot="1">
      <c r="A33" s="14" t="s">
        <v>34</v>
      </c>
      <c r="B33" s="23"/>
      <c r="C33" s="22"/>
      <c r="D33" s="15">
        <f t="shared" ref="D33:M33" si="10">SUM(D5,D12,D14,D21,D25,D27,D31)</f>
        <v>192674</v>
      </c>
      <c r="E33" s="15">
        <f t="shared" si="10"/>
        <v>0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178418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371092</v>
      </c>
      <c r="O33" s="38">
        <f t="shared" si="1"/>
        <v>683.4106813996317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8" t="s">
        <v>56</v>
      </c>
      <c r="M35" s="48"/>
      <c r="N35" s="48"/>
      <c r="O35" s="43">
        <v>543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54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7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95898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95898</v>
      </c>
      <c r="O5" s="33">
        <f t="shared" ref="O5:O34" si="1">(N5/O$36)</f>
        <v>179.58426966292134</v>
      </c>
      <c r="P5" s="6"/>
    </row>
    <row r="6" spans="1:133">
      <c r="A6" s="12"/>
      <c r="B6" s="25">
        <v>312.10000000000002</v>
      </c>
      <c r="C6" s="20" t="s">
        <v>8</v>
      </c>
      <c r="D6" s="46">
        <v>4351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4351</v>
      </c>
      <c r="O6" s="47">
        <f t="shared" si="1"/>
        <v>8.1479400749063675</v>
      </c>
      <c r="P6" s="9"/>
    </row>
    <row r="7" spans="1:133">
      <c r="A7" s="12"/>
      <c r="B7" s="25">
        <v>312.60000000000002</v>
      </c>
      <c r="C7" s="20" t="s">
        <v>9</v>
      </c>
      <c r="D7" s="46">
        <v>27343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27343</v>
      </c>
      <c r="O7" s="47">
        <f t="shared" si="1"/>
        <v>51.204119850187269</v>
      </c>
      <c r="P7" s="9"/>
    </row>
    <row r="8" spans="1:133">
      <c r="A8" s="12"/>
      <c r="B8" s="25">
        <v>314.10000000000002</v>
      </c>
      <c r="C8" s="20" t="s">
        <v>10</v>
      </c>
      <c r="D8" s="46">
        <v>45331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45331</v>
      </c>
      <c r="O8" s="47">
        <f t="shared" si="1"/>
        <v>84.889513108614238</v>
      </c>
      <c r="P8" s="9"/>
    </row>
    <row r="9" spans="1:133">
      <c r="A9" s="12"/>
      <c r="B9" s="25">
        <v>314.39999999999998</v>
      </c>
      <c r="C9" s="20" t="s">
        <v>11</v>
      </c>
      <c r="D9" s="46">
        <v>1196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1196</v>
      </c>
      <c r="O9" s="47">
        <f t="shared" si="1"/>
        <v>2.2397003745318353</v>
      </c>
      <c r="P9" s="9"/>
    </row>
    <row r="10" spans="1:133">
      <c r="A10" s="12"/>
      <c r="B10" s="25">
        <v>315</v>
      </c>
      <c r="C10" s="20" t="s">
        <v>12</v>
      </c>
      <c r="D10" s="46">
        <v>15187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15187</v>
      </c>
      <c r="O10" s="47">
        <f t="shared" si="1"/>
        <v>28.440074906367041</v>
      </c>
      <c r="P10" s="9"/>
    </row>
    <row r="11" spans="1:133">
      <c r="A11" s="12"/>
      <c r="B11" s="25">
        <v>319</v>
      </c>
      <c r="C11" s="20" t="s">
        <v>13</v>
      </c>
      <c r="D11" s="46">
        <v>2490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2490</v>
      </c>
      <c r="O11" s="47">
        <f t="shared" si="1"/>
        <v>4.6629213483146064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31712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34" si="4">SUM(D12:M12)</f>
        <v>31712</v>
      </c>
      <c r="O12" s="45">
        <f t="shared" si="1"/>
        <v>59.385767790262172</v>
      </c>
      <c r="P12" s="10"/>
    </row>
    <row r="13" spans="1:133">
      <c r="A13" s="12"/>
      <c r="B13" s="25">
        <v>323.10000000000002</v>
      </c>
      <c r="C13" s="20" t="s">
        <v>15</v>
      </c>
      <c r="D13" s="46">
        <v>31712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31712</v>
      </c>
      <c r="O13" s="47">
        <f t="shared" si="1"/>
        <v>59.385767790262172</v>
      </c>
      <c r="P13" s="9"/>
    </row>
    <row r="14" spans="1:133" ht="15.75">
      <c r="A14" s="29" t="s">
        <v>16</v>
      </c>
      <c r="B14" s="30"/>
      <c r="C14" s="31"/>
      <c r="D14" s="32">
        <f t="shared" ref="D14:M14" si="5">SUM(D15:D21)</f>
        <v>117646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20445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44">
        <f t="shared" si="4"/>
        <v>138091</v>
      </c>
      <c r="O14" s="45">
        <f t="shared" si="1"/>
        <v>258.59737827715355</v>
      </c>
      <c r="P14" s="10"/>
    </row>
    <row r="15" spans="1:133">
      <c r="A15" s="12"/>
      <c r="B15" s="25">
        <v>331.31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20445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20445</v>
      </c>
      <c r="O15" s="47">
        <f t="shared" si="1"/>
        <v>38.286516853932582</v>
      </c>
      <c r="P15" s="9"/>
    </row>
    <row r="16" spans="1:133">
      <c r="A16" s="12"/>
      <c r="B16" s="25">
        <v>334.2</v>
      </c>
      <c r="C16" s="20" t="s">
        <v>17</v>
      </c>
      <c r="D16" s="46">
        <v>1500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1500</v>
      </c>
      <c r="O16" s="47">
        <f t="shared" si="1"/>
        <v>2.808988764044944</v>
      </c>
      <c r="P16" s="9"/>
    </row>
    <row r="17" spans="1:16">
      <c r="A17" s="12"/>
      <c r="B17" s="25">
        <v>334.7</v>
      </c>
      <c r="C17" s="20" t="s">
        <v>19</v>
      </c>
      <c r="D17" s="46">
        <v>68428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68428</v>
      </c>
      <c r="O17" s="47">
        <f t="shared" si="1"/>
        <v>128.14232209737827</v>
      </c>
      <c r="P17" s="9"/>
    </row>
    <row r="18" spans="1:16">
      <c r="A18" s="12"/>
      <c r="B18" s="25">
        <v>335.12</v>
      </c>
      <c r="C18" s="20" t="s">
        <v>20</v>
      </c>
      <c r="D18" s="46">
        <v>34078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34078</v>
      </c>
      <c r="O18" s="47">
        <f t="shared" si="1"/>
        <v>63.816479400749067</v>
      </c>
      <c r="P18" s="9"/>
    </row>
    <row r="19" spans="1:16">
      <c r="A19" s="12"/>
      <c r="B19" s="25">
        <v>335.14</v>
      </c>
      <c r="C19" s="20" t="s">
        <v>21</v>
      </c>
      <c r="D19" s="46">
        <v>1079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1079</v>
      </c>
      <c r="O19" s="47">
        <f t="shared" si="1"/>
        <v>2.0205992509363297</v>
      </c>
      <c r="P19" s="9"/>
    </row>
    <row r="20" spans="1:16">
      <c r="A20" s="12"/>
      <c r="B20" s="25">
        <v>335.15</v>
      </c>
      <c r="C20" s="20" t="s">
        <v>22</v>
      </c>
      <c r="D20" s="46">
        <v>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</v>
      </c>
      <c r="O20" s="47">
        <f t="shared" si="1"/>
        <v>5.2434456928838954E-2</v>
      </c>
      <c r="P20" s="9"/>
    </row>
    <row r="21" spans="1:16">
      <c r="A21" s="12"/>
      <c r="B21" s="25">
        <v>335.18</v>
      </c>
      <c r="C21" s="20" t="s">
        <v>23</v>
      </c>
      <c r="D21" s="46">
        <v>12533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12533</v>
      </c>
      <c r="O21" s="47">
        <f t="shared" si="1"/>
        <v>23.470037453183522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SUM(D23:D25)</f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150326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150326</v>
      </c>
      <c r="O22" s="45">
        <f t="shared" si="1"/>
        <v>281.50936329588018</v>
      </c>
      <c r="P22" s="10"/>
    </row>
    <row r="23" spans="1:16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93091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93091</v>
      </c>
      <c r="O23" s="47">
        <f t="shared" si="1"/>
        <v>174.32771535580525</v>
      </c>
      <c r="P23" s="9"/>
    </row>
    <row r="24" spans="1:16">
      <c r="A24" s="12"/>
      <c r="B24" s="25">
        <v>343.4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56335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56335</v>
      </c>
      <c r="O24" s="47">
        <f t="shared" si="1"/>
        <v>105.49625468164794</v>
      </c>
      <c r="P24" s="9"/>
    </row>
    <row r="25" spans="1:16">
      <c r="A25" s="12"/>
      <c r="B25" s="25">
        <v>347.4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900</v>
      </c>
      <c r="O25" s="47">
        <f t="shared" si="1"/>
        <v>1.6853932584269662</v>
      </c>
      <c r="P25" s="9"/>
    </row>
    <row r="26" spans="1:16" ht="15.75">
      <c r="A26" s="29" t="s">
        <v>29</v>
      </c>
      <c r="B26" s="30"/>
      <c r="C26" s="31"/>
      <c r="D26" s="32">
        <f t="shared" ref="D26:M26" si="7">SUM(D27:D27)</f>
        <v>1287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1287</v>
      </c>
      <c r="O26" s="45">
        <f t="shared" si="1"/>
        <v>2.4101123595505616</v>
      </c>
      <c r="P26" s="10"/>
    </row>
    <row r="27" spans="1:16">
      <c r="A27" s="13"/>
      <c r="B27" s="39">
        <v>354</v>
      </c>
      <c r="C27" s="21" t="s">
        <v>36</v>
      </c>
      <c r="D27" s="46">
        <v>1287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1287</v>
      </c>
      <c r="O27" s="47">
        <f t="shared" si="1"/>
        <v>2.4101123595505616</v>
      </c>
      <c r="P27" s="9"/>
    </row>
    <row r="28" spans="1:16" ht="15.75">
      <c r="A28" s="29" t="s">
        <v>1</v>
      </c>
      <c r="B28" s="30"/>
      <c r="C28" s="31"/>
      <c r="D28" s="32">
        <f t="shared" ref="D28:M28" si="8">SUM(D29:D31)</f>
        <v>12239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2502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14741</v>
      </c>
      <c r="O28" s="45">
        <f t="shared" si="1"/>
        <v>27.604868913857679</v>
      </c>
      <c r="P28" s="10"/>
    </row>
    <row r="29" spans="1:16">
      <c r="A29" s="12"/>
      <c r="B29" s="25">
        <v>361.1</v>
      </c>
      <c r="C29" s="20" t="s">
        <v>37</v>
      </c>
      <c r="D29" s="46">
        <v>851</v>
      </c>
      <c r="E29" s="46">
        <v>0</v>
      </c>
      <c r="F29" s="46">
        <v>0</v>
      </c>
      <c r="G29" s="46">
        <v>0</v>
      </c>
      <c r="H29" s="46">
        <v>0</v>
      </c>
      <c r="I29" s="46">
        <v>1352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2203</v>
      </c>
      <c r="O29" s="47">
        <f t="shared" si="1"/>
        <v>4.1254681647940075</v>
      </c>
      <c r="P29" s="9"/>
    </row>
    <row r="30" spans="1:16">
      <c r="A30" s="12"/>
      <c r="B30" s="25">
        <v>366</v>
      </c>
      <c r="C30" s="20" t="s">
        <v>39</v>
      </c>
      <c r="D30" s="46">
        <v>8500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8500</v>
      </c>
      <c r="O30" s="47">
        <f t="shared" si="1"/>
        <v>15.917602996254681</v>
      </c>
      <c r="P30" s="9"/>
    </row>
    <row r="31" spans="1:16">
      <c r="A31" s="12"/>
      <c r="B31" s="25">
        <v>369.9</v>
      </c>
      <c r="C31" s="20" t="s">
        <v>40</v>
      </c>
      <c r="D31" s="46">
        <v>2888</v>
      </c>
      <c r="E31" s="46">
        <v>0</v>
      </c>
      <c r="F31" s="46">
        <v>0</v>
      </c>
      <c r="G31" s="46">
        <v>0</v>
      </c>
      <c r="H31" s="46">
        <v>0</v>
      </c>
      <c r="I31" s="46">
        <v>1150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4038</v>
      </c>
      <c r="O31" s="47">
        <f t="shared" si="1"/>
        <v>7.5617977528089888</v>
      </c>
      <c r="P31" s="9"/>
    </row>
    <row r="32" spans="1:16" ht="15.75">
      <c r="A32" s="29" t="s">
        <v>30</v>
      </c>
      <c r="B32" s="30"/>
      <c r="C32" s="31"/>
      <c r="D32" s="32">
        <f t="shared" ref="D32:M32" si="9">SUM(D33:D33)</f>
        <v>18109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7339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4"/>
        <v>25448</v>
      </c>
      <c r="O32" s="45">
        <f t="shared" si="1"/>
        <v>47.655430711610485</v>
      </c>
      <c r="P32" s="9"/>
    </row>
    <row r="33" spans="1:119" ht="15.75" thickBot="1">
      <c r="A33" s="12"/>
      <c r="B33" s="25">
        <v>381</v>
      </c>
      <c r="C33" s="20" t="s">
        <v>41</v>
      </c>
      <c r="D33" s="46">
        <v>18109</v>
      </c>
      <c r="E33" s="46">
        <v>0</v>
      </c>
      <c r="F33" s="46">
        <v>0</v>
      </c>
      <c r="G33" s="46">
        <v>0</v>
      </c>
      <c r="H33" s="46">
        <v>0</v>
      </c>
      <c r="I33" s="46">
        <v>7339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25448</v>
      </c>
      <c r="O33" s="47">
        <f t="shared" si="1"/>
        <v>47.655430711610485</v>
      </c>
      <c r="P33" s="9"/>
    </row>
    <row r="34" spans="1:119" ht="16.5" thickBot="1">
      <c r="A34" s="14" t="s">
        <v>34</v>
      </c>
      <c r="B34" s="23"/>
      <c r="C34" s="22"/>
      <c r="D34" s="15">
        <f t="shared" ref="D34:M34" si="10">SUM(D5,D12,D14,D22,D26,D28,D32)</f>
        <v>276891</v>
      </c>
      <c r="E34" s="15">
        <f t="shared" si="10"/>
        <v>0</v>
      </c>
      <c r="F34" s="15">
        <f t="shared" si="10"/>
        <v>0</v>
      </c>
      <c r="G34" s="15">
        <f t="shared" si="10"/>
        <v>0</v>
      </c>
      <c r="H34" s="15">
        <f t="shared" si="10"/>
        <v>0</v>
      </c>
      <c r="I34" s="15">
        <f t="shared" si="10"/>
        <v>180612</v>
      </c>
      <c r="J34" s="15">
        <f t="shared" si="10"/>
        <v>0</v>
      </c>
      <c r="K34" s="15">
        <f t="shared" si="10"/>
        <v>0</v>
      </c>
      <c r="L34" s="15">
        <f t="shared" si="10"/>
        <v>0</v>
      </c>
      <c r="M34" s="15">
        <f t="shared" si="10"/>
        <v>0</v>
      </c>
      <c r="N34" s="15">
        <f t="shared" si="4"/>
        <v>457503</v>
      </c>
      <c r="O34" s="38">
        <f t="shared" si="1"/>
        <v>856.74719101123594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8" t="s">
        <v>53</v>
      </c>
      <c r="M36" s="48"/>
      <c r="N36" s="48"/>
      <c r="O36" s="43">
        <v>534</v>
      </c>
    </row>
    <row r="37" spans="1:119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19" ht="15.75" customHeight="1" thickBot="1">
      <c r="A38" s="52" t="s">
        <v>54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7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83652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83652</v>
      </c>
      <c r="O5" s="33">
        <f t="shared" ref="O5:O35" si="1">(N5/O$37)</f>
        <v>156.06716417910448</v>
      </c>
      <c r="P5" s="6"/>
    </row>
    <row r="6" spans="1:133">
      <c r="A6" s="12"/>
      <c r="B6" s="25">
        <v>312.10000000000002</v>
      </c>
      <c r="C6" s="20" t="s">
        <v>8</v>
      </c>
      <c r="D6" s="46">
        <v>3501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3501</v>
      </c>
      <c r="O6" s="47">
        <f t="shared" si="1"/>
        <v>6.5317164179104479</v>
      </c>
      <c r="P6" s="9"/>
    </row>
    <row r="7" spans="1:133">
      <c r="A7" s="12"/>
      <c r="B7" s="25">
        <v>312.60000000000002</v>
      </c>
      <c r="C7" s="20" t="s">
        <v>9</v>
      </c>
      <c r="D7" s="46">
        <v>28333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28333</v>
      </c>
      <c r="O7" s="47">
        <f t="shared" si="1"/>
        <v>52.860074626865675</v>
      </c>
      <c r="P7" s="9"/>
    </row>
    <row r="8" spans="1:133">
      <c r="A8" s="12"/>
      <c r="B8" s="25">
        <v>314.10000000000002</v>
      </c>
      <c r="C8" s="20" t="s">
        <v>10</v>
      </c>
      <c r="D8" s="46">
        <v>32614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32614</v>
      </c>
      <c r="O8" s="47">
        <f t="shared" si="1"/>
        <v>60.847014925373138</v>
      </c>
      <c r="P8" s="9"/>
    </row>
    <row r="9" spans="1:133">
      <c r="A9" s="12"/>
      <c r="B9" s="25">
        <v>314.39999999999998</v>
      </c>
      <c r="C9" s="20" t="s">
        <v>11</v>
      </c>
      <c r="D9" s="46">
        <v>963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963</v>
      </c>
      <c r="O9" s="47">
        <f t="shared" si="1"/>
        <v>1.7966417910447761</v>
      </c>
      <c r="P9" s="9"/>
    </row>
    <row r="10" spans="1:133">
      <c r="A10" s="12"/>
      <c r="B10" s="25">
        <v>315</v>
      </c>
      <c r="C10" s="20" t="s">
        <v>12</v>
      </c>
      <c r="D10" s="46">
        <v>17299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17299</v>
      </c>
      <c r="O10" s="47">
        <f t="shared" si="1"/>
        <v>32.274253731343286</v>
      </c>
      <c r="P10" s="9"/>
    </row>
    <row r="11" spans="1:133">
      <c r="A11" s="12"/>
      <c r="B11" s="25">
        <v>319</v>
      </c>
      <c r="C11" s="20" t="s">
        <v>13</v>
      </c>
      <c r="D11" s="46">
        <v>942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942</v>
      </c>
      <c r="O11" s="47">
        <f t="shared" si="1"/>
        <v>1.7574626865671641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51746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35" si="4">SUM(D12:M12)</f>
        <v>51746</v>
      </c>
      <c r="O12" s="45">
        <f t="shared" si="1"/>
        <v>96.541044776119406</v>
      </c>
      <c r="P12" s="10"/>
    </row>
    <row r="13" spans="1:133">
      <c r="A13" s="12"/>
      <c r="B13" s="25">
        <v>323.10000000000002</v>
      </c>
      <c r="C13" s="20" t="s">
        <v>15</v>
      </c>
      <c r="D13" s="46">
        <v>51746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51746</v>
      </c>
      <c r="O13" s="47">
        <f t="shared" si="1"/>
        <v>96.541044776119406</v>
      </c>
      <c r="P13" s="9"/>
    </row>
    <row r="14" spans="1:133" ht="15.75">
      <c r="A14" s="29" t="s">
        <v>16</v>
      </c>
      <c r="B14" s="30"/>
      <c r="C14" s="31"/>
      <c r="D14" s="32">
        <f t="shared" ref="D14:M14" si="5">SUM(D15:D21)</f>
        <v>96067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657061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44">
        <f t="shared" si="4"/>
        <v>753128</v>
      </c>
      <c r="O14" s="45">
        <f t="shared" si="1"/>
        <v>1405.0895522388059</v>
      </c>
      <c r="P14" s="10"/>
    </row>
    <row r="15" spans="1:133">
      <c r="A15" s="12"/>
      <c r="B15" s="25">
        <v>331.31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657061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657061</v>
      </c>
      <c r="O15" s="47">
        <f t="shared" si="1"/>
        <v>1225.8600746268658</v>
      </c>
      <c r="P15" s="9"/>
    </row>
    <row r="16" spans="1:133">
      <c r="A16" s="12"/>
      <c r="B16" s="25">
        <v>334.2</v>
      </c>
      <c r="C16" s="20" t="s">
        <v>17</v>
      </c>
      <c r="D16" s="46">
        <v>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500</v>
      </c>
      <c r="O16" s="47">
        <f t="shared" si="1"/>
        <v>0.93283582089552242</v>
      </c>
      <c r="P16" s="9"/>
    </row>
    <row r="17" spans="1:16">
      <c r="A17" s="12"/>
      <c r="B17" s="25">
        <v>334.7</v>
      </c>
      <c r="C17" s="20" t="s">
        <v>19</v>
      </c>
      <c r="D17" s="46">
        <v>47215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47215</v>
      </c>
      <c r="O17" s="47">
        <f t="shared" si="1"/>
        <v>88.087686567164184</v>
      </c>
      <c r="P17" s="9"/>
    </row>
    <row r="18" spans="1:16">
      <c r="A18" s="12"/>
      <c r="B18" s="25">
        <v>335.12</v>
      </c>
      <c r="C18" s="20" t="s">
        <v>20</v>
      </c>
      <c r="D18" s="46">
        <v>34038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34038</v>
      </c>
      <c r="O18" s="47">
        <f t="shared" si="1"/>
        <v>63.503731343283583</v>
      </c>
      <c r="P18" s="9"/>
    </row>
    <row r="19" spans="1:16">
      <c r="A19" s="12"/>
      <c r="B19" s="25">
        <v>335.14</v>
      </c>
      <c r="C19" s="20" t="s">
        <v>21</v>
      </c>
      <c r="D19" s="46">
        <v>1258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1258</v>
      </c>
      <c r="O19" s="47">
        <f t="shared" si="1"/>
        <v>2.3470149253731343</v>
      </c>
      <c r="P19" s="9"/>
    </row>
    <row r="20" spans="1:16">
      <c r="A20" s="12"/>
      <c r="B20" s="25">
        <v>335.15</v>
      </c>
      <c r="C20" s="20" t="s">
        <v>22</v>
      </c>
      <c r="D20" s="46">
        <v>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</v>
      </c>
      <c r="O20" s="47">
        <f t="shared" si="1"/>
        <v>7.2761194029850748E-2</v>
      </c>
      <c r="P20" s="9"/>
    </row>
    <row r="21" spans="1:16">
      <c r="A21" s="12"/>
      <c r="B21" s="25">
        <v>335.18</v>
      </c>
      <c r="C21" s="20" t="s">
        <v>23</v>
      </c>
      <c r="D21" s="46">
        <v>13017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13017</v>
      </c>
      <c r="O21" s="47">
        <f t="shared" si="1"/>
        <v>24.285447761194028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SUM(D23:D25)</f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144566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144566</v>
      </c>
      <c r="O22" s="45">
        <f t="shared" si="1"/>
        <v>269.71268656716416</v>
      </c>
      <c r="P22" s="10"/>
    </row>
    <row r="23" spans="1:16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86727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86727</v>
      </c>
      <c r="O23" s="47">
        <f t="shared" si="1"/>
        <v>161.80410447761193</v>
      </c>
      <c r="P23" s="9"/>
    </row>
    <row r="24" spans="1:16">
      <c r="A24" s="12"/>
      <c r="B24" s="25">
        <v>343.4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56539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56539</v>
      </c>
      <c r="O24" s="47">
        <f t="shared" si="1"/>
        <v>105.48320895522389</v>
      </c>
      <c r="P24" s="9"/>
    </row>
    <row r="25" spans="1:16">
      <c r="A25" s="12"/>
      <c r="B25" s="25">
        <v>347.4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1300</v>
      </c>
      <c r="O25" s="47">
        <f t="shared" si="1"/>
        <v>2.4253731343283582</v>
      </c>
      <c r="P25" s="9"/>
    </row>
    <row r="26" spans="1:16" ht="15.75">
      <c r="A26" s="29" t="s">
        <v>29</v>
      </c>
      <c r="B26" s="30"/>
      <c r="C26" s="31"/>
      <c r="D26" s="32">
        <f t="shared" ref="D26:M26" si="7">SUM(D27:D27)</f>
        <v>2002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2002</v>
      </c>
      <c r="O26" s="45">
        <f t="shared" si="1"/>
        <v>3.7350746268656718</v>
      </c>
      <c r="P26" s="10"/>
    </row>
    <row r="27" spans="1:16">
      <c r="A27" s="13"/>
      <c r="B27" s="39">
        <v>354</v>
      </c>
      <c r="C27" s="21" t="s">
        <v>36</v>
      </c>
      <c r="D27" s="46">
        <v>2002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2002</v>
      </c>
      <c r="O27" s="47">
        <f t="shared" si="1"/>
        <v>3.7350746268656718</v>
      </c>
      <c r="P27" s="9"/>
    </row>
    <row r="28" spans="1:16" ht="15.75">
      <c r="A28" s="29" t="s">
        <v>1</v>
      </c>
      <c r="B28" s="30"/>
      <c r="C28" s="31"/>
      <c r="D28" s="32">
        <f t="shared" ref="D28:M28" si="8">SUM(D29:D32)</f>
        <v>14314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5957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20271</v>
      </c>
      <c r="O28" s="45">
        <f t="shared" si="1"/>
        <v>37.819029850746269</v>
      </c>
      <c r="P28" s="10"/>
    </row>
    <row r="29" spans="1:16">
      <c r="A29" s="12"/>
      <c r="B29" s="25">
        <v>361.1</v>
      </c>
      <c r="C29" s="20" t="s">
        <v>37</v>
      </c>
      <c r="D29" s="46">
        <v>1168</v>
      </c>
      <c r="E29" s="46">
        <v>0</v>
      </c>
      <c r="F29" s="46">
        <v>0</v>
      </c>
      <c r="G29" s="46">
        <v>0</v>
      </c>
      <c r="H29" s="46">
        <v>0</v>
      </c>
      <c r="I29" s="46">
        <v>5957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7125</v>
      </c>
      <c r="O29" s="47">
        <f t="shared" si="1"/>
        <v>13.292910447761194</v>
      </c>
      <c r="P29" s="9"/>
    </row>
    <row r="30" spans="1:16">
      <c r="A30" s="12"/>
      <c r="B30" s="25">
        <v>365</v>
      </c>
      <c r="C30" s="20" t="s">
        <v>38</v>
      </c>
      <c r="D30" s="46">
        <v>4034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4034</v>
      </c>
      <c r="O30" s="47">
        <f t="shared" si="1"/>
        <v>7.5261194029850742</v>
      </c>
      <c r="P30" s="9"/>
    </row>
    <row r="31" spans="1:16">
      <c r="A31" s="12"/>
      <c r="B31" s="25">
        <v>366</v>
      </c>
      <c r="C31" s="20" t="s">
        <v>39</v>
      </c>
      <c r="D31" s="46">
        <v>7600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7600</v>
      </c>
      <c r="O31" s="47">
        <f t="shared" si="1"/>
        <v>14.17910447761194</v>
      </c>
      <c r="P31" s="9"/>
    </row>
    <row r="32" spans="1:16">
      <c r="A32" s="12"/>
      <c r="B32" s="25">
        <v>369.9</v>
      </c>
      <c r="C32" s="20" t="s">
        <v>40</v>
      </c>
      <c r="D32" s="46">
        <v>1512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1512</v>
      </c>
      <c r="O32" s="47">
        <f t="shared" si="1"/>
        <v>2.8208955223880596</v>
      </c>
      <c r="P32" s="9"/>
    </row>
    <row r="33" spans="1:119" ht="15.75">
      <c r="A33" s="29" t="s">
        <v>30</v>
      </c>
      <c r="B33" s="30"/>
      <c r="C33" s="31"/>
      <c r="D33" s="32">
        <f t="shared" ref="D33:M33" si="9">SUM(D34:D34)</f>
        <v>0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180116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4"/>
        <v>180116</v>
      </c>
      <c r="O33" s="45">
        <f t="shared" si="1"/>
        <v>336.03731343283584</v>
      </c>
      <c r="P33" s="9"/>
    </row>
    <row r="34" spans="1:119" ht="15.75" thickBot="1">
      <c r="A34" s="12"/>
      <c r="B34" s="25">
        <v>381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180116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180116</v>
      </c>
      <c r="O34" s="47">
        <f t="shared" si="1"/>
        <v>336.03731343283584</v>
      </c>
      <c r="P34" s="9"/>
    </row>
    <row r="35" spans="1:119" ht="16.5" thickBot="1">
      <c r="A35" s="14" t="s">
        <v>34</v>
      </c>
      <c r="B35" s="23"/>
      <c r="C35" s="22"/>
      <c r="D35" s="15">
        <f t="shared" ref="D35:M35" si="10">SUM(D5,D12,D14,D22,D26,D28,D33)</f>
        <v>247781</v>
      </c>
      <c r="E35" s="15">
        <f t="shared" si="10"/>
        <v>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987700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1235481</v>
      </c>
      <c r="O35" s="38">
        <f t="shared" si="1"/>
        <v>2305.001865671642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51</v>
      </c>
      <c r="M37" s="48"/>
      <c r="N37" s="48"/>
      <c r="O37" s="43">
        <v>536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thickBot="1">
      <c r="A39" s="52" t="s">
        <v>54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7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83452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83452</v>
      </c>
      <c r="O5" s="33">
        <f t="shared" ref="O5:O35" si="1">(N5/O$37)</f>
        <v>156.57035647279551</v>
      </c>
      <c r="P5" s="6"/>
    </row>
    <row r="6" spans="1:133">
      <c r="A6" s="12"/>
      <c r="B6" s="25">
        <v>312.10000000000002</v>
      </c>
      <c r="C6" s="20" t="s">
        <v>8</v>
      </c>
      <c r="D6" s="46">
        <v>1538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1538</v>
      </c>
      <c r="O6" s="47">
        <f t="shared" si="1"/>
        <v>2.8855534709193247</v>
      </c>
      <c r="P6" s="9"/>
    </row>
    <row r="7" spans="1:133">
      <c r="A7" s="12"/>
      <c r="B7" s="25">
        <v>312.60000000000002</v>
      </c>
      <c r="C7" s="20" t="s">
        <v>9</v>
      </c>
      <c r="D7" s="46">
        <v>29673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29673</v>
      </c>
      <c r="O7" s="47">
        <f t="shared" si="1"/>
        <v>55.671669793621014</v>
      </c>
      <c r="P7" s="9"/>
    </row>
    <row r="8" spans="1:133">
      <c r="A8" s="12"/>
      <c r="B8" s="25">
        <v>314.10000000000002</v>
      </c>
      <c r="C8" s="20" t="s">
        <v>10</v>
      </c>
      <c r="D8" s="46">
        <v>31546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31546</v>
      </c>
      <c r="O8" s="47">
        <f t="shared" si="1"/>
        <v>59.185741088180116</v>
      </c>
      <c r="P8" s="9"/>
    </row>
    <row r="9" spans="1:133">
      <c r="A9" s="12"/>
      <c r="B9" s="25">
        <v>314.39999999999998</v>
      </c>
      <c r="C9" s="20" t="s">
        <v>11</v>
      </c>
      <c r="D9" s="46">
        <v>1139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1139</v>
      </c>
      <c r="O9" s="47">
        <f t="shared" si="1"/>
        <v>2.1369606003752346</v>
      </c>
      <c r="P9" s="9"/>
    </row>
    <row r="10" spans="1:133">
      <c r="A10" s="12"/>
      <c r="B10" s="25">
        <v>315</v>
      </c>
      <c r="C10" s="20" t="s">
        <v>12</v>
      </c>
      <c r="D10" s="46">
        <v>18665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18665</v>
      </c>
      <c r="O10" s="47">
        <f t="shared" si="1"/>
        <v>35.0187617260788</v>
      </c>
      <c r="P10" s="9"/>
    </row>
    <row r="11" spans="1:133">
      <c r="A11" s="12"/>
      <c r="B11" s="25">
        <v>319</v>
      </c>
      <c r="C11" s="20" t="s">
        <v>13</v>
      </c>
      <c r="D11" s="46">
        <v>891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891</v>
      </c>
      <c r="O11" s="47">
        <f t="shared" si="1"/>
        <v>1.6716697936210132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41326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>SUM(D12:M12)</f>
        <v>41326</v>
      </c>
      <c r="O12" s="45">
        <f t="shared" si="1"/>
        <v>77.534709193245774</v>
      </c>
      <c r="P12" s="10"/>
    </row>
    <row r="13" spans="1:133">
      <c r="A13" s="12"/>
      <c r="B13" s="25">
        <v>323.10000000000002</v>
      </c>
      <c r="C13" s="20" t="s">
        <v>15</v>
      </c>
      <c r="D13" s="46">
        <v>41326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41326</v>
      </c>
      <c r="O13" s="47">
        <f t="shared" si="1"/>
        <v>77.534709193245774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SUM(D15:D21)</f>
        <v>68939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416344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>SUM(D14:M14)</f>
        <v>485283</v>
      </c>
      <c r="O14" s="45">
        <f t="shared" si="1"/>
        <v>910.47467166979357</v>
      </c>
      <c r="P14" s="10"/>
    </row>
    <row r="15" spans="1:133">
      <c r="A15" s="12"/>
      <c r="B15" s="25">
        <v>331.31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416344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5">SUM(D15:M15)</f>
        <v>416344</v>
      </c>
      <c r="O15" s="47">
        <f t="shared" si="1"/>
        <v>781.1332082551595</v>
      </c>
      <c r="P15" s="9"/>
    </row>
    <row r="16" spans="1:133">
      <c r="A16" s="12"/>
      <c r="B16" s="25">
        <v>334.2</v>
      </c>
      <c r="C16" s="20" t="s">
        <v>17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1000</v>
      </c>
      <c r="O16" s="47">
        <f t="shared" si="1"/>
        <v>1.876172607879925</v>
      </c>
      <c r="P16" s="9"/>
    </row>
    <row r="17" spans="1:16">
      <c r="A17" s="12"/>
      <c r="B17" s="25">
        <v>334.7</v>
      </c>
      <c r="C17" s="20" t="s">
        <v>19</v>
      </c>
      <c r="D17" s="46">
        <v>19968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19968</v>
      </c>
      <c r="O17" s="47">
        <f t="shared" si="1"/>
        <v>37.463414634146339</v>
      </c>
      <c r="P17" s="9"/>
    </row>
    <row r="18" spans="1:16">
      <c r="A18" s="12"/>
      <c r="B18" s="25">
        <v>335.12</v>
      </c>
      <c r="C18" s="20" t="s">
        <v>20</v>
      </c>
      <c r="D18" s="46">
        <v>33941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33941</v>
      </c>
      <c r="O18" s="47">
        <f t="shared" si="1"/>
        <v>63.679174484052531</v>
      </c>
      <c r="P18" s="9"/>
    </row>
    <row r="19" spans="1:16">
      <c r="A19" s="12"/>
      <c r="B19" s="25">
        <v>335.14</v>
      </c>
      <c r="C19" s="20" t="s">
        <v>21</v>
      </c>
      <c r="D19" s="46">
        <v>1017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1017</v>
      </c>
      <c r="O19" s="47">
        <f t="shared" si="1"/>
        <v>1.9080675422138837</v>
      </c>
      <c r="P19" s="9"/>
    </row>
    <row r="20" spans="1:16">
      <c r="A20" s="12"/>
      <c r="B20" s="25">
        <v>335.15</v>
      </c>
      <c r="C20" s="20" t="s">
        <v>22</v>
      </c>
      <c r="D20" s="46">
        <v>113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113</v>
      </c>
      <c r="O20" s="47">
        <f t="shared" si="1"/>
        <v>0.21200750469043153</v>
      </c>
      <c r="P20" s="9"/>
    </row>
    <row r="21" spans="1:16">
      <c r="A21" s="12"/>
      <c r="B21" s="25">
        <v>335.18</v>
      </c>
      <c r="C21" s="20" t="s">
        <v>23</v>
      </c>
      <c r="D21" s="46">
        <v>12900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12900</v>
      </c>
      <c r="O21" s="47">
        <f t="shared" si="1"/>
        <v>24.202626641651033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SUM(D23:D25)</f>
        <v>4805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134246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ref="N22:N35" si="7">SUM(D22:M22)</f>
        <v>139051</v>
      </c>
      <c r="O22" s="45">
        <f t="shared" si="1"/>
        <v>260.88367729831145</v>
      </c>
      <c r="P22" s="10"/>
    </row>
    <row r="23" spans="1:16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79294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79294</v>
      </c>
      <c r="O23" s="47">
        <f t="shared" si="1"/>
        <v>148.76923076923077</v>
      </c>
      <c r="P23" s="9"/>
    </row>
    <row r="24" spans="1:16">
      <c r="A24" s="12"/>
      <c r="B24" s="25">
        <v>343.4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53727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53727</v>
      </c>
      <c r="O24" s="47">
        <f t="shared" si="1"/>
        <v>100.80112570356472</v>
      </c>
      <c r="P24" s="9"/>
    </row>
    <row r="25" spans="1:16">
      <c r="A25" s="12"/>
      <c r="B25" s="25">
        <v>347.4</v>
      </c>
      <c r="C25" s="20" t="s">
        <v>33</v>
      </c>
      <c r="D25" s="46">
        <v>4805</v>
      </c>
      <c r="E25" s="46">
        <v>0</v>
      </c>
      <c r="F25" s="46">
        <v>0</v>
      </c>
      <c r="G25" s="46">
        <v>0</v>
      </c>
      <c r="H25" s="46">
        <v>0</v>
      </c>
      <c r="I25" s="46">
        <v>1225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6030</v>
      </c>
      <c r="O25" s="47">
        <f t="shared" si="1"/>
        <v>11.313320825515948</v>
      </c>
      <c r="P25" s="9"/>
    </row>
    <row r="26" spans="1:16" ht="15.75">
      <c r="A26" s="29" t="s">
        <v>29</v>
      </c>
      <c r="B26" s="30"/>
      <c r="C26" s="31"/>
      <c r="D26" s="32">
        <f t="shared" ref="D26:M26" si="8">SUM(D27:D27)</f>
        <v>3341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7"/>
        <v>3341</v>
      </c>
      <c r="O26" s="45">
        <f t="shared" si="1"/>
        <v>6.2682926829268295</v>
      </c>
      <c r="P26" s="10"/>
    </row>
    <row r="27" spans="1:16">
      <c r="A27" s="13"/>
      <c r="B27" s="39">
        <v>354</v>
      </c>
      <c r="C27" s="21" t="s">
        <v>36</v>
      </c>
      <c r="D27" s="46">
        <v>3341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3341</v>
      </c>
      <c r="O27" s="47">
        <f t="shared" si="1"/>
        <v>6.2682926829268295</v>
      </c>
      <c r="P27" s="9"/>
    </row>
    <row r="28" spans="1:16" ht="15.75">
      <c r="A28" s="29" t="s">
        <v>1</v>
      </c>
      <c r="B28" s="30"/>
      <c r="C28" s="31"/>
      <c r="D28" s="32">
        <f t="shared" ref="D28:M28" si="9">SUM(D29:D32)</f>
        <v>9153</v>
      </c>
      <c r="E28" s="32">
        <f t="shared" si="9"/>
        <v>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5259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7"/>
        <v>14412</v>
      </c>
      <c r="O28" s="45">
        <f t="shared" si="1"/>
        <v>27.03939962476548</v>
      </c>
      <c r="P28" s="10"/>
    </row>
    <row r="29" spans="1:16">
      <c r="A29" s="12"/>
      <c r="B29" s="25">
        <v>361.1</v>
      </c>
      <c r="C29" s="20" t="s">
        <v>37</v>
      </c>
      <c r="D29" s="46">
        <v>1627</v>
      </c>
      <c r="E29" s="46">
        <v>0</v>
      </c>
      <c r="F29" s="46">
        <v>0</v>
      </c>
      <c r="G29" s="46">
        <v>0</v>
      </c>
      <c r="H29" s="46">
        <v>0</v>
      </c>
      <c r="I29" s="46">
        <v>5259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6886</v>
      </c>
      <c r="O29" s="47">
        <f t="shared" si="1"/>
        <v>12.919324577861163</v>
      </c>
      <c r="P29" s="9"/>
    </row>
    <row r="30" spans="1:16">
      <c r="A30" s="12"/>
      <c r="B30" s="25">
        <v>365</v>
      </c>
      <c r="C30" s="20" t="s">
        <v>38</v>
      </c>
      <c r="D30" s="46">
        <v>630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630</v>
      </c>
      <c r="O30" s="47">
        <f t="shared" si="1"/>
        <v>1.1819887429643527</v>
      </c>
      <c r="P30" s="9"/>
    </row>
    <row r="31" spans="1:16">
      <c r="A31" s="12"/>
      <c r="B31" s="25">
        <v>366</v>
      </c>
      <c r="C31" s="20" t="s">
        <v>39</v>
      </c>
      <c r="D31" s="46">
        <v>5500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5500</v>
      </c>
      <c r="O31" s="47">
        <f t="shared" si="1"/>
        <v>10.318949343339588</v>
      </c>
      <c r="P31" s="9"/>
    </row>
    <row r="32" spans="1:16">
      <c r="A32" s="12"/>
      <c r="B32" s="25">
        <v>369.9</v>
      </c>
      <c r="C32" s="20" t="s">
        <v>40</v>
      </c>
      <c r="D32" s="46">
        <v>1396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1396</v>
      </c>
      <c r="O32" s="47">
        <f t="shared" si="1"/>
        <v>2.6191369606003754</v>
      </c>
      <c r="P32" s="9"/>
    </row>
    <row r="33" spans="1:119" ht="15.75">
      <c r="A33" s="29" t="s">
        <v>30</v>
      </c>
      <c r="B33" s="30"/>
      <c r="C33" s="31"/>
      <c r="D33" s="32">
        <f t="shared" ref="D33:M33" si="10">SUM(D34:D34)</f>
        <v>123117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5725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7"/>
        <v>128842</v>
      </c>
      <c r="O33" s="45">
        <f t="shared" si="1"/>
        <v>241.72983114446529</v>
      </c>
      <c r="P33" s="9"/>
    </row>
    <row r="34" spans="1:119" ht="15.75" thickBot="1">
      <c r="A34" s="12"/>
      <c r="B34" s="25">
        <v>381</v>
      </c>
      <c r="C34" s="20" t="s">
        <v>41</v>
      </c>
      <c r="D34" s="46">
        <v>123117</v>
      </c>
      <c r="E34" s="46">
        <v>0</v>
      </c>
      <c r="F34" s="46">
        <v>0</v>
      </c>
      <c r="G34" s="46">
        <v>0</v>
      </c>
      <c r="H34" s="46">
        <v>0</v>
      </c>
      <c r="I34" s="46">
        <v>5725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128842</v>
      </c>
      <c r="O34" s="47">
        <f t="shared" si="1"/>
        <v>241.72983114446529</v>
      </c>
      <c r="P34" s="9"/>
    </row>
    <row r="35" spans="1:119" ht="16.5" thickBot="1">
      <c r="A35" s="14" t="s">
        <v>34</v>
      </c>
      <c r="B35" s="23"/>
      <c r="C35" s="22"/>
      <c r="D35" s="15">
        <f t="shared" ref="D35:M35" si="11">SUM(D5,D12,D14,D22,D26,D28,D33)</f>
        <v>334133</v>
      </c>
      <c r="E35" s="15">
        <f t="shared" si="11"/>
        <v>0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561574</v>
      </c>
      <c r="J35" s="15">
        <f t="shared" si="11"/>
        <v>0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 t="shared" si="7"/>
        <v>895707</v>
      </c>
      <c r="O35" s="38">
        <f t="shared" si="1"/>
        <v>1680.5009380863039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48</v>
      </c>
      <c r="M37" s="48"/>
      <c r="N37" s="48"/>
      <c r="O37" s="43">
        <v>533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thickBot="1">
      <c r="A39" s="52" t="s">
        <v>54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A39:O39"/>
    <mergeCell ref="A38:O38"/>
    <mergeCell ref="L37:N3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7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89658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89658</v>
      </c>
      <c r="O5" s="33">
        <f t="shared" ref="O5:O37" si="1">(N5/O$39)</f>
        <v>157.84859154929578</v>
      </c>
      <c r="P5" s="6"/>
    </row>
    <row r="6" spans="1:133">
      <c r="A6" s="12"/>
      <c r="B6" s="25">
        <v>312.10000000000002</v>
      </c>
      <c r="C6" s="20" t="s">
        <v>8</v>
      </c>
      <c r="D6" s="46">
        <v>1827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1827</v>
      </c>
      <c r="O6" s="47">
        <f t="shared" si="1"/>
        <v>3.216549295774648</v>
      </c>
      <c r="P6" s="9"/>
    </row>
    <row r="7" spans="1:133">
      <c r="A7" s="12"/>
      <c r="B7" s="25">
        <v>312.42</v>
      </c>
      <c r="C7" s="20" t="s">
        <v>58</v>
      </c>
      <c r="D7" s="46">
        <v>7631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7631</v>
      </c>
      <c r="O7" s="47">
        <f t="shared" si="1"/>
        <v>13.434859154929578</v>
      </c>
      <c r="P7" s="9"/>
    </row>
    <row r="8" spans="1:133">
      <c r="A8" s="12"/>
      <c r="B8" s="25">
        <v>312.60000000000002</v>
      </c>
      <c r="C8" s="20" t="s">
        <v>9</v>
      </c>
      <c r="D8" s="46">
        <v>28089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28089</v>
      </c>
      <c r="O8" s="47">
        <f t="shared" si="1"/>
        <v>49.452464788732392</v>
      </c>
      <c r="P8" s="9"/>
    </row>
    <row r="9" spans="1:133">
      <c r="A9" s="12"/>
      <c r="B9" s="25">
        <v>314.10000000000002</v>
      </c>
      <c r="C9" s="20" t="s">
        <v>10</v>
      </c>
      <c r="D9" s="46">
        <v>30979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30979</v>
      </c>
      <c r="O9" s="47">
        <f t="shared" si="1"/>
        <v>54.54049295774648</v>
      </c>
      <c r="P9" s="9"/>
    </row>
    <row r="10" spans="1:133">
      <c r="A10" s="12"/>
      <c r="B10" s="25">
        <v>314.39999999999998</v>
      </c>
      <c r="C10" s="20" t="s">
        <v>11</v>
      </c>
      <c r="D10" s="46">
        <v>1337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1337</v>
      </c>
      <c r="O10" s="47">
        <f t="shared" si="1"/>
        <v>2.3538732394366195</v>
      </c>
      <c r="P10" s="9"/>
    </row>
    <row r="11" spans="1:133">
      <c r="A11" s="12"/>
      <c r="B11" s="25">
        <v>315</v>
      </c>
      <c r="C11" s="20" t="s">
        <v>12</v>
      </c>
      <c r="D11" s="46">
        <v>17161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17161</v>
      </c>
      <c r="O11" s="47">
        <f t="shared" si="1"/>
        <v>30.213028169014084</v>
      </c>
      <c r="P11" s="9"/>
    </row>
    <row r="12" spans="1:133">
      <c r="A12" s="12"/>
      <c r="B12" s="25">
        <v>319</v>
      </c>
      <c r="C12" s="20" t="s">
        <v>13</v>
      </c>
      <c r="D12" s="46">
        <v>2634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2634</v>
      </c>
      <c r="O12" s="47">
        <f t="shared" si="1"/>
        <v>4.637323943661972</v>
      </c>
      <c r="P12" s="9"/>
    </row>
    <row r="13" spans="1:133" ht="15.75">
      <c r="A13" s="29" t="s">
        <v>59</v>
      </c>
      <c r="B13" s="30"/>
      <c r="C13" s="31"/>
      <c r="D13" s="32">
        <f t="shared" ref="D13:M13" si="3">SUM(D14:D15)</f>
        <v>36601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36601</v>
      </c>
      <c r="O13" s="45">
        <f t="shared" si="1"/>
        <v>64.438380281690144</v>
      </c>
      <c r="P13" s="10"/>
    </row>
    <row r="14" spans="1:133">
      <c r="A14" s="12"/>
      <c r="B14" s="25">
        <v>323.10000000000002</v>
      </c>
      <c r="C14" s="20" t="s">
        <v>15</v>
      </c>
      <c r="D14" s="46">
        <v>36526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36526</v>
      </c>
      <c r="O14" s="47">
        <f t="shared" si="1"/>
        <v>64.306338028169009</v>
      </c>
      <c r="P14" s="9"/>
    </row>
    <row r="15" spans="1:133">
      <c r="A15" s="12"/>
      <c r="B15" s="25">
        <v>329</v>
      </c>
      <c r="C15" s="20" t="s">
        <v>60</v>
      </c>
      <c r="D15" s="46">
        <v>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</v>
      </c>
      <c r="O15" s="47">
        <f t="shared" si="1"/>
        <v>0.13204225352112675</v>
      </c>
      <c r="P15" s="9"/>
    </row>
    <row r="16" spans="1:133" ht="15.75">
      <c r="A16" s="29" t="s">
        <v>16</v>
      </c>
      <c r="B16" s="30"/>
      <c r="C16" s="31"/>
      <c r="D16" s="32">
        <f t="shared" ref="D16:M16" si="5">SUM(D17:D21)</f>
        <v>90612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90612</v>
      </c>
      <c r="O16" s="45">
        <f t="shared" si="1"/>
        <v>159.52816901408451</v>
      </c>
      <c r="P16" s="10"/>
    </row>
    <row r="17" spans="1:16">
      <c r="A17" s="12"/>
      <c r="B17" s="25">
        <v>334.2</v>
      </c>
      <c r="C17" s="20" t="s">
        <v>17</v>
      </c>
      <c r="D17" s="46">
        <v>50265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50265</v>
      </c>
      <c r="O17" s="47">
        <f t="shared" si="1"/>
        <v>88.494718309859152</v>
      </c>
      <c r="P17" s="9"/>
    </row>
    <row r="18" spans="1:16">
      <c r="A18" s="12"/>
      <c r="B18" s="25">
        <v>335.12</v>
      </c>
      <c r="C18" s="20" t="s">
        <v>20</v>
      </c>
      <c r="D18" s="46">
        <v>26421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26421</v>
      </c>
      <c r="O18" s="47">
        <f t="shared" si="1"/>
        <v>46.515845070422536</v>
      </c>
      <c r="P18" s="9"/>
    </row>
    <row r="19" spans="1:16">
      <c r="A19" s="12"/>
      <c r="B19" s="25">
        <v>335.14</v>
      </c>
      <c r="C19" s="20" t="s">
        <v>21</v>
      </c>
      <c r="D19" s="46">
        <v>897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897</v>
      </c>
      <c r="O19" s="47">
        <f t="shared" si="1"/>
        <v>1.579225352112676</v>
      </c>
      <c r="P19" s="9"/>
    </row>
    <row r="20" spans="1:16">
      <c r="A20" s="12"/>
      <c r="B20" s="25">
        <v>335.15</v>
      </c>
      <c r="C20" s="20" t="s">
        <v>22</v>
      </c>
      <c r="D20" s="46">
        <v>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</v>
      </c>
      <c r="O20" s="47">
        <f t="shared" si="1"/>
        <v>1.232394366197183E-2</v>
      </c>
      <c r="P20" s="9"/>
    </row>
    <row r="21" spans="1:16">
      <c r="A21" s="12"/>
      <c r="B21" s="25">
        <v>335.18</v>
      </c>
      <c r="C21" s="20" t="s">
        <v>23</v>
      </c>
      <c r="D21" s="46">
        <v>13022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13022</v>
      </c>
      <c r="O21" s="47">
        <f t="shared" si="1"/>
        <v>22.926056338028168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SUM(D23:D27)</f>
        <v>14942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142195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157137</v>
      </c>
      <c r="O22" s="45">
        <f t="shared" si="1"/>
        <v>276.64964788732397</v>
      </c>
      <c r="P22" s="10"/>
    </row>
    <row r="23" spans="1:16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86174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7">SUM(D23:M23)</f>
        <v>86174</v>
      </c>
      <c r="O23" s="47">
        <f t="shared" si="1"/>
        <v>151.71478873239437</v>
      </c>
      <c r="P23" s="9"/>
    </row>
    <row r="24" spans="1:16">
      <c r="A24" s="12"/>
      <c r="B24" s="25">
        <v>343.4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55171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55171</v>
      </c>
      <c r="O24" s="47">
        <f t="shared" si="1"/>
        <v>97.132042253521121</v>
      </c>
      <c r="P24" s="9"/>
    </row>
    <row r="25" spans="1:16">
      <c r="A25" s="12"/>
      <c r="B25" s="25">
        <v>347.2</v>
      </c>
      <c r="C25" s="20" t="s">
        <v>61</v>
      </c>
      <c r="D25" s="46">
        <v>300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300</v>
      </c>
      <c r="O25" s="47">
        <f t="shared" si="1"/>
        <v>0.528169014084507</v>
      </c>
      <c r="P25" s="9"/>
    </row>
    <row r="26" spans="1:16">
      <c r="A26" s="12"/>
      <c r="B26" s="25">
        <v>347.4</v>
      </c>
      <c r="C26" s="20" t="s">
        <v>33</v>
      </c>
      <c r="D26" s="46">
        <v>14092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14092</v>
      </c>
      <c r="O26" s="47">
        <f t="shared" si="1"/>
        <v>24.809859154929576</v>
      </c>
      <c r="P26" s="9"/>
    </row>
    <row r="27" spans="1:16">
      <c r="A27" s="12"/>
      <c r="B27" s="25">
        <v>347.5</v>
      </c>
      <c r="C27" s="20" t="s">
        <v>62</v>
      </c>
      <c r="D27" s="46">
        <v>550</v>
      </c>
      <c r="E27" s="46">
        <v>0</v>
      </c>
      <c r="F27" s="46">
        <v>0</v>
      </c>
      <c r="G27" s="46">
        <v>0</v>
      </c>
      <c r="H27" s="46">
        <v>0</v>
      </c>
      <c r="I27" s="46">
        <v>850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1400</v>
      </c>
      <c r="O27" s="47">
        <f t="shared" si="1"/>
        <v>2.464788732394366</v>
      </c>
      <c r="P27" s="9"/>
    </row>
    <row r="28" spans="1:16" ht="15.75">
      <c r="A28" s="29" t="s">
        <v>29</v>
      </c>
      <c r="B28" s="30"/>
      <c r="C28" s="31"/>
      <c r="D28" s="32">
        <f t="shared" ref="D28:M28" si="8">SUM(D29:D29)</f>
        <v>1053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1053</v>
      </c>
      <c r="O28" s="45">
        <f t="shared" si="1"/>
        <v>1.8538732394366197</v>
      </c>
      <c r="P28" s="10"/>
    </row>
    <row r="29" spans="1:16">
      <c r="A29" s="13"/>
      <c r="B29" s="39">
        <v>354</v>
      </c>
      <c r="C29" s="21" t="s">
        <v>36</v>
      </c>
      <c r="D29" s="46">
        <v>1053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9">SUM(D29:M29)</f>
        <v>1053</v>
      </c>
      <c r="O29" s="47">
        <f t="shared" si="1"/>
        <v>1.8538732394366197</v>
      </c>
      <c r="P29" s="9"/>
    </row>
    <row r="30" spans="1:16" ht="15.75">
      <c r="A30" s="29" t="s">
        <v>1</v>
      </c>
      <c r="B30" s="30"/>
      <c r="C30" s="31"/>
      <c r="D30" s="32">
        <f t="shared" ref="D30:M30" si="10">SUM(D31:D34)</f>
        <v>19319</v>
      </c>
      <c r="E30" s="32">
        <f t="shared" si="10"/>
        <v>0</v>
      </c>
      <c r="F30" s="32">
        <f t="shared" si="10"/>
        <v>0</v>
      </c>
      <c r="G30" s="32">
        <f t="shared" si="10"/>
        <v>0</v>
      </c>
      <c r="H30" s="32">
        <f t="shared" si="10"/>
        <v>0</v>
      </c>
      <c r="I30" s="32">
        <f t="shared" si="10"/>
        <v>22389</v>
      </c>
      <c r="J30" s="32">
        <f t="shared" si="10"/>
        <v>0</v>
      </c>
      <c r="K30" s="32">
        <f t="shared" si="10"/>
        <v>0</v>
      </c>
      <c r="L30" s="32">
        <f t="shared" si="10"/>
        <v>0</v>
      </c>
      <c r="M30" s="32">
        <f t="shared" si="10"/>
        <v>0</v>
      </c>
      <c r="N30" s="32">
        <f t="shared" si="9"/>
        <v>41708</v>
      </c>
      <c r="O30" s="45">
        <f t="shared" si="1"/>
        <v>73.429577464788736</v>
      </c>
      <c r="P30" s="10"/>
    </row>
    <row r="31" spans="1:16">
      <c r="A31" s="12"/>
      <c r="B31" s="25">
        <v>361.1</v>
      </c>
      <c r="C31" s="20" t="s">
        <v>37</v>
      </c>
      <c r="D31" s="46">
        <v>3082</v>
      </c>
      <c r="E31" s="46">
        <v>0</v>
      </c>
      <c r="F31" s="46">
        <v>0</v>
      </c>
      <c r="G31" s="46">
        <v>0</v>
      </c>
      <c r="H31" s="46">
        <v>0</v>
      </c>
      <c r="I31" s="46">
        <v>22389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25471</v>
      </c>
      <c r="O31" s="47">
        <f t="shared" si="1"/>
        <v>44.843309859154928</v>
      </c>
      <c r="P31" s="9"/>
    </row>
    <row r="32" spans="1:16">
      <c r="A32" s="12"/>
      <c r="B32" s="25">
        <v>365</v>
      </c>
      <c r="C32" s="20" t="s">
        <v>38</v>
      </c>
      <c r="D32" s="46">
        <v>8485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8485</v>
      </c>
      <c r="O32" s="47">
        <f t="shared" si="1"/>
        <v>14.93838028169014</v>
      </c>
      <c r="P32" s="9"/>
    </row>
    <row r="33" spans="1:119">
      <c r="A33" s="12"/>
      <c r="B33" s="25">
        <v>366</v>
      </c>
      <c r="C33" s="20" t="s">
        <v>39</v>
      </c>
      <c r="D33" s="46">
        <v>4500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4500</v>
      </c>
      <c r="O33" s="47">
        <f t="shared" si="1"/>
        <v>7.922535211267606</v>
      </c>
      <c r="P33" s="9"/>
    </row>
    <row r="34" spans="1:119">
      <c r="A34" s="12"/>
      <c r="B34" s="25">
        <v>369.9</v>
      </c>
      <c r="C34" s="20" t="s">
        <v>40</v>
      </c>
      <c r="D34" s="46">
        <v>3252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3252</v>
      </c>
      <c r="O34" s="47">
        <f t="shared" si="1"/>
        <v>5.725352112676056</v>
      </c>
      <c r="P34" s="9"/>
    </row>
    <row r="35" spans="1:119" ht="15.75">
      <c r="A35" s="29" t="s">
        <v>30</v>
      </c>
      <c r="B35" s="30"/>
      <c r="C35" s="31"/>
      <c r="D35" s="32">
        <f t="shared" ref="D35:M35" si="11">SUM(D36:D36)</f>
        <v>46394</v>
      </c>
      <c r="E35" s="32">
        <f t="shared" si="11"/>
        <v>0</v>
      </c>
      <c r="F35" s="32">
        <f t="shared" si="11"/>
        <v>0</v>
      </c>
      <c r="G35" s="32">
        <f t="shared" si="11"/>
        <v>0</v>
      </c>
      <c r="H35" s="32">
        <f t="shared" si="11"/>
        <v>0</v>
      </c>
      <c r="I35" s="32">
        <f t="shared" si="11"/>
        <v>0</v>
      </c>
      <c r="J35" s="32">
        <f t="shared" si="11"/>
        <v>0</v>
      </c>
      <c r="K35" s="32">
        <f t="shared" si="11"/>
        <v>0</v>
      </c>
      <c r="L35" s="32">
        <f t="shared" si="11"/>
        <v>0</v>
      </c>
      <c r="M35" s="32">
        <f t="shared" si="11"/>
        <v>0</v>
      </c>
      <c r="N35" s="32">
        <f t="shared" si="9"/>
        <v>46394</v>
      </c>
      <c r="O35" s="45">
        <f t="shared" si="1"/>
        <v>81.679577464788736</v>
      </c>
      <c r="P35" s="9"/>
    </row>
    <row r="36" spans="1:119" ht="15.75" thickBot="1">
      <c r="A36" s="12"/>
      <c r="B36" s="25">
        <v>381</v>
      </c>
      <c r="C36" s="20" t="s">
        <v>41</v>
      </c>
      <c r="D36" s="46">
        <v>46394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46394</v>
      </c>
      <c r="O36" s="47">
        <f t="shared" si="1"/>
        <v>81.679577464788736</v>
      </c>
      <c r="P36" s="9"/>
    </row>
    <row r="37" spans="1:119" ht="16.5" thickBot="1">
      <c r="A37" s="14" t="s">
        <v>34</v>
      </c>
      <c r="B37" s="23"/>
      <c r="C37" s="22"/>
      <c r="D37" s="15">
        <f t="shared" ref="D37:M37" si="12">SUM(D5,D13,D16,D22,D28,D30,D35)</f>
        <v>298579</v>
      </c>
      <c r="E37" s="15">
        <f t="shared" si="12"/>
        <v>0</v>
      </c>
      <c r="F37" s="15">
        <f t="shared" si="12"/>
        <v>0</v>
      </c>
      <c r="G37" s="15">
        <f t="shared" si="12"/>
        <v>0</v>
      </c>
      <c r="H37" s="15">
        <f t="shared" si="12"/>
        <v>0</v>
      </c>
      <c r="I37" s="15">
        <f t="shared" si="12"/>
        <v>164584</v>
      </c>
      <c r="J37" s="15">
        <f t="shared" si="12"/>
        <v>0</v>
      </c>
      <c r="K37" s="15">
        <f t="shared" si="12"/>
        <v>0</v>
      </c>
      <c r="L37" s="15">
        <f t="shared" si="12"/>
        <v>0</v>
      </c>
      <c r="M37" s="15">
        <f t="shared" si="12"/>
        <v>0</v>
      </c>
      <c r="N37" s="15">
        <f t="shared" si="9"/>
        <v>463163</v>
      </c>
      <c r="O37" s="38">
        <f t="shared" si="1"/>
        <v>815.42781690140851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63</v>
      </c>
      <c r="M39" s="48"/>
      <c r="N39" s="48"/>
      <c r="O39" s="43">
        <v>568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54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105</v>
      </c>
      <c r="Q3" s="11"/>
      <c r="R3"/>
    </row>
    <row r="4" spans="1:134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106</v>
      </c>
      <c r="N4" s="35" t="s">
        <v>7</v>
      </c>
      <c r="O4" s="35" t="s">
        <v>107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SUM(D6:D9)</f>
        <v>103177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2" si="1">SUM(D5:N5)</f>
        <v>103177</v>
      </c>
      <c r="P5" s="33">
        <f t="shared" ref="P5:P32" si="2">(O5/P$34)</f>
        <v>208.86032388663966</v>
      </c>
      <c r="Q5" s="6"/>
    </row>
    <row r="6" spans="1:134">
      <c r="A6" s="12"/>
      <c r="B6" s="25">
        <v>312.41000000000003</v>
      </c>
      <c r="C6" s="20" t="s">
        <v>109</v>
      </c>
      <c r="D6" s="46">
        <v>4814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4814</v>
      </c>
      <c r="P6" s="47">
        <f t="shared" si="2"/>
        <v>9.7449392712550615</v>
      </c>
      <c r="Q6" s="9"/>
    </row>
    <row r="7" spans="1:134">
      <c r="A7" s="12"/>
      <c r="B7" s="25">
        <v>314.10000000000002</v>
      </c>
      <c r="C7" s="20" t="s">
        <v>10</v>
      </c>
      <c r="D7" s="46">
        <v>40880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40880</v>
      </c>
      <c r="P7" s="47">
        <f t="shared" si="2"/>
        <v>82.753036437246962</v>
      </c>
      <c r="Q7" s="9"/>
    </row>
    <row r="8" spans="1:134">
      <c r="A8" s="12"/>
      <c r="B8" s="25">
        <v>315.10000000000002</v>
      </c>
      <c r="C8" s="20" t="s">
        <v>110</v>
      </c>
      <c r="D8" s="46">
        <v>16030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16030</v>
      </c>
      <c r="P8" s="47">
        <f t="shared" si="2"/>
        <v>32.449392712550605</v>
      </c>
      <c r="Q8" s="9"/>
    </row>
    <row r="9" spans="1:134">
      <c r="A9" s="12"/>
      <c r="B9" s="25">
        <v>319.89999999999998</v>
      </c>
      <c r="C9" s="20" t="s">
        <v>13</v>
      </c>
      <c r="D9" s="46">
        <v>41453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41453</v>
      </c>
      <c r="P9" s="47">
        <f t="shared" si="2"/>
        <v>83.912955465587046</v>
      </c>
      <c r="Q9" s="9"/>
    </row>
    <row r="10" spans="1:134" ht="15.75">
      <c r="A10" s="29" t="s">
        <v>14</v>
      </c>
      <c r="B10" s="30"/>
      <c r="C10" s="31"/>
      <c r="D10" s="32">
        <f t="shared" ref="D10:N10" si="3">SUM(D11:D11)</f>
        <v>35998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 t="shared" si="1"/>
        <v>35998</v>
      </c>
      <c r="P10" s="45">
        <f t="shared" si="2"/>
        <v>72.87044534412955</v>
      </c>
      <c r="Q10" s="10"/>
    </row>
    <row r="11" spans="1:134">
      <c r="A11" s="12"/>
      <c r="B11" s="25">
        <v>323.10000000000002</v>
      </c>
      <c r="C11" s="20" t="s">
        <v>15</v>
      </c>
      <c r="D11" s="46">
        <v>35998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35998</v>
      </c>
      <c r="P11" s="47">
        <f t="shared" si="2"/>
        <v>72.87044534412955</v>
      </c>
      <c r="Q11" s="9"/>
    </row>
    <row r="12" spans="1:134" ht="15.75">
      <c r="A12" s="29" t="s">
        <v>111</v>
      </c>
      <c r="B12" s="30"/>
      <c r="C12" s="31"/>
      <c r="D12" s="32">
        <f t="shared" ref="D12:N12" si="4">SUM(D13:D19)</f>
        <v>266087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32">
        <f t="shared" si="4"/>
        <v>0</v>
      </c>
      <c r="O12" s="44">
        <f t="shared" si="1"/>
        <v>266087</v>
      </c>
      <c r="P12" s="45">
        <f t="shared" si="2"/>
        <v>538.63765182186239</v>
      </c>
      <c r="Q12" s="10"/>
    </row>
    <row r="13" spans="1:134">
      <c r="A13" s="12"/>
      <c r="B13" s="25">
        <v>334.1</v>
      </c>
      <c r="C13" s="20" t="s">
        <v>93</v>
      </c>
      <c r="D13" s="46">
        <v>149269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8" si="5">SUM(D13:N13)</f>
        <v>149269</v>
      </c>
      <c r="P13" s="47">
        <f t="shared" si="2"/>
        <v>302.16396761133603</v>
      </c>
      <c r="Q13" s="9"/>
    </row>
    <row r="14" spans="1:134">
      <c r="A14" s="12"/>
      <c r="B14" s="25">
        <v>334.5</v>
      </c>
      <c r="C14" s="20" t="s">
        <v>94</v>
      </c>
      <c r="D14" s="46">
        <v>52831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5"/>
        <v>52831</v>
      </c>
      <c r="P14" s="47">
        <f t="shared" si="2"/>
        <v>106.94534412955466</v>
      </c>
      <c r="Q14" s="9"/>
    </row>
    <row r="15" spans="1:134">
      <c r="A15" s="12"/>
      <c r="B15" s="25">
        <v>334.7</v>
      </c>
      <c r="C15" s="20" t="s">
        <v>19</v>
      </c>
      <c r="D15" s="46">
        <v>3319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5"/>
        <v>3319</v>
      </c>
      <c r="P15" s="47">
        <f t="shared" si="2"/>
        <v>6.7186234817813766</v>
      </c>
      <c r="Q15" s="9"/>
    </row>
    <row r="16" spans="1:134">
      <c r="A16" s="12"/>
      <c r="B16" s="25">
        <v>335.15</v>
      </c>
      <c r="C16" s="20" t="s">
        <v>69</v>
      </c>
      <c r="D16" s="46">
        <v>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5"/>
        <v>49</v>
      </c>
      <c r="P16" s="47">
        <f t="shared" si="2"/>
        <v>9.9190283400809723E-2</v>
      </c>
      <c r="Q16" s="9"/>
    </row>
    <row r="17" spans="1:120">
      <c r="A17" s="12"/>
      <c r="B17" s="25">
        <v>335.18</v>
      </c>
      <c r="C17" s="20" t="s">
        <v>112</v>
      </c>
      <c r="D17" s="46">
        <v>16125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16125</v>
      </c>
      <c r="P17" s="47">
        <f t="shared" si="2"/>
        <v>32.641700404858298</v>
      </c>
      <c r="Q17" s="9"/>
    </row>
    <row r="18" spans="1:120">
      <c r="A18" s="12"/>
      <c r="B18" s="25">
        <v>335.19</v>
      </c>
      <c r="C18" s="20" t="s">
        <v>113</v>
      </c>
      <c r="D18" s="46">
        <v>34494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34494</v>
      </c>
      <c r="P18" s="47">
        <f t="shared" si="2"/>
        <v>69.825910931174093</v>
      </c>
      <c r="Q18" s="9"/>
    </row>
    <row r="19" spans="1:120">
      <c r="A19" s="12"/>
      <c r="B19" s="25">
        <v>337.2</v>
      </c>
      <c r="C19" s="20" t="s">
        <v>95</v>
      </c>
      <c r="D19" s="46">
        <v>10000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2" si="6">SUM(D19:N19)</f>
        <v>10000</v>
      </c>
      <c r="P19" s="47">
        <f t="shared" si="2"/>
        <v>20.242914979757085</v>
      </c>
      <c r="Q19" s="9"/>
    </row>
    <row r="20" spans="1:120" ht="15.75">
      <c r="A20" s="29" t="s">
        <v>28</v>
      </c>
      <c r="B20" s="30"/>
      <c r="C20" s="31"/>
      <c r="D20" s="32">
        <f t="shared" ref="D20:N20" si="7">SUM(D21:D23)</f>
        <v>5942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174906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7"/>
        <v>0</v>
      </c>
      <c r="O20" s="32">
        <f t="shared" si="6"/>
        <v>180848</v>
      </c>
      <c r="P20" s="45">
        <f t="shared" si="2"/>
        <v>366.08906882591094</v>
      </c>
      <c r="Q20" s="10"/>
    </row>
    <row r="21" spans="1:120">
      <c r="A21" s="12"/>
      <c r="B21" s="25">
        <v>343.3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97909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97909</v>
      </c>
      <c r="P21" s="47">
        <f t="shared" si="2"/>
        <v>198.19635627530366</v>
      </c>
      <c r="Q21" s="9"/>
    </row>
    <row r="22" spans="1:120">
      <c r="A22" s="12"/>
      <c r="B22" s="25">
        <v>343.4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76997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76997</v>
      </c>
      <c r="P22" s="47">
        <f t="shared" si="2"/>
        <v>155.86437246963564</v>
      </c>
      <c r="Q22" s="9"/>
    </row>
    <row r="23" spans="1:120">
      <c r="A23" s="12"/>
      <c r="B23" s="25">
        <v>344.9</v>
      </c>
      <c r="C23" s="20" t="s">
        <v>96</v>
      </c>
      <c r="D23" s="46">
        <v>5942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5942</v>
      </c>
      <c r="P23" s="47">
        <f t="shared" si="2"/>
        <v>12.02834008097166</v>
      </c>
      <c r="Q23" s="9"/>
    </row>
    <row r="24" spans="1:120" ht="15.75">
      <c r="A24" s="29" t="s">
        <v>29</v>
      </c>
      <c r="B24" s="30"/>
      <c r="C24" s="31"/>
      <c r="D24" s="32">
        <f t="shared" ref="D24:N24" si="8">SUM(D25:D25)</f>
        <v>3141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0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8"/>
        <v>0</v>
      </c>
      <c r="O24" s="32">
        <f t="shared" si="6"/>
        <v>3141</v>
      </c>
      <c r="P24" s="45">
        <f t="shared" si="2"/>
        <v>6.3582995951417001</v>
      </c>
      <c r="Q24" s="10"/>
    </row>
    <row r="25" spans="1:120">
      <c r="A25" s="13"/>
      <c r="B25" s="39">
        <v>351.1</v>
      </c>
      <c r="C25" s="21" t="s">
        <v>97</v>
      </c>
      <c r="D25" s="46">
        <v>3141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3141</v>
      </c>
      <c r="P25" s="47">
        <f t="shared" si="2"/>
        <v>6.3582995951417001</v>
      </c>
      <c r="Q25" s="9"/>
    </row>
    <row r="26" spans="1:120" ht="15.75">
      <c r="A26" s="29" t="s">
        <v>1</v>
      </c>
      <c r="B26" s="30"/>
      <c r="C26" s="31"/>
      <c r="D26" s="32">
        <f t="shared" ref="D26:N26" si="9">SUM(D27:D29)</f>
        <v>67266</v>
      </c>
      <c r="E26" s="32">
        <f t="shared" si="9"/>
        <v>0</v>
      </c>
      <c r="F26" s="32">
        <f t="shared" si="9"/>
        <v>0</v>
      </c>
      <c r="G26" s="32">
        <f t="shared" si="9"/>
        <v>0</v>
      </c>
      <c r="H26" s="32">
        <f t="shared" si="9"/>
        <v>0</v>
      </c>
      <c r="I26" s="32">
        <f t="shared" si="9"/>
        <v>3565</v>
      </c>
      <c r="J26" s="32">
        <f t="shared" si="9"/>
        <v>0</v>
      </c>
      <c r="K26" s="32">
        <f t="shared" si="9"/>
        <v>0</v>
      </c>
      <c r="L26" s="32">
        <f t="shared" si="9"/>
        <v>0</v>
      </c>
      <c r="M26" s="32">
        <f t="shared" si="9"/>
        <v>0</v>
      </c>
      <c r="N26" s="32">
        <f t="shared" si="9"/>
        <v>0</v>
      </c>
      <c r="O26" s="32">
        <f t="shared" si="6"/>
        <v>70831</v>
      </c>
      <c r="P26" s="45">
        <f t="shared" si="2"/>
        <v>143.38259109311741</v>
      </c>
      <c r="Q26" s="10"/>
    </row>
    <row r="27" spans="1:120">
      <c r="A27" s="12"/>
      <c r="B27" s="25">
        <v>361.1</v>
      </c>
      <c r="C27" s="20" t="s">
        <v>37</v>
      </c>
      <c r="D27" s="46">
        <v>250</v>
      </c>
      <c r="E27" s="46">
        <v>0</v>
      </c>
      <c r="F27" s="46">
        <v>0</v>
      </c>
      <c r="G27" s="46">
        <v>0</v>
      </c>
      <c r="H27" s="46">
        <v>0</v>
      </c>
      <c r="I27" s="46">
        <v>80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330</v>
      </c>
      <c r="P27" s="47">
        <f t="shared" si="2"/>
        <v>0.66801619433198378</v>
      </c>
      <c r="Q27" s="9"/>
    </row>
    <row r="28" spans="1:120">
      <c r="A28" s="12"/>
      <c r="B28" s="25">
        <v>366</v>
      </c>
      <c r="C28" s="20" t="s">
        <v>39</v>
      </c>
      <c r="D28" s="46">
        <v>54153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54153</v>
      </c>
      <c r="P28" s="47">
        <f t="shared" si="2"/>
        <v>109.62145748987854</v>
      </c>
      <c r="Q28" s="9"/>
    </row>
    <row r="29" spans="1:120">
      <c r="A29" s="12"/>
      <c r="B29" s="25">
        <v>369.9</v>
      </c>
      <c r="C29" s="20" t="s">
        <v>40</v>
      </c>
      <c r="D29" s="46">
        <v>12863</v>
      </c>
      <c r="E29" s="46">
        <v>0</v>
      </c>
      <c r="F29" s="46">
        <v>0</v>
      </c>
      <c r="G29" s="46">
        <v>0</v>
      </c>
      <c r="H29" s="46">
        <v>0</v>
      </c>
      <c r="I29" s="46">
        <v>3485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16348</v>
      </c>
      <c r="P29" s="47">
        <f t="shared" si="2"/>
        <v>33.093117408906885</v>
      </c>
      <c r="Q29" s="9"/>
    </row>
    <row r="30" spans="1:120" ht="15.75">
      <c r="A30" s="29" t="s">
        <v>30</v>
      </c>
      <c r="B30" s="30"/>
      <c r="C30" s="31"/>
      <c r="D30" s="32">
        <f t="shared" ref="D30:N30" si="10">SUM(D31:D31)</f>
        <v>0</v>
      </c>
      <c r="E30" s="32">
        <f t="shared" si="10"/>
        <v>0</v>
      </c>
      <c r="F30" s="32">
        <f t="shared" si="10"/>
        <v>0</v>
      </c>
      <c r="G30" s="32">
        <f t="shared" si="10"/>
        <v>0</v>
      </c>
      <c r="H30" s="32">
        <f t="shared" si="10"/>
        <v>0</v>
      </c>
      <c r="I30" s="32">
        <f t="shared" si="10"/>
        <v>3200</v>
      </c>
      <c r="J30" s="32">
        <f t="shared" si="10"/>
        <v>0</v>
      </c>
      <c r="K30" s="32">
        <f t="shared" si="10"/>
        <v>0</v>
      </c>
      <c r="L30" s="32">
        <f t="shared" si="10"/>
        <v>0</v>
      </c>
      <c r="M30" s="32">
        <f t="shared" si="10"/>
        <v>0</v>
      </c>
      <c r="N30" s="32">
        <f t="shared" si="10"/>
        <v>0</v>
      </c>
      <c r="O30" s="32">
        <f t="shared" si="6"/>
        <v>3200</v>
      </c>
      <c r="P30" s="45">
        <f t="shared" si="2"/>
        <v>6.4777327935222671</v>
      </c>
      <c r="Q30" s="9"/>
    </row>
    <row r="31" spans="1:120" ht="15.75" thickBot="1">
      <c r="A31" s="12"/>
      <c r="B31" s="25">
        <v>381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3200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3200</v>
      </c>
      <c r="P31" s="47">
        <f t="shared" si="2"/>
        <v>6.4777327935222671</v>
      </c>
      <c r="Q31" s="9"/>
    </row>
    <row r="32" spans="1:120" ht="16.5" thickBot="1">
      <c r="A32" s="14" t="s">
        <v>34</v>
      </c>
      <c r="B32" s="23"/>
      <c r="C32" s="22"/>
      <c r="D32" s="15">
        <f t="shared" ref="D32:N32" si="11">SUM(D5,D10,D12,D20,D24,D26,D30)</f>
        <v>481611</v>
      </c>
      <c r="E32" s="15">
        <f t="shared" si="11"/>
        <v>0</v>
      </c>
      <c r="F32" s="15">
        <f t="shared" si="11"/>
        <v>0</v>
      </c>
      <c r="G32" s="15">
        <f t="shared" si="11"/>
        <v>0</v>
      </c>
      <c r="H32" s="15">
        <f t="shared" si="11"/>
        <v>0</v>
      </c>
      <c r="I32" s="15">
        <f t="shared" si="11"/>
        <v>181671</v>
      </c>
      <c r="J32" s="15">
        <f t="shared" si="11"/>
        <v>0</v>
      </c>
      <c r="K32" s="15">
        <f t="shared" si="11"/>
        <v>0</v>
      </c>
      <c r="L32" s="15">
        <f t="shared" si="11"/>
        <v>0</v>
      </c>
      <c r="M32" s="15">
        <f t="shared" si="11"/>
        <v>0</v>
      </c>
      <c r="N32" s="15">
        <f t="shared" si="11"/>
        <v>0</v>
      </c>
      <c r="O32" s="15">
        <f t="shared" si="6"/>
        <v>663282</v>
      </c>
      <c r="P32" s="38">
        <f t="shared" si="2"/>
        <v>1342.6761133603238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8" t="s">
        <v>114</v>
      </c>
      <c r="N34" s="48"/>
      <c r="O34" s="48"/>
      <c r="P34" s="43">
        <v>494</v>
      </c>
    </row>
    <row r="35" spans="1:16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1"/>
    </row>
    <row r="36" spans="1:16" ht="15.75" customHeight="1" thickBot="1">
      <c r="A36" s="52" t="s">
        <v>54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7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97027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97027</v>
      </c>
      <c r="O5" s="33">
        <f t="shared" ref="O5:O34" si="2">(N5/O$36)</f>
        <v>181.0205223880597</v>
      </c>
      <c r="P5" s="6"/>
    </row>
    <row r="6" spans="1:133">
      <c r="A6" s="12"/>
      <c r="B6" s="25">
        <v>312.41000000000003</v>
      </c>
      <c r="C6" s="20" t="s">
        <v>88</v>
      </c>
      <c r="D6" s="46">
        <v>4496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4496</v>
      </c>
      <c r="O6" s="47">
        <f t="shared" si="2"/>
        <v>8.3880597014925371</v>
      </c>
      <c r="P6" s="9"/>
    </row>
    <row r="7" spans="1:133">
      <c r="A7" s="12"/>
      <c r="B7" s="25">
        <v>312.60000000000002</v>
      </c>
      <c r="C7" s="20" t="s">
        <v>9</v>
      </c>
      <c r="D7" s="46">
        <v>38208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38208</v>
      </c>
      <c r="O7" s="47">
        <f t="shared" si="2"/>
        <v>71.28358208955224</v>
      </c>
      <c r="P7" s="9"/>
    </row>
    <row r="8" spans="1:133">
      <c r="A8" s="12"/>
      <c r="B8" s="25">
        <v>314.10000000000002</v>
      </c>
      <c r="C8" s="20" t="s">
        <v>10</v>
      </c>
      <c r="D8" s="46">
        <v>40784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40784</v>
      </c>
      <c r="O8" s="47">
        <f t="shared" si="2"/>
        <v>76.089552238805965</v>
      </c>
      <c r="P8" s="9"/>
    </row>
    <row r="9" spans="1:133">
      <c r="A9" s="12"/>
      <c r="B9" s="25">
        <v>315</v>
      </c>
      <c r="C9" s="20" t="s">
        <v>65</v>
      </c>
      <c r="D9" s="46">
        <v>13539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13539</v>
      </c>
      <c r="O9" s="47">
        <f t="shared" si="2"/>
        <v>25.259328358208954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SUM(D11:D11)</f>
        <v>38018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38018</v>
      </c>
      <c r="O10" s="45">
        <f t="shared" si="2"/>
        <v>70.929104477611943</v>
      </c>
      <c r="P10" s="10"/>
    </row>
    <row r="11" spans="1:133">
      <c r="A11" s="12"/>
      <c r="B11" s="25">
        <v>323.10000000000002</v>
      </c>
      <c r="C11" s="20" t="s">
        <v>15</v>
      </c>
      <c r="D11" s="46">
        <v>38018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38018</v>
      </c>
      <c r="O11" s="47">
        <f t="shared" si="2"/>
        <v>70.929104477611943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SUM(D13:D20)</f>
        <v>1210539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1210539</v>
      </c>
      <c r="O12" s="45">
        <f t="shared" si="2"/>
        <v>2258.4682835820895</v>
      </c>
      <c r="P12" s="10"/>
    </row>
    <row r="13" spans="1:133">
      <c r="A13" s="12"/>
      <c r="B13" s="25">
        <v>331.39</v>
      </c>
      <c r="C13" s="20" t="s">
        <v>91</v>
      </c>
      <c r="D13" s="46">
        <v>600000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600000</v>
      </c>
      <c r="O13" s="47">
        <f t="shared" si="2"/>
        <v>1119.4029850746269</v>
      </c>
      <c r="P13" s="9"/>
    </row>
    <row r="14" spans="1:133">
      <c r="A14" s="12"/>
      <c r="B14" s="25">
        <v>334.1</v>
      </c>
      <c r="C14" s="20" t="s">
        <v>93</v>
      </c>
      <c r="D14" s="46">
        <v>4505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4505</v>
      </c>
      <c r="O14" s="47">
        <f t="shared" si="2"/>
        <v>8.4048507462686572</v>
      </c>
      <c r="P14" s="9"/>
    </row>
    <row r="15" spans="1:133">
      <c r="A15" s="12"/>
      <c r="B15" s="25">
        <v>334.5</v>
      </c>
      <c r="C15" s="20" t="s">
        <v>94</v>
      </c>
      <c r="D15" s="46">
        <v>498439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498439</v>
      </c>
      <c r="O15" s="47">
        <f t="shared" si="2"/>
        <v>929.92350746268653</v>
      </c>
      <c r="P15" s="9"/>
    </row>
    <row r="16" spans="1:133">
      <c r="A16" s="12"/>
      <c r="B16" s="25">
        <v>334.7</v>
      </c>
      <c r="C16" s="20" t="s">
        <v>19</v>
      </c>
      <c r="D16" s="46">
        <v>46681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46681</v>
      </c>
      <c r="O16" s="47">
        <f t="shared" si="2"/>
        <v>87.09141791044776</v>
      </c>
      <c r="P16" s="9"/>
    </row>
    <row r="17" spans="1:16">
      <c r="A17" s="12"/>
      <c r="B17" s="25">
        <v>335.12</v>
      </c>
      <c r="C17" s="20" t="s">
        <v>67</v>
      </c>
      <c r="D17" s="46">
        <v>35522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35522</v>
      </c>
      <c r="O17" s="47">
        <f t="shared" si="2"/>
        <v>66.272388059701498</v>
      </c>
      <c r="P17" s="9"/>
    </row>
    <row r="18" spans="1:16">
      <c r="A18" s="12"/>
      <c r="B18" s="25">
        <v>335.15</v>
      </c>
      <c r="C18" s="20" t="s">
        <v>69</v>
      </c>
      <c r="D18" s="46">
        <v>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</v>
      </c>
      <c r="O18" s="47">
        <f t="shared" si="2"/>
        <v>7.8358208955223885E-2</v>
      </c>
      <c r="P18" s="9"/>
    </row>
    <row r="19" spans="1:16">
      <c r="A19" s="12"/>
      <c r="B19" s="25">
        <v>335.18</v>
      </c>
      <c r="C19" s="20" t="s">
        <v>70</v>
      </c>
      <c r="D19" s="46">
        <v>15350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15350</v>
      </c>
      <c r="O19" s="47">
        <f t="shared" si="2"/>
        <v>28.638059701492537</v>
      </c>
      <c r="P19" s="9"/>
    </row>
    <row r="20" spans="1:16">
      <c r="A20" s="12"/>
      <c r="B20" s="25">
        <v>337.2</v>
      </c>
      <c r="C20" s="20" t="s">
        <v>95</v>
      </c>
      <c r="D20" s="46">
        <v>10000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10000</v>
      </c>
      <c r="O20" s="47">
        <f t="shared" si="2"/>
        <v>18.656716417910449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SUM(D22:D24)</f>
        <v>5769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152344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158113</v>
      </c>
      <c r="O21" s="45">
        <f t="shared" si="2"/>
        <v>294.98694029850748</v>
      </c>
      <c r="P21" s="10"/>
    </row>
    <row r="22" spans="1:16">
      <c r="A22" s="12"/>
      <c r="B22" s="25">
        <v>343.3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89849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89849</v>
      </c>
      <c r="O22" s="47">
        <f t="shared" si="2"/>
        <v>167.62873134328359</v>
      </c>
      <c r="P22" s="9"/>
    </row>
    <row r="23" spans="1:16">
      <c r="A23" s="12"/>
      <c r="B23" s="25">
        <v>343.4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62495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62495</v>
      </c>
      <c r="O23" s="47">
        <f t="shared" si="2"/>
        <v>116.59514925373135</v>
      </c>
      <c r="P23" s="9"/>
    </row>
    <row r="24" spans="1:16">
      <c r="A24" s="12"/>
      <c r="B24" s="25">
        <v>344.9</v>
      </c>
      <c r="C24" s="20" t="s">
        <v>96</v>
      </c>
      <c r="D24" s="46">
        <v>5769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5769</v>
      </c>
      <c r="O24" s="47">
        <f t="shared" si="2"/>
        <v>10.763059701492537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SUM(D26:D26)</f>
        <v>2027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2027</v>
      </c>
      <c r="O25" s="45">
        <f t="shared" si="2"/>
        <v>3.7817164179104479</v>
      </c>
      <c r="P25" s="10"/>
    </row>
    <row r="26" spans="1:16">
      <c r="A26" s="13"/>
      <c r="B26" s="39">
        <v>351.1</v>
      </c>
      <c r="C26" s="21" t="s">
        <v>97</v>
      </c>
      <c r="D26" s="46">
        <v>2027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2027</v>
      </c>
      <c r="O26" s="47">
        <f t="shared" si="2"/>
        <v>3.7817164179104479</v>
      </c>
      <c r="P26" s="9"/>
    </row>
    <row r="27" spans="1:16" ht="15.75">
      <c r="A27" s="29" t="s">
        <v>1</v>
      </c>
      <c r="B27" s="30"/>
      <c r="C27" s="31"/>
      <c r="D27" s="32">
        <f t="shared" ref="D27:M27" si="7">SUM(D28:D29)</f>
        <v>317475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76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317551</v>
      </c>
      <c r="O27" s="45">
        <f t="shared" si="2"/>
        <v>592.44589552238801</v>
      </c>
      <c r="P27" s="10"/>
    </row>
    <row r="28" spans="1:16">
      <c r="A28" s="12"/>
      <c r="B28" s="25">
        <v>361.1</v>
      </c>
      <c r="C28" s="20" t="s">
        <v>37</v>
      </c>
      <c r="D28" s="46">
        <v>599</v>
      </c>
      <c r="E28" s="46">
        <v>0</v>
      </c>
      <c r="F28" s="46">
        <v>0</v>
      </c>
      <c r="G28" s="46">
        <v>0</v>
      </c>
      <c r="H28" s="46">
        <v>0</v>
      </c>
      <c r="I28" s="46">
        <v>76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675</v>
      </c>
      <c r="O28" s="47">
        <f t="shared" si="2"/>
        <v>1.2593283582089552</v>
      </c>
      <c r="P28" s="9"/>
    </row>
    <row r="29" spans="1:16">
      <c r="A29" s="12"/>
      <c r="B29" s="25">
        <v>369.9</v>
      </c>
      <c r="C29" s="20" t="s">
        <v>40</v>
      </c>
      <c r="D29" s="46">
        <v>316876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316876</v>
      </c>
      <c r="O29" s="47">
        <f t="shared" si="2"/>
        <v>591.18656716417911</v>
      </c>
      <c r="P29" s="9"/>
    </row>
    <row r="30" spans="1:16" ht="15.75">
      <c r="A30" s="29" t="s">
        <v>30</v>
      </c>
      <c r="B30" s="30"/>
      <c r="C30" s="31"/>
      <c r="D30" s="32">
        <f t="shared" ref="D30:M30" si="8">SUM(D31:D33)</f>
        <v>14600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14963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1"/>
        <v>29563</v>
      </c>
      <c r="O30" s="45">
        <f t="shared" si="2"/>
        <v>55.154850746268657</v>
      </c>
      <c r="P30" s="9"/>
    </row>
    <row r="31" spans="1:16">
      <c r="A31" s="12"/>
      <c r="B31" s="25">
        <v>381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5963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5963</v>
      </c>
      <c r="O31" s="47">
        <f t="shared" si="2"/>
        <v>11.125</v>
      </c>
      <c r="P31" s="9"/>
    </row>
    <row r="32" spans="1:16">
      <c r="A32" s="12"/>
      <c r="B32" s="25">
        <v>384</v>
      </c>
      <c r="C32" s="20" t="s">
        <v>85</v>
      </c>
      <c r="D32" s="46">
        <v>14600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14600</v>
      </c>
      <c r="O32" s="47">
        <f t="shared" si="2"/>
        <v>27.238805970149254</v>
      </c>
      <c r="P32" s="9"/>
    </row>
    <row r="33" spans="1:119" ht="15.75" thickBot="1">
      <c r="A33" s="12"/>
      <c r="B33" s="25">
        <v>389.3</v>
      </c>
      <c r="C33" s="20" t="s">
        <v>98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9000</v>
      </c>
      <c r="O33" s="47">
        <f t="shared" si="2"/>
        <v>16.791044776119403</v>
      </c>
      <c r="P33" s="9"/>
    </row>
    <row r="34" spans="1:119" ht="16.5" thickBot="1">
      <c r="A34" s="14" t="s">
        <v>34</v>
      </c>
      <c r="B34" s="23"/>
      <c r="C34" s="22"/>
      <c r="D34" s="15">
        <f t="shared" ref="D34:M34" si="9">SUM(D5,D10,D12,D21,D25,D27,D30)</f>
        <v>1685455</v>
      </c>
      <c r="E34" s="15">
        <f t="shared" si="9"/>
        <v>0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167383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0</v>
      </c>
      <c r="N34" s="15">
        <f t="shared" si="1"/>
        <v>1852838</v>
      </c>
      <c r="O34" s="38">
        <f t="shared" si="2"/>
        <v>3456.7873134328356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8" t="s">
        <v>103</v>
      </c>
      <c r="M36" s="48"/>
      <c r="N36" s="48"/>
      <c r="O36" s="43">
        <v>536</v>
      </c>
    </row>
    <row r="37" spans="1:119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19" ht="15.75" customHeight="1" thickBot="1">
      <c r="A38" s="52" t="s">
        <v>54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7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87165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87165</v>
      </c>
      <c r="O5" s="33">
        <f t="shared" ref="O5:O34" si="2">(N5/O$36)</f>
        <v>168.59767891682785</v>
      </c>
      <c r="P5" s="6"/>
    </row>
    <row r="6" spans="1:133">
      <c r="A6" s="12"/>
      <c r="B6" s="25">
        <v>312.41000000000003</v>
      </c>
      <c r="C6" s="20" t="s">
        <v>88</v>
      </c>
      <c r="D6" s="46">
        <v>5025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5025</v>
      </c>
      <c r="O6" s="47">
        <f t="shared" si="2"/>
        <v>9.7195357833655702</v>
      </c>
      <c r="P6" s="9"/>
    </row>
    <row r="7" spans="1:133">
      <c r="A7" s="12"/>
      <c r="B7" s="25">
        <v>312.60000000000002</v>
      </c>
      <c r="C7" s="20" t="s">
        <v>9</v>
      </c>
      <c r="D7" s="46">
        <v>40728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40728</v>
      </c>
      <c r="O7" s="47">
        <f t="shared" si="2"/>
        <v>78.777562862669242</v>
      </c>
      <c r="P7" s="9"/>
    </row>
    <row r="8" spans="1:133">
      <c r="A8" s="12"/>
      <c r="B8" s="25">
        <v>314.10000000000002</v>
      </c>
      <c r="C8" s="20" t="s">
        <v>10</v>
      </c>
      <c r="D8" s="46">
        <v>29805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29805</v>
      </c>
      <c r="O8" s="47">
        <f t="shared" si="2"/>
        <v>57.649903288201159</v>
      </c>
      <c r="P8" s="9"/>
    </row>
    <row r="9" spans="1:133">
      <c r="A9" s="12"/>
      <c r="B9" s="25">
        <v>314.39999999999998</v>
      </c>
      <c r="C9" s="20" t="s">
        <v>11</v>
      </c>
      <c r="D9" s="46">
        <v>141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141</v>
      </c>
      <c r="O9" s="47">
        <f t="shared" si="2"/>
        <v>0.27272727272727271</v>
      </c>
      <c r="P9" s="9"/>
    </row>
    <row r="10" spans="1:133">
      <c r="A10" s="12"/>
      <c r="B10" s="25">
        <v>315</v>
      </c>
      <c r="C10" s="20" t="s">
        <v>65</v>
      </c>
      <c r="D10" s="46">
        <v>11466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11466</v>
      </c>
      <c r="O10" s="47">
        <f t="shared" si="2"/>
        <v>22.177949709864603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SUM(D12:D12)</f>
        <v>42870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42870</v>
      </c>
      <c r="O11" s="45">
        <f t="shared" si="2"/>
        <v>82.920696324951649</v>
      </c>
      <c r="P11" s="10"/>
    </row>
    <row r="12" spans="1:133">
      <c r="A12" s="12"/>
      <c r="B12" s="25">
        <v>323.10000000000002</v>
      </c>
      <c r="C12" s="20" t="s">
        <v>15</v>
      </c>
      <c r="D12" s="46">
        <v>42870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42870</v>
      </c>
      <c r="O12" s="47">
        <f t="shared" si="2"/>
        <v>82.920696324951649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SUM(D14:D22)</f>
        <v>309488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309488</v>
      </c>
      <c r="O13" s="45">
        <f t="shared" si="2"/>
        <v>598.62282398452612</v>
      </c>
      <c r="P13" s="10"/>
    </row>
    <row r="14" spans="1:133">
      <c r="A14" s="12"/>
      <c r="B14" s="25">
        <v>331.1</v>
      </c>
      <c r="C14" s="20" t="s">
        <v>89</v>
      </c>
      <c r="D14" s="46">
        <v>55013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55013</v>
      </c>
      <c r="O14" s="47">
        <f t="shared" si="2"/>
        <v>106.40812379110251</v>
      </c>
      <c r="P14" s="9"/>
    </row>
    <row r="15" spans="1:133">
      <c r="A15" s="12"/>
      <c r="B15" s="25">
        <v>331.49</v>
      </c>
      <c r="C15" s="20" t="s">
        <v>92</v>
      </c>
      <c r="D15" s="46">
        <v>15000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15000</v>
      </c>
      <c r="O15" s="47">
        <f t="shared" si="2"/>
        <v>29.013539651837526</v>
      </c>
      <c r="P15" s="9"/>
    </row>
    <row r="16" spans="1:133">
      <c r="A16" s="12"/>
      <c r="B16" s="25">
        <v>334.1</v>
      </c>
      <c r="C16" s="20" t="s">
        <v>93</v>
      </c>
      <c r="D16" s="46">
        <v>169966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169966</v>
      </c>
      <c r="O16" s="47">
        <f t="shared" si="2"/>
        <v>328.75435203094776</v>
      </c>
      <c r="P16" s="9"/>
    </row>
    <row r="17" spans="1:16">
      <c r="A17" s="12"/>
      <c r="B17" s="25">
        <v>334.5</v>
      </c>
      <c r="C17" s="20" t="s">
        <v>94</v>
      </c>
      <c r="D17" s="46">
        <v>5000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5000</v>
      </c>
      <c r="O17" s="47">
        <f t="shared" si="2"/>
        <v>9.6711798839458414</v>
      </c>
      <c r="P17" s="9"/>
    </row>
    <row r="18" spans="1:16">
      <c r="A18" s="12"/>
      <c r="B18" s="25">
        <v>335.12</v>
      </c>
      <c r="C18" s="20" t="s">
        <v>67</v>
      </c>
      <c r="D18" s="46">
        <v>36984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36984</v>
      </c>
      <c r="O18" s="47">
        <f t="shared" si="2"/>
        <v>71.535783365570595</v>
      </c>
      <c r="P18" s="9"/>
    </row>
    <row r="19" spans="1:16">
      <c r="A19" s="12"/>
      <c r="B19" s="25">
        <v>335.14</v>
      </c>
      <c r="C19" s="20" t="s">
        <v>68</v>
      </c>
      <c r="D19" s="46">
        <v>410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410</v>
      </c>
      <c r="O19" s="47">
        <f t="shared" si="2"/>
        <v>0.79303675048355904</v>
      </c>
      <c r="P19" s="9"/>
    </row>
    <row r="20" spans="1:16">
      <c r="A20" s="12"/>
      <c r="B20" s="25">
        <v>335.15</v>
      </c>
      <c r="C20" s="20" t="s">
        <v>69</v>
      </c>
      <c r="D20" s="46">
        <v>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70</v>
      </c>
      <c r="O20" s="47">
        <f t="shared" si="2"/>
        <v>0.13539651837524178</v>
      </c>
      <c r="P20" s="9"/>
    </row>
    <row r="21" spans="1:16">
      <c r="A21" s="12"/>
      <c r="B21" s="25">
        <v>335.18</v>
      </c>
      <c r="C21" s="20" t="s">
        <v>70</v>
      </c>
      <c r="D21" s="46">
        <v>17045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17045</v>
      </c>
      <c r="O21" s="47">
        <f t="shared" si="2"/>
        <v>32.969052224371374</v>
      </c>
      <c r="P21" s="9"/>
    </row>
    <row r="22" spans="1:16">
      <c r="A22" s="12"/>
      <c r="B22" s="25">
        <v>337.2</v>
      </c>
      <c r="C22" s="20" t="s">
        <v>95</v>
      </c>
      <c r="D22" s="46">
        <v>10000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10000</v>
      </c>
      <c r="O22" s="47">
        <f t="shared" si="2"/>
        <v>19.342359767891683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SUM(D24:D26)</f>
        <v>5601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148616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154217</v>
      </c>
      <c r="O23" s="45">
        <f t="shared" si="2"/>
        <v>298.29206963249516</v>
      </c>
      <c r="P23" s="10"/>
    </row>
    <row r="24" spans="1:16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94426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94426</v>
      </c>
      <c r="O24" s="47">
        <f t="shared" si="2"/>
        <v>182.642166344294</v>
      </c>
      <c r="P24" s="9"/>
    </row>
    <row r="25" spans="1:16">
      <c r="A25" s="12"/>
      <c r="B25" s="25">
        <v>343.4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54190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54190</v>
      </c>
      <c r="O25" s="47">
        <f t="shared" si="2"/>
        <v>104.81624758220502</v>
      </c>
      <c r="P25" s="9"/>
    </row>
    <row r="26" spans="1:16">
      <c r="A26" s="12"/>
      <c r="B26" s="25">
        <v>344.9</v>
      </c>
      <c r="C26" s="20" t="s">
        <v>96</v>
      </c>
      <c r="D26" s="46">
        <v>5601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5601</v>
      </c>
      <c r="O26" s="47">
        <f t="shared" si="2"/>
        <v>10.833655705996131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SUM(D28:D28)</f>
        <v>1133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1133</v>
      </c>
      <c r="O27" s="45">
        <f t="shared" si="2"/>
        <v>2.1914893617021276</v>
      </c>
      <c r="P27" s="10"/>
    </row>
    <row r="28" spans="1:16">
      <c r="A28" s="13"/>
      <c r="B28" s="39">
        <v>351.1</v>
      </c>
      <c r="C28" s="21" t="s">
        <v>97</v>
      </c>
      <c r="D28" s="46">
        <v>1133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1133</v>
      </c>
      <c r="O28" s="47">
        <f t="shared" si="2"/>
        <v>2.1914893617021276</v>
      </c>
      <c r="P28" s="9"/>
    </row>
    <row r="29" spans="1:16" ht="15.75">
      <c r="A29" s="29" t="s">
        <v>1</v>
      </c>
      <c r="B29" s="30"/>
      <c r="C29" s="31"/>
      <c r="D29" s="32">
        <f t="shared" ref="D29:M29" si="7">SUM(D30:D31)</f>
        <v>102585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563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103148</v>
      </c>
      <c r="O29" s="45">
        <f t="shared" si="2"/>
        <v>199.51257253384912</v>
      </c>
      <c r="P29" s="10"/>
    </row>
    <row r="30" spans="1:16">
      <c r="A30" s="12"/>
      <c r="B30" s="25">
        <v>361.1</v>
      </c>
      <c r="C30" s="20" t="s">
        <v>37</v>
      </c>
      <c r="D30" s="46">
        <v>100</v>
      </c>
      <c r="E30" s="46">
        <v>0</v>
      </c>
      <c r="F30" s="46">
        <v>0</v>
      </c>
      <c r="G30" s="46">
        <v>0</v>
      </c>
      <c r="H30" s="46">
        <v>0</v>
      </c>
      <c r="I30" s="46">
        <v>563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663</v>
      </c>
      <c r="O30" s="47">
        <f t="shared" si="2"/>
        <v>1.2823984526112187</v>
      </c>
      <c r="P30" s="9"/>
    </row>
    <row r="31" spans="1:16">
      <c r="A31" s="12"/>
      <c r="B31" s="25">
        <v>369.9</v>
      </c>
      <c r="C31" s="20" t="s">
        <v>40</v>
      </c>
      <c r="D31" s="46">
        <v>102485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102485</v>
      </c>
      <c r="O31" s="47">
        <f t="shared" si="2"/>
        <v>198.23017408123792</v>
      </c>
      <c r="P31" s="9"/>
    </row>
    <row r="32" spans="1:16" ht="15.75">
      <c r="A32" s="29" t="s">
        <v>30</v>
      </c>
      <c r="B32" s="30"/>
      <c r="C32" s="31"/>
      <c r="D32" s="32">
        <f t="shared" ref="D32:M32" si="8">SUM(D33:D33)</f>
        <v>42203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1"/>
        <v>42203</v>
      </c>
      <c r="O32" s="45">
        <f t="shared" si="2"/>
        <v>81.630560928433269</v>
      </c>
      <c r="P32" s="9"/>
    </row>
    <row r="33" spans="1:119" ht="15.75" thickBot="1">
      <c r="A33" s="12"/>
      <c r="B33" s="25">
        <v>381</v>
      </c>
      <c r="C33" s="20" t="s">
        <v>41</v>
      </c>
      <c r="D33" s="46">
        <v>42203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42203</v>
      </c>
      <c r="O33" s="47">
        <f t="shared" si="2"/>
        <v>81.630560928433269</v>
      </c>
      <c r="P33" s="9"/>
    </row>
    <row r="34" spans="1:119" ht="16.5" thickBot="1">
      <c r="A34" s="14" t="s">
        <v>34</v>
      </c>
      <c r="B34" s="23"/>
      <c r="C34" s="22"/>
      <c r="D34" s="15">
        <f t="shared" ref="D34:M34" si="9">SUM(D5,D11,D13,D23,D27,D29,D32)</f>
        <v>591045</v>
      </c>
      <c r="E34" s="15">
        <f t="shared" si="9"/>
        <v>0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149179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0</v>
      </c>
      <c r="N34" s="15">
        <f t="shared" si="1"/>
        <v>740224</v>
      </c>
      <c r="O34" s="38">
        <f t="shared" si="2"/>
        <v>1431.7678916827854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8" t="s">
        <v>101</v>
      </c>
      <c r="M36" s="48"/>
      <c r="N36" s="48"/>
      <c r="O36" s="43">
        <v>517</v>
      </c>
    </row>
    <row r="37" spans="1:119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19" ht="15.75" customHeight="1" thickBot="1">
      <c r="A38" s="52" t="s">
        <v>54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7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91308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91308</v>
      </c>
      <c r="O5" s="33">
        <f t="shared" ref="O5:O30" si="2">(N5/O$32)</f>
        <v>161.6070796460177</v>
      </c>
      <c r="P5" s="6"/>
    </row>
    <row r="6" spans="1:133">
      <c r="A6" s="12"/>
      <c r="B6" s="25">
        <v>312.41000000000003</v>
      </c>
      <c r="C6" s="20" t="s">
        <v>88</v>
      </c>
      <c r="D6" s="46">
        <v>4604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4604</v>
      </c>
      <c r="O6" s="47">
        <f t="shared" si="2"/>
        <v>8.1486725663716815</v>
      </c>
      <c r="P6" s="9"/>
    </row>
    <row r="7" spans="1:133">
      <c r="A7" s="12"/>
      <c r="B7" s="25">
        <v>312.60000000000002</v>
      </c>
      <c r="C7" s="20" t="s">
        <v>9</v>
      </c>
      <c r="D7" s="46">
        <v>35841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35841</v>
      </c>
      <c r="O7" s="47">
        <f t="shared" si="2"/>
        <v>63.435398230088495</v>
      </c>
      <c r="P7" s="9"/>
    </row>
    <row r="8" spans="1:133">
      <c r="A8" s="12"/>
      <c r="B8" s="25">
        <v>314.10000000000002</v>
      </c>
      <c r="C8" s="20" t="s">
        <v>10</v>
      </c>
      <c r="D8" s="46">
        <v>34314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34314</v>
      </c>
      <c r="O8" s="47">
        <f t="shared" si="2"/>
        <v>60.732743362831862</v>
      </c>
      <c r="P8" s="9"/>
    </row>
    <row r="9" spans="1:133">
      <c r="A9" s="12"/>
      <c r="B9" s="25">
        <v>314.39999999999998</v>
      </c>
      <c r="C9" s="20" t="s">
        <v>11</v>
      </c>
      <c r="D9" s="46">
        <v>548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548</v>
      </c>
      <c r="O9" s="47">
        <f t="shared" si="2"/>
        <v>0.9699115044247788</v>
      </c>
      <c r="P9" s="9"/>
    </row>
    <row r="10" spans="1:133">
      <c r="A10" s="12"/>
      <c r="B10" s="25">
        <v>315</v>
      </c>
      <c r="C10" s="20" t="s">
        <v>65</v>
      </c>
      <c r="D10" s="46">
        <v>16001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16001</v>
      </c>
      <c r="O10" s="47">
        <f t="shared" si="2"/>
        <v>28.320353982300883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SUM(D12:D12)</f>
        <v>49453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49453</v>
      </c>
      <c r="O11" s="45">
        <f t="shared" si="2"/>
        <v>87.52743362831859</v>
      </c>
      <c r="P11" s="10"/>
    </row>
    <row r="12" spans="1:133">
      <c r="A12" s="12"/>
      <c r="B12" s="25">
        <v>323.10000000000002</v>
      </c>
      <c r="C12" s="20" t="s">
        <v>15</v>
      </c>
      <c r="D12" s="46">
        <v>49453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49453</v>
      </c>
      <c r="O12" s="47">
        <f t="shared" si="2"/>
        <v>87.52743362831859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SUM(D14:D18)</f>
        <v>51323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51323</v>
      </c>
      <c r="O13" s="45">
        <f t="shared" si="2"/>
        <v>90.837168141592926</v>
      </c>
      <c r="P13" s="10"/>
    </row>
    <row r="14" spans="1:133">
      <c r="A14" s="12"/>
      <c r="B14" s="25">
        <v>331.2</v>
      </c>
      <c r="C14" s="20" t="s">
        <v>90</v>
      </c>
      <c r="D14" s="46">
        <v>1371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1371</v>
      </c>
      <c r="O14" s="47">
        <f t="shared" si="2"/>
        <v>2.4265486725663719</v>
      </c>
      <c r="P14" s="9"/>
    </row>
    <row r="15" spans="1:133">
      <c r="A15" s="12"/>
      <c r="B15" s="25">
        <v>335.12</v>
      </c>
      <c r="C15" s="20" t="s">
        <v>67</v>
      </c>
      <c r="D15" s="46">
        <v>34674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34674</v>
      </c>
      <c r="O15" s="47">
        <f t="shared" si="2"/>
        <v>61.369911504424778</v>
      </c>
      <c r="P15" s="9"/>
    </row>
    <row r="16" spans="1:133">
      <c r="A16" s="12"/>
      <c r="B16" s="25">
        <v>335.14</v>
      </c>
      <c r="C16" s="20" t="s">
        <v>68</v>
      </c>
      <c r="D16" s="46">
        <v>848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848</v>
      </c>
      <c r="O16" s="47">
        <f t="shared" si="2"/>
        <v>1.5008849557522124</v>
      </c>
      <c r="P16" s="9"/>
    </row>
    <row r="17" spans="1:119">
      <c r="A17" s="12"/>
      <c r="B17" s="25">
        <v>335.15</v>
      </c>
      <c r="C17" s="20" t="s">
        <v>69</v>
      </c>
      <c r="D17" s="46">
        <v>112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112</v>
      </c>
      <c r="O17" s="47">
        <f t="shared" si="2"/>
        <v>0.19823008849557522</v>
      </c>
      <c r="P17" s="9"/>
    </row>
    <row r="18" spans="1:119">
      <c r="A18" s="12"/>
      <c r="B18" s="25">
        <v>335.18</v>
      </c>
      <c r="C18" s="20" t="s">
        <v>70</v>
      </c>
      <c r="D18" s="46">
        <v>14318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14318</v>
      </c>
      <c r="O18" s="47">
        <f t="shared" si="2"/>
        <v>25.341592920353982</v>
      </c>
      <c r="P18" s="9"/>
    </row>
    <row r="19" spans="1:119" ht="15.75">
      <c r="A19" s="29" t="s">
        <v>28</v>
      </c>
      <c r="B19" s="30"/>
      <c r="C19" s="31"/>
      <c r="D19" s="32">
        <f t="shared" ref="D19:M19" si="5">SUM(D20:D22)</f>
        <v>10563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173910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184473</v>
      </c>
      <c r="O19" s="45">
        <f t="shared" si="2"/>
        <v>326.50088495575221</v>
      </c>
      <c r="P19" s="10"/>
    </row>
    <row r="20" spans="1:119">
      <c r="A20" s="12"/>
      <c r="B20" s="25">
        <v>343.3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106442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106442</v>
      </c>
      <c r="O20" s="47">
        <f t="shared" si="2"/>
        <v>188.3929203539823</v>
      </c>
      <c r="P20" s="9"/>
    </row>
    <row r="21" spans="1:119">
      <c r="A21" s="12"/>
      <c r="B21" s="25">
        <v>343.4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67468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67468</v>
      </c>
      <c r="O21" s="47">
        <f t="shared" si="2"/>
        <v>119.41238938053097</v>
      </c>
      <c r="P21" s="9"/>
    </row>
    <row r="22" spans="1:119">
      <c r="A22" s="12"/>
      <c r="B22" s="25">
        <v>344.9</v>
      </c>
      <c r="C22" s="20" t="s">
        <v>96</v>
      </c>
      <c r="D22" s="46">
        <v>10563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10563</v>
      </c>
      <c r="O22" s="47">
        <f t="shared" si="2"/>
        <v>18.695575221238936</v>
      </c>
      <c r="P22" s="9"/>
    </row>
    <row r="23" spans="1:119" ht="15.75">
      <c r="A23" s="29" t="s">
        <v>29</v>
      </c>
      <c r="B23" s="30"/>
      <c r="C23" s="31"/>
      <c r="D23" s="32">
        <f t="shared" ref="D23:M23" si="6">SUM(D24:D24)</f>
        <v>685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685</v>
      </c>
      <c r="O23" s="45">
        <f t="shared" si="2"/>
        <v>1.2123893805309736</v>
      </c>
      <c r="P23" s="10"/>
    </row>
    <row r="24" spans="1:119">
      <c r="A24" s="13"/>
      <c r="B24" s="39">
        <v>351.1</v>
      </c>
      <c r="C24" s="21" t="s">
        <v>97</v>
      </c>
      <c r="D24" s="46">
        <v>685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685</v>
      </c>
      <c r="O24" s="47">
        <f t="shared" si="2"/>
        <v>1.2123893805309736</v>
      </c>
      <c r="P24" s="9"/>
    </row>
    <row r="25" spans="1:119" ht="15.75">
      <c r="A25" s="29" t="s">
        <v>1</v>
      </c>
      <c r="B25" s="30"/>
      <c r="C25" s="31"/>
      <c r="D25" s="32">
        <f t="shared" ref="D25:M25" si="7">SUM(D26:D27)</f>
        <v>16802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1254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18056</v>
      </c>
      <c r="O25" s="45">
        <f t="shared" si="2"/>
        <v>31.957522123893806</v>
      </c>
      <c r="P25" s="10"/>
    </row>
    <row r="26" spans="1:119">
      <c r="A26" s="12"/>
      <c r="B26" s="25">
        <v>361.1</v>
      </c>
      <c r="C26" s="20" t="s">
        <v>37</v>
      </c>
      <c r="D26" s="46">
        <v>31</v>
      </c>
      <c r="E26" s="46">
        <v>0</v>
      </c>
      <c r="F26" s="46">
        <v>0</v>
      </c>
      <c r="G26" s="46">
        <v>0</v>
      </c>
      <c r="H26" s="46">
        <v>0</v>
      </c>
      <c r="I26" s="46">
        <v>1254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1285</v>
      </c>
      <c r="O26" s="47">
        <f t="shared" si="2"/>
        <v>2.2743362831858409</v>
      </c>
      <c r="P26" s="9"/>
    </row>
    <row r="27" spans="1:119">
      <c r="A27" s="12"/>
      <c r="B27" s="25">
        <v>369.9</v>
      </c>
      <c r="C27" s="20" t="s">
        <v>40</v>
      </c>
      <c r="D27" s="46">
        <v>16771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16771</v>
      </c>
      <c r="O27" s="47">
        <f t="shared" si="2"/>
        <v>29.683185840707964</v>
      </c>
      <c r="P27" s="9"/>
    </row>
    <row r="28" spans="1:119" ht="15.75">
      <c r="A28" s="29" t="s">
        <v>30</v>
      </c>
      <c r="B28" s="30"/>
      <c r="C28" s="31"/>
      <c r="D28" s="32">
        <f t="shared" ref="D28:M28" si="8">SUM(D29:D29)</f>
        <v>2069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2069</v>
      </c>
      <c r="O28" s="45">
        <f t="shared" si="2"/>
        <v>3.6619469026548672</v>
      </c>
      <c r="P28" s="9"/>
    </row>
    <row r="29" spans="1:119" ht="15.75" thickBot="1">
      <c r="A29" s="12"/>
      <c r="B29" s="25">
        <v>381</v>
      </c>
      <c r="C29" s="20" t="s">
        <v>41</v>
      </c>
      <c r="D29" s="46">
        <v>2069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2069</v>
      </c>
      <c r="O29" s="47">
        <f t="shared" si="2"/>
        <v>3.6619469026548672</v>
      </c>
      <c r="P29" s="9"/>
    </row>
    <row r="30" spans="1:119" ht="16.5" thickBot="1">
      <c r="A30" s="14" t="s">
        <v>34</v>
      </c>
      <c r="B30" s="23"/>
      <c r="C30" s="22"/>
      <c r="D30" s="15">
        <f t="shared" ref="D30:M30" si="9">SUM(D5,D11,D13,D19,D23,D25,D28)</f>
        <v>222203</v>
      </c>
      <c r="E30" s="15">
        <f t="shared" si="9"/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175164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397367</v>
      </c>
      <c r="O30" s="38">
        <f t="shared" si="2"/>
        <v>703.30442477876102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8" t="s">
        <v>99</v>
      </c>
      <c r="M32" s="48"/>
      <c r="N32" s="48"/>
      <c r="O32" s="43">
        <v>565</v>
      </c>
    </row>
    <row r="33" spans="1: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1"/>
    </row>
    <row r="34" spans="1:15" ht="15.75" customHeight="1" thickBot="1">
      <c r="A34" s="52" t="s">
        <v>54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7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85455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85455</v>
      </c>
      <c r="O5" s="33">
        <f t="shared" ref="O5:O30" si="2">(N5/O$32)</f>
        <v>149.92105263157896</v>
      </c>
      <c r="P5" s="6"/>
    </row>
    <row r="6" spans="1:133">
      <c r="A6" s="12"/>
      <c r="B6" s="25">
        <v>312.10000000000002</v>
      </c>
      <c r="C6" s="20" t="s">
        <v>8</v>
      </c>
      <c r="D6" s="46">
        <v>4426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4426</v>
      </c>
      <c r="O6" s="47">
        <f t="shared" si="2"/>
        <v>7.7649122807017541</v>
      </c>
      <c r="P6" s="9"/>
    </row>
    <row r="7" spans="1:133">
      <c r="A7" s="12"/>
      <c r="B7" s="25">
        <v>312.60000000000002</v>
      </c>
      <c r="C7" s="20" t="s">
        <v>9</v>
      </c>
      <c r="D7" s="46">
        <v>35945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35945</v>
      </c>
      <c r="O7" s="47">
        <f t="shared" si="2"/>
        <v>63.061403508771932</v>
      </c>
      <c r="P7" s="9"/>
    </row>
    <row r="8" spans="1:133">
      <c r="A8" s="12"/>
      <c r="B8" s="25">
        <v>314.10000000000002</v>
      </c>
      <c r="C8" s="20" t="s">
        <v>10</v>
      </c>
      <c r="D8" s="46">
        <v>32225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32225</v>
      </c>
      <c r="O8" s="47">
        <f t="shared" si="2"/>
        <v>56.535087719298247</v>
      </c>
      <c r="P8" s="9"/>
    </row>
    <row r="9" spans="1:133">
      <c r="A9" s="12"/>
      <c r="B9" s="25">
        <v>314.39999999999998</v>
      </c>
      <c r="C9" s="20" t="s">
        <v>11</v>
      </c>
      <c r="D9" s="46">
        <v>353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353</v>
      </c>
      <c r="O9" s="47">
        <f t="shared" si="2"/>
        <v>0.61929824561403513</v>
      </c>
      <c r="P9" s="9"/>
    </row>
    <row r="10" spans="1:133">
      <c r="A10" s="12"/>
      <c r="B10" s="25">
        <v>315</v>
      </c>
      <c r="C10" s="20" t="s">
        <v>65</v>
      </c>
      <c r="D10" s="46">
        <v>12506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12506</v>
      </c>
      <c r="O10" s="47">
        <f t="shared" si="2"/>
        <v>21.940350877192984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48057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48057</v>
      </c>
      <c r="O11" s="45">
        <f t="shared" si="2"/>
        <v>84.310526315789474</v>
      </c>
      <c r="P11" s="10"/>
    </row>
    <row r="12" spans="1:133">
      <c r="A12" s="12"/>
      <c r="B12" s="25">
        <v>323.10000000000002</v>
      </c>
      <c r="C12" s="20" t="s">
        <v>15</v>
      </c>
      <c r="D12" s="46">
        <v>47430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47430</v>
      </c>
      <c r="O12" s="47">
        <f t="shared" si="2"/>
        <v>83.21052631578948</v>
      </c>
      <c r="P12" s="9"/>
    </row>
    <row r="13" spans="1:133">
      <c r="A13" s="12"/>
      <c r="B13" s="25">
        <v>367</v>
      </c>
      <c r="C13" s="20" t="s">
        <v>80</v>
      </c>
      <c r="D13" s="46">
        <v>627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627</v>
      </c>
      <c r="O13" s="47">
        <f t="shared" si="2"/>
        <v>1.1000000000000001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SUM(D15:D19)</f>
        <v>215231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112080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327311</v>
      </c>
      <c r="O14" s="45">
        <f t="shared" si="2"/>
        <v>574.22982456140346</v>
      </c>
      <c r="P14" s="10"/>
    </row>
    <row r="15" spans="1:133">
      <c r="A15" s="12"/>
      <c r="B15" s="25">
        <v>334.35</v>
      </c>
      <c r="C15" s="20" t="s">
        <v>81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112080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112080</v>
      </c>
      <c r="O15" s="47">
        <f t="shared" si="2"/>
        <v>196.63157894736841</v>
      </c>
      <c r="P15" s="9"/>
    </row>
    <row r="16" spans="1:133">
      <c r="A16" s="12"/>
      <c r="B16" s="25">
        <v>334.49</v>
      </c>
      <c r="C16" s="20" t="s">
        <v>82</v>
      </c>
      <c r="D16" s="46">
        <v>160681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160681</v>
      </c>
      <c r="O16" s="47">
        <f t="shared" si="2"/>
        <v>281.8964912280702</v>
      </c>
      <c r="P16" s="9"/>
    </row>
    <row r="17" spans="1:119">
      <c r="A17" s="12"/>
      <c r="B17" s="25">
        <v>335.12</v>
      </c>
      <c r="C17" s="20" t="s">
        <v>67</v>
      </c>
      <c r="D17" s="46">
        <v>34223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34223</v>
      </c>
      <c r="O17" s="47">
        <f t="shared" si="2"/>
        <v>60.040350877192985</v>
      </c>
      <c r="P17" s="9"/>
    </row>
    <row r="18" spans="1:119">
      <c r="A18" s="12"/>
      <c r="B18" s="25">
        <v>335.18</v>
      </c>
      <c r="C18" s="20" t="s">
        <v>70</v>
      </c>
      <c r="D18" s="46">
        <v>15048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15048</v>
      </c>
      <c r="O18" s="47">
        <f t="shared" si="2"/>
        <v>26.4</v>
      </c>
      <c r="P18" s="9"/>
    </row>
    <row r="19" spans="1:119">
      <c r="A19" s="12"/>
      <c r="B19" s="25">
        <v>337.9</v>
      </c>
      <c r="C19" s="20" t="s">
        <v>83</v>
      </c>
      <c r="D19" s="46">
        <v>5279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5279</v>
      </c>
      <c r="O19" s="47">
        <f t="shared" si="2"/>
        <v>9.2614035087719291</v>
      </c>
      <c r="P19" s="9"/>
    </row>
    <row r="20" spans="1:119" ht="15.75">
      <c r="A20" s="29" t="s">
        <v>28</v>
      </c>
      <c r="B20" s="30"/>
      <c r="C20" s="31"/>
      <c r="D20" s="32">
        <f t="shared" ref="D20:M20" si="5">SUM(D21:D22)</f>
        <v>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182979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182979</v>
      </c>
      <c r="O20" s="45">
        <f t="shared" si="2"/>
        <v>321.01578947368421</v>
      </c>
      <c r="P20" s="10"/>
    </row>
    <row r="21" spans="1:119">
      <c r="A21" s="12"/>
      <c r="B21" s="25">
        <v>343.3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117436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117436</v>
      </c>
      <c r="O21" s="47">
        <f t="shared" si="2"/>
        <v>206.02807017543859</v>
      </c>
      <c r="P21" s="9"/>
    </row>
    <row r="22" spans="1:119">
      <c r="A22" s="12"/>
      <c r="B22" s="25">
        <v>343.4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65543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65543</v>
      </c>
      <c r="O22" s="47">
        <f t="shared" si="2"/>
        <v>114.98771929824561</v>
      </c>
      <c r="P22" s="9"/>
    </row>
    <row r="23" spans="1:119" ht="15.75">
      <c r="A23" s="29" t="s">
        <v>29</v>
      </c>
      <c r="B23" s="30"/>
      <c r="C23" s="31"/>
      <c r="D23" s="32">
        <f t="shared" ref="D23:M23" si="6">SUM(D24:D24)</f>
        <v>787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787</v>
      </c>
      <c r="O23" s="45">
        <f t="shared" si="2"/>
        <v>1.380701754385965</v>
      </c>
      <c r="P23" s="10"/>
    </row>
    <row r="24" spans="1:119">
      <c r="A24" s="13"/>
      <c r="B24" s="39">
        <v>359</v>
      </c>
      <c r="C24" s="21" t="s">
        <v>84</v>
      </c>
      <c r="D24" s="46">
        <v>787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787</v>
      </c>
      <c r="O24" s="47">
        <f t="shared" si="2"/>
        <v>1.380701754385965</v>
      </c>
      <c r="P24" s="9"/>
    </row>
    <row r="25" spans="1:119" ht="15.75">
      <c r="A25" s="29" t="s">
        <v>1</v>
      </c>
      <c r="B25" s="30"/>
      <c r="C25" s="31"/>
      <c r="D25" s="32">
        <f t="shared" ref="D25:M25" si="7">SUM(D26:D27)</f>
        <v>9906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888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10794</v>
      </c>
      <c r="O25" s="45">
        <f t="shared" si="2"/>
        <v>18.936842105263157</v>
      </c>
      <c r="P25" s="10"/>
    </row>
    <row r="26" spans="1:119">
      <c r="A26" s="12"/>
      <c r="B26" s="25">
        <v>361.1</v>
      </c>
      <c r="C26" s="20" t="s">
        <v>37</v>
      </c>
      <c r="D26" s="46">
        <v>17</v>
      </c>
      <c r="E26" s="46">
        <v>0</v>
      </c>
      <c r="F26" s="46">
        <v>0</v>
      </c>
      <c r="G26" s="46">
        <v>0</v>
      </c>
      <c r="H26" s="46">
        <v>0</v>
      </c>
      <c r="I26" s="46">
        <v>888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905</v>
      </c>
      <c r="O26" s="47">
        <f t="shared" si="2"/>
        <v>1.5877192982456141</v>
      </c>
      <c r="P26" s="9"/>
    </row>
    <row r="27" spans="1:119">
      <c r="A27" s="12"/>
      <c r="B27" s="25">
        <v>369.9</v>
      </c>
      <c r="C27" s="20" t="s">
        <v>40</v>
      </c>
      <c r="D27" s="46">
        <v>9889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9889</v>
      </c>
      <c r="O27" s="47">
        <f t="shared" si="2"/>
        <v>17.349122807017544</v>
      </c>
      <c r="P27" s="9"/>
    </row>
    <row r="28" spans="1:119" ht="15.75">
      <c r="A28" s="29" t="s">
        <v>30</v>
      </c>
      <c r="B28" s="30"/>
      <c r="C28" s="31"/>
      <c r="D28" s="32">
        <f t="shared" ref="D28:M28" si="8">SUM(D29:D29)</f>
        <v>170542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170542</v>
      </c>
      <c r="O28" s="45">
        <f t="shared" si="2"/>
        <v>299.19649122807016</v>
      </c>
      <c r="P28" s="9"/>
    </row>
    <row r="29" spans="1:119" ht="15.75" thickBot="1">
      <c r="A29" s="12"/>
      <c r="B29" s="25">
        <v>384</v>
      </c>
      <c r="C29" s="20" t="s">
        <v>85</v>
      </c>
      <c r="D29" s="46">
        <v>170542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170542</v>
      </c>
      <c r="O29" s="47">
        <f t="shared" si="2"/>
        <v>299.19649122807016</v>
      </c>
      <c r="P29" s="9"/>
    </row>
    <row r="30" spans="1:119" ht="16.5" thickBot="1">
      <c r="A30" s="14" t="s">
        <v>34</v>
      </c>
      <c r="B30" s="23"/>
      <c r="C30" s="22"/>
      <c r="D30" s="15">
        <f t="shared" ref="D30:M30" si="9">SUM(D5,D11,D14,D20,D23,D25,D28)</f>
        <v>529978</v>
      </c>
      <c r="E30" s="15">
        <f t="shared" si="9"/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295947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825925</v>
      </c>
      <c r="O30" s="38">
        <f t="shared" si="2"/>
        <v>1448.9912280701753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8" t="s">
        <v>86</v>
      </c>
      <c r="M32" s="48"/>
      <c r="N32" s="48"/>
      <c r="O32" s="43">
        <v>570</v>
      </c>
    </row>
    <row r="33" spans="1: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1"/>
    </row>
    <row r="34" spans="1:15" ht="15.75" customHeight="1" thickBot="1">
      <c r="A34" s="52" t="s">
        <v>54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7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85763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85763</v>
      </c>
      <c r="O5" s="33">
        <f t="shared" ref="O5:O30" si="2">(N5/O$32)</f>
        <v>154.52792792792792</v>
      </c>
      <c r="P5" s="6"/>
    </row>
    <row r="6" spans="1:133">
      <c r="A6" s="12"/>
      <c r="B6" s="25">
        <v>312.10000000000002</v>
      </c>
      <c r="C6" s="20" t="s">
        <v>8</v>
      </c>
      <c r="D6" s="46">
        <v>4157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4157</v>
      </c>
      <c r="O6" s="47">
        <f t="shared" si="2"/>
        <v>7.4900900900900904</v>
      </c>
      <c r="P6" s="9"/>
    </row>
    <row r="7" spans="1:133">
      <c r="A7" s="12"/>
      <c r="B7" s="25">
        <v>312.60000000000002</v>
      </c>
      <c r="C7" s="20" t="s">
        <v>9</v>
      </c>
      <c r="D7" s="46">
        <v>33407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33407</v>
      </c>
      <c r="O7" s="47">
        <f t="shared" si="2"/>
        <v>60.192792792792794</v>
      </c>
      <c r="P7" s="9"/>
    </row>
    <row r="8" spans="1:133">
      <c r="A8" s="12"/>
      <c r="B8" s="25">
        <v>314.10000000000002</v>
      </c>
      <c r="C8" s="20" t="s">
        <v>10</v>
      </c>
      <c r="D8" s="46">
        <v>33458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33458</v>
      </c>
      <c r="O8" s="47">
        <f t="shared" si="2"/>
        <v>60.284684684684684</v>
      </c>
      <c r="P8" s="9"/>
    </row>
    <row r="9" spans="1:133">
      <c r="A9" s="12"/>
      <c r="B9" s="25">
        <v>314.39999999999998</v>
      </c>
      <c r="C9" s="20" t="s">
        <v>11</v>
      </c>
      <c r="D9" s="46">
        <v>286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286</v>
      </c>
      <c r="O9" s="47">
        <f t="shared" si="2"/>
        <v>0.51531531531531527</v>
      </c>
      <c r="P9" s="9"/>
    </row>
    <row r="10" spans="1:133">
      <c r="A10" s="12"/>
      <c r="B10" s="25">
        <v>315</v>
      </c>
      <c r="C10" s="20" t="s">
        <v>65</v>
      </c>
      <c r="D10" s="46">
        <v>14455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14455</v>
      </c>
      <c r="O10" s="47">
        <f t="shared" si="2"/>
        <v>26.045045045045047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SUM(D12:D12)</f>
        <v>43595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43595</v>
      </c>
      <c r="O11" s="45">
        <f t="shared" si="2"/>
        <v>78.549549549549553</v>
      </c>
      <c r="P11" s="10"/>
    </row>
    <row r="12" spans="1:133">
      <c r="A12" s="12"/>
      <c r="B12" s="25">
        <v>323.10000000000002</v>
      </c>
      <c r="C12" s="20" t="s">
        <v>15</v>
      </c>
      <c r="D12" s="46">
        <v>43595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43595</v>
      </c>
      <c r="O12" s="47">
        <f t="shared" si="2"/>
        <v>78.549549549549553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SUM(D14:D18)</f>
        <v>90567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90567</v>
      </c>
      <c r="O13" s="45">
        <f t="shared" si="2"/>
        <v>163.18378378378378</v>
      </c>
      <c r="P13" s="10"/>
    </row>
    <row r="14" spans="1:133">
      <c r="A14" s="12"/>
      <c r="B14" s="25">
        <v>334.2</v>
      </c>
      <c r="C14" s="20" t="s">
        <v>17</v>
      </c>
      <c r="D14" s="46">
        <v>41500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41500</v>
      </c>
      <c r="O14" s="47">
        <f t="shared" si="2"/>
        <v>74.77477477477477</v>
      </c>
      <c r="P14" s="9"/>
    </row>
    <row r="15" spans="1:133">
      <c r="A15" s="12"/>
      <c r="B15" s="25">
        <v>335.12</v>
      </c>
      <c r="C15" s="20" t="s">
        <v>67</v>
      </c>
      <c r="D15" s="46">
        <v>34196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34196</v>
      </c>
      <c r="O15" s="47">
        <f t="shared" si="2"/>
        <v>61.614414414414412</v>
      </c>
      <c r="P15" s="9"/>
    </row>
    <row r="16" spans="1:133">
      <c r="A16" s="12"/>
      <c r="B16" s="25">
        <v>335.14</v>
      </c>
      <c r="C16" s="20" t="s">
        <v>68</v>
      </c>
      <c r="D16" s="46">
        <v>601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601</v>
      </c>
      <c r="O16" s="47">
        <f t="shared" si="2"/>
        <v>1.0828828828828829</v>
      </c>
      <c r="P16" s="9"/>
    </row>
    <row r="17" spans="1:119">
      <c r="A17" s="12"/>
      <c r="B17" s="25">
        <v>335.15</v>
      </c>
      <c r="C17" s="20" t="s">
        <v>69</v>
      </c>
      <c r="D17" s="46">
        <v>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91</v>
      </c>
      <c r="O17" s="47">
        <f t="shared" si="2"/>
        <v>0.16396396396396395</v>
      </c>
      <c r="P17" s="9"/>
    </row>
    <row r="18" spans="1:119">
      <c r="A18" s="12"/>
      <c r="B18" s="25">
        <v>335.18</v>
      </c>
      <c r="C18" s="20" t="s">
        <v>70</v>
      </c>
      <c r="D18" s="46">
        <v>14179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14179</v>
      </c>
      <c r="O18" s="47">
        <f t="shared" si="2"/>
        <v>25.547747747747749</v>
      </c>
      <c r="P18" s="9"/>
    </row>
    <row r="19" spans="1:119" ht="15.75">
      <c r="A19" s="29" t="s">
        <v>28</v>
      </c>
      <c r="B19" s="30"/>
      <c r="C19" s="31"/>
      <c r="D19" s="32">
        <f t="shared" ref="D19:M19" si="5">SUM(D20:D21)</f>
        <v>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157882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157882</v>
      </c>
      <c r="O19" s="45">
        <f t="shared" si="2"/>
        <v>284.47207207207208</v>
      </c>
      <c r="P19" s="10"/>
    </row>
    <row r="20" spans="1:119">
      <c r="A20" s="12"/>
      <c r="B20" s="25">
        <v>343.3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94991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94991</v>
      </c>
      <c r="O20" s="47">
        <f t="shared" si="2"/>
        <v>171.15495495495495</v>
      </c>
      <c r="P20" s="9"/>
    </row>
    <row r="21" spans="1:119">
      <c r="A21" s="12"/>
      <c r="B21" s="25">
        <v>343.4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62891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62891</v>
      </c>
      <c r="O21" s="47">
        <f t="shared" si="2"/>
        <v>113.31711711711712</v>
      </c>
      <c r="P21" s="9"/>
    </row>
    <row r="22" spans="1:119" ht="15.75">
      <c r="A22" s="29" t="s">
        <v>29</v>
      </c>
      <c r="B22" s="30"/>
      <c r="C22" s="31"/>
      <c r="D22" s="32">
        <f t="shared" ref="D22:M22" si="6">SUM(D23:D23)</f>
        <v>653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653</v>
      </c>
      <c r="O22" s="45">
        <f t="shared" si="2"/>
        <v>1.1765765765765765</v>
      </c>
      <c r="P22" s="10"/>
    </row>
    <row r="23" spans="1:119">
      <c r="A23" s="13"/>
      <c r="B23" s="39">
        <v>354</v>
      </c>
      <c r="C23" s="21" t="s">
        <v>36</v>
      </c>
      <c r="D23" s="46">
        <v>653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653</v>
      </c>
      <c r="O23" s="47">
        <f t="shared" si="2"/>
        <v>1.1765765765765765</v>
      </c>
      <c r="P23" s="9"/>
    </row>
    <row r="24" spans="1:119" ht="15.75">
      <c r="A24" s="29" t="s">
        <v>1</v>
      </c>
      <c r="B24" s="30"/>
      <c r="C24" s="31"/>
      <c r="D24" s="32">
        <f t="shared" ref="D24:M24" si="7">SUM(D25:D27)</f>
        <v>9081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624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9705</v>
      </c>
      <c r="O24" s="45">
        <f t="shared" si="2"/>
        <v>17.486486486486488</v>
      </c>
      <c r="P24" s="10"/>
    </row>
    <row r="25" spans="1:119">
      <c r="A25" s="12"/>
      <c r="B25" s="25">
        <v>361.1</v>
      </c>
      <c r="C25" s="20" t="s">
        <v>37</v>
      </c>
      <c r="D25" s="46">
        <v>4</v>
      </c>
      <c r="E25" s="46">
        <v>0</v>
      </c>
      <c r="F25" s="46">
        <v>0</v>
      </c>
      <c r="G25" s="46">
        <v>0</v>
      </c>
      <c r="H25" s="46">
        <v>0</v>
      </c>
      <c r="I25" s="46">
        <v>624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628</v>
      </c>
      <c r="O25" s="47">
        <f t="shared" si="2"/>
        <v>1.1315315315315315</v>
      </c>
      <c r="P25" s="9"/>
    </row>
    <row r="26" spans="1:119">
      <c r="A26" s="12"/>
      <c r="B26" s="25">
        <v>366</v>
      </c>
      <c r="C26" s="20" t="s">
        <v>39</v>
      </c>
      <c r="D26" s="46">
        <v>8552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8552</v>
      </c>
      <c r="O26" s="47">
        <f t="shared" si="2"/>
        <v>15.40900900900901</v>
      </c>
      <c r="P26" s="9"/>
    </row>
    <row r="27" spans="1:119">
      <c r="A27" s="12"/>
      <c r="B27" s="25">
        <v>369.9</v>
      </c>
      <c r="C27" s="20" t="s">
        <v>40</v>
      </c>
      <c r="D27" s="46">
        <v>525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525</v>
      </c>
      <c r="O27" s="47">
        <f t="shared" si="2"/>
        <v>0.94594594594594594</v>
      </c>
      <c r="P27" s="9"/>
    </row>
    <row r="28" spans="1:119" ht="15.75">
      <c r="A28" s="29" t="s">
        <v>30</v>
      </c>
      <c r="B28" s="30"/>
      <c r="C28" s="31"/>
      <c r="D28" s="32">
        <f t="shared" ref="D28:M28" si="8">SUM(D29:D29)</f>
        <v>26524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2931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29455</v>
      </c>
      <c r="O28" s="45">
        <f t="shared" si="2"/>
        <v>53.072072072072075</v>
      </c>
      <c r="P28" s="9"/>
    </row>
    <row r="29" spans="1:119" ht="15.75" thickBot="1">
      <c r="A29" s="12"/>
      <c r="B29" s="25">
        <v>381</v>
      </c>
      <c r="C29" s="20" t="s">
        <v>41</v>
      </c>
      <c r="D29" s="46">
        <v>26524</v>
      </c>
      <c r="E29" s="46">
        <v>0</v>
      </c>
      <c r="F29" s="46">
        <v>0</v>
      </c>
      <c r="G29" s="46">
        <v>0</v>
      </c>
      <c r="H29" s="46">
        <v>0</v>
      </c>
      <c r="I29" s="46">
        <v>2931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29455</v>
      </c>
      <c r="O29" s="47">
        <f t="shared" si="2"/>
        <v>53.072072072072075</v>
      </c>
      <c r="P29" s="9"/>
    </row>
    <row r="30" spans="1:119" ht="16.5" thickBot="1">
      <c r="A30" s="14" t="s">
        <v>34</v>
      </c>
      <c r="B30" s="23"/>
      <c r="C30" s="22"/>
      <c r="D30" s="15">
        <f t="shared" ref="D30:M30" si="9">SUM(D5,D11,D13,D19,D22,D24,D28)</f>
        <v>256183</v>
      </c>
      <c r="E30" s="15">
        <f t="shared" si="9"/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161437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417620</v>
      </c>
      <c r="O30" s="38">
        <f t="shared" si="2"/>
        <v>752.46846846846847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8" t="s">
        <v>78</v>
      </c>
      <c r="M32" s="48"/>
      <c r="N32" s="48"/>
      <c r="O32" s="43">
        <v>555</v>
      </c>
    </row>
    <row r="33" spans="1: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1"/>
    </row>
    <row r="34" spans="1:15" ht="15.75" customHeight="1" thickBot="1">
      <c r="A34" s="52" t="s">
        <v>54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7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91722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91722</v>
      </c>
      <c r="O5" s="33">
        <f t="shared" ref="O5:O32" si="2">(N5/O$34)</f>
        <v>161.48239436619718</v>
      </c>
      <c r="P5" s="6"/>
    </row>
    <row r="6" spans="1:133">
      <c r="A6" s="12"/>
      <c r="B6" s="25">
        <v>312.10000000000002</v>
      </c>
      <c r="C6" s="20" t="s">
        <v>8</v>
      </c>
      <c r="D6" s="46">
        <v>3975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3975</v>
      </c>
      <c r="O6" s="47">
        <f t="shared" si="2"/>
        <v>6.998239436619718</v>
      </c>
      <c r="P6" s="9"/>
    </row>
    <row r="7" spans="1:133">
      <c r="A7" s="12"/>
      <c r="B7" s="25">
        <v>312.60000000000002</v>
      </c>
      <c r="C7" s="20" t="s">
        <v>9</v>
      </c>
      <c r="D7" s="46">
        <v>32986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32986</v>
      </c>
      <c r="O7" s="47">
        <f t="shared" si="2"/>
        <v>58.073943661971832</v>
      </c>
      <c r="P7" s="9"/>
    </row>
    <row r="8" spans="1:133">
      <c r="A8" s="12"/>
      <c r="B8" s="25">
        <v>314.10000000000002</v>
      </c>
      <c r="C8" s="20" t="s">
        <v>10</v>
      </c>
      <c r="D8" s="46">
        <v>38829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38829</v>
      </c>
      <c r="O8" s="47">
        <f t="shared" si="2"/>
        <v>68.360915492957744</v>
      </c>
      <c r="P8" s="9"/>
    </row>
    <row r="9" spans="1:133">
      <c r="A9" s="12"/>
      <c r="B9" s="25">
        <v>314.39999999999998</v>
      </c>
      <c r="C9" s="20" t="s">
        <v>11</v>
      </c>
      <c r="D9" s="46">
        <v>587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587</v>
      </c>
      <c r="O9" s="47">
        <f t="shared" si="2"/>
        <v>1.033450704225352</v>
      </c>
      <c r="P9" s="9"/>
    </row>
    <row r="10" spans="1:133">
      <c r="A10" s="12"/>
      <c r="B10" s="25">
        <v>315</v>
      </c>
      <c r="C10" s="20" t="s">
        <v>65</v>
      </c>
      <c r="D10" s="46">
        <v>15345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15345</v>
      </c>
      <c r="O10" s="47">
        <f t="shared" si="2"/>
        <v>27.015845070422536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SUM(D12:D12)</f>
        <v>40959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40959</v>
      </c>
      <c r="O11" s="45">
        <f t="shared" si="2"/>
        <v>72.110915492957744</v>
      </c>
      <c r="P11" s="10"/>
    </row>
    <row r="12" spans="1:133">
      <c r="A12" s="12"/>
      <c r="B12" s="25">
        <v>323.10000000000002</v>
      </c>
      <c r="C12" s="20" t="s">
        <v>15</v>
      </c>
      <c r="D12" s="46">
        <v>40959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40959</v>
      </c>
      <c r="O12" s="47">
        <f t="shared" si="2"/>
        <v>72.110915492957744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SUM(D14:D21)</f>
        <v>65539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610245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675784</v>
      </c>
      <c r="O13" s="45">
        <f t="shared" si="2"/>
        <v>1189.7605633802816</v>
      </c>
      <c r="P13" s="10"/>
    </row>
    <row r="14" spans="1:133">
      <c r="A14" s="12"/>
      <c r="B14" s="25">
        <v>334.2</v>
      </c>
      <c r="C14" s="20" t="s">
        <v>17</v>
      </c>
      <c r="D14" s="46">
        <v>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1000</v>
      </c>
      <c r="O14" s="47">
        <f t="shared" si="2"/>
        <v>1.7605633802816902</v>
      </c>
      <c r="P14" s="9"/>
    </row>
    <row r="15" spans="1:133">
      <c r="A15" s="12"/>
      <c r="B15" s="25">
        <v>334.31</v>
      </c>
      <c r="C15" s="20" t="s">
        <v>66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610245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610245</v>
      </c>
      <c r="O15" s="47">
        <f t="shared" si="2"/>
        <v>1074.375</v>
      </c>
      <c r="P15" s="9"/>
    </row>
    <row r="16" spans="1:133">
      <c r="A16" s="12"/>
      <c r="B16" s="25">
        <v>334.7</v>
      </c>
      <c r="C16" s="20" t="s">
        <v>19</v>
      </c>
      <c r="D16" s="46">
        <v>4976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4976</v>
      </c>
      <c r="O16" s="47">
        <f t="shared" si="2"/>
        <v>8.76056338028169</v>
      </c>
      <c r="P16" s="9"/>
    </row>
    <row r="17" spans="1:119">
      <c r="A17" s="12"/>
      <c r="B17" s="25">
        <v>335.12</v>
      </c>
      <c r="C17" s="20" t="s">
        <v>67</v>
      </c>
      <c r="D17" s="46">
        <v>34171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34171</v>
      </c>
      <c r="O17" s="47">
        <f t="shared" si="2"/>
        <v>60.160211267605632</v>
      </c>
      <c r="P17" s="9"/>
    </row>
    <row r="18" spans="1:119">
      <c r="A18" s="12"/>
      <c r="B18" s="25">
        <v>335.14</v>
      </c>
      <c r="C18" s="20" t="s">
        <v>68</v>
      </c>
      <c r="D18" s="46">
        <v>716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716</v>
      </c>
      <c r="O18" s="47">
        <f t="shared" si="2"/>
        <v>1.2605633802816902</v>
      </c>
      <c r="P18" s="9"/>
    </row>
    <row r="19" spans="1:119">
      <c r="A19" s="12"/>
      <c r="B19" s="25">
        <v>335.15</v>
      </c>
      <c r="C19" s="20" t="s">
        <v>69</v>
      </c>
      <c r="D19" s="46">
        <v>112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112</v>
      </c>
      <c r="O19" s="47">
        <f t="shared" si="2"/>
        <v>0.19718309859154928</v>
      </c>
      <c r="P19" s="9"/>
    </row>
    <row r="20" spans="1:119">
      <c r="A20" s="12"/>
      <c r="B20" s="25">
        <v>335.18</v>
      </c>
      <c r="C20" s="20" t="s">
        <v>70</v>
      </c>
      <c r="D20" s="46">
        <v>14171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14171</v>
      </c>
      <c r="O20" s="47">
        <f t="shared" si="2"/>
        <v>24.948943661971832</v>
      </c>
      <c r="P20" s="9"/>
    </row>
    <row r="21" spans="1:119">
      <c r="A21" s="12"/>
      <c r="B21" s="25">
        <v>336</v>
      </c>
      <c r="C21" s="20" t="s">
        <v>73</v>
      </c>
      <c r="D21" s="46">
        <v>10393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10393</v>
      </c>
      <c r="O21" s="47">
        <f t="shared" si="2"/>
        <v>18.297535211267604</v>
      </c>
      <c r="P21" s="9"/>
    </row>
    <row r="22" spans="1:119" ht="15.75">
      <c r="A22" s="29" t="s">
        <v>28</v>
      </c>
      <c r="B22" s="30"/>
      <c r="C22" s="31"/>
      <c r="D22" s="32">
        <f t="shared" ref="D22:M22" si="6">SUM(D23:D24)</f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158490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ref="N22:N32" si="7">SUM(D22:M22)</f>
        <v>158490</v>
      </c>
      <c r="O22" s="45">
        <f t="shared" si="2"/>
        <v>279.03169014084506</v>
      </c>
      <c r="P22" s="10"/>
    </row>
    <row r="23" spans="1:119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93635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93635</v>
      </c>
      <c r="O23" s="47">
        <f t="shared" si="2"/>
        <v>164.85035211267606</v>
      </c>
      <c r="P23" s="9"/>
    </row>
    <row r="24" spans="1:119">
      <c r="A24" s="12"/>
      <c r="B24" s="25">
        <v>343.4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64855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64855</v>
      </c>
      <c r="O24" s="47">
        <f t="shared" si="2"/>
        <v>114.18133802816901</v>
      </c>
      <c r="P24" s="9"/>
    </row>
    <row r="25" spans="1:119" ht="15.75">
      <c r="A25" s="29" t="s">
        <v>29</v>
      </c>
      <c r="B25" s="30"/>
      <c r="C25" s="31"/>
      <c r="D25" s="32">
        <f t="shared" ref="D25:M25" si="8">SUM(D26:D26)</f>
        <v>1572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0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7"/>
        <v>1572</v>
      </c>
      <c r="O25" s="45">
        <f t="shared" si="2"/>
        <v>2.767605633802817</v>
      </c>
      <c r="P25" s="10"/>
    </row>
    <row r="26" spans="1:119">
      <c r="A26" s="13"/>
      <c r="B26" s="39">
        <v>354</v>
      </c>
      <c r="C26" s="21" t="s">
        <v>36</v>
      </c>
      <c r="D26" s="46">
        <v>1572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1572</v>
      </c>
      <c r="O26" s="47">
        <f t="shared" si="2"/>
        <v>2.767605633802817</v>
      </c>
      <c r="P26" s="9"/>
    </row>
    <row r="27" spans="1:119" ht="15.75">
      <c r="A27" s="29" t="s">
        <v>1</v>
      </c>
      <c r="B27" s="30"/>
      <c r="C27" s="31"/>
      <c r="D27" s="32">
        <f t="shared" ref="D27:M27" si="9">SUM(D28:D29)</f>
        <v>7945</v>
      </c>
      <c r="E27" s="32">
        <f t="shared" si="9"/>
        <v>0</v>
      </c>
      <c r="F27" s="32">
        <f t="shared" si="9"/>
        <v>0</v>
      </c>
      <c r="G27" s="32">
        <f t="shared" si="9"/>
        <v>0</v>
      </c>
      <c r="H27" s="32">
        <f t="shared" si="9"/>
        <v>0</v>
      </c>
      <c r="I27" s="32">
        <f t="shared" si="9"/>
        <v>237</v>
      </c>
      <c r="J27" s="32">
        <f t="shared" si="9"/>
        <v>0</v>
      </c>
      <c r="K27" s="32">
        <f t="shared" si="9"/>
        <v>0</v>
      </c>
      <c r="L27" s="32">
        <f t="shared" si="9"/>
        <v>0</v>
      </c>
      <c r="M27" s="32">
        <f t="shared" si="9"/>
        <v>0</v>
      </c>
      <c r="N27" s="32">
        <f t="shared" si="7"/>
        <v>8182</v>
      </c>
      <c r="O27" s="45">
        <f t="shared" si="2"/>
        <v>14.404929577464788</v>
      </c>
      <c r="P27" s="10"/>
    </row>
    <row r="28" spans="1:119">
      <c r="A28" s="12"/>
      <c r="B28" s="25">
        <v>361.1</v>
      </c>
      <c r="C28" s="20" t="s">
        <v>37</v>
      </c>
      <c r="D28" s="46">
        <v>9</v>
      </c>
      <c r="E28" s="46">
        <v>0</v>
      </c>
      <c r="F28" s="46">
        <v>0</v>
      </c>
      <c r="G28" s="46">
        <v>0</v>
      </c>
      <c r="H28" s="46">
        <v>0</v>
      </c>
      <c r="I28" s="46">
        <v>237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246</v>
      </c>
      <c r="O28" s="47">
        <f t="shared" si="2"/>
        <v>0.43309859154929575</v>
      </c>
      <c r="P28" s="9"/>
    </row>
    <row r="29" spans="1:119">
      <c r="A29" s="12"/>
      <c r="B29" s="25">
        <v>369.9</v>
      </c>
      <c r="C29" s="20" t="s">
        <v>40</v>
      </c>
      <c r="D29" s="46">
        <v>7936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7936</v>
      </c>
      <c r="O29" s="47">
        <f t="shared" si="2"/>
        <v>13.971830985915492</v>
      </c>
      <c r="P29" s="9"/>
    </row>
    <row r="30" spans="1:119" ht="15.75">
      <c r="A30" s="29" t="s">
        <v>30</v>
      </c>
      <c r="B30" s="30"/>
      <c r="C30" s="31"/>
      <c r="D30" s="32">
        <f t="shared" ref="D30:M30" si="10">SUM(D31:D31)</f>
        <v>27282</v>
      </c>
      <c r="E30" s="32">
        <f t="shared" si="10"/>
        <v>0</v>
      </c>
      <c r="F30" s="32">
        <f t="shared" si="10"/>
        <v>0</v>
      </c>
      <c r="G30" s="32">
        <f t="shared" si="10"/>
        <v>0</v>
      </c>
      <c r="H30" s="32">
        <f t="shared" si="10"/>
        <v>0</v>
      </c>
      <c r="I30" s="32">
        <f t="shared" si="10"/>
        <v>0</v>
      </c>
      <c r="J30" s="32">
        <f t="shared" si="10"/>
        <v>0</v>
      </c>
      <c r="K30" s="32">
        <f t="shared" si="10"/>
        <v>0</v>
      </c>
      <c r="L30" s="32">
        <f t="shared" si="10"/>
        <v>0</v>
      </c>
      <c r="M30" s="32">
        <f t="shared" si="10"/>
        <v>0</v>
      </c>
      <c r="N30" s="32">
        <f t="shared" si="7"/>
        <v>27282</v>
      </c>
      <c r="O30" s="45">
        <f t="shared" si="2"/>
        <v>48.031690140845072</v>
      </c>
      <c r="P30" s="9"/>
    </row>
    <row r="31" spans="1:119" ht="15.75" thickBot="1">
      <c r="A31" s="12"/>
      <c r="B31" s="25">
        <v>381</v>
      </c>
      <c r="C31" s="20" t="s">
        <v>41</v>
      </c>
      <c r="D31" s="46">
        <v>27282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27282</v>
      </c>
      <c r="O31" s="47">
        <f t="shared" si="2"/>
        <v>48.031690140845072</v>
      </c>
      <c r="P31" s="9"/>
    </row>
    <row r="32" spans="1:119" ht="16.5" thickBot="1">
      <c r="A32" s="14" t="s">
        <v>34</v>
      </c>
      <c r="B32" s="23"/>
      <c r="C32" s="22"/>
      <c r="D32" s="15">
        <f t="shared" ref="D32:M32" si="11">SUM(D5,D11,D13,D22,D25,D27,D30)</f>
        <v>235019</v>
      </c>
      <c r="E32" s="15">
        <f t="shared" si="11"/>
        <v>0</v>
      </c>
      <c r="F32" s="15">
        <f t="shared" si="11"/>
        <v>0</v>
      </c>
      <c r="G32" s="15">
        <f t="shared" si="11"/>
        <v>0</v>
      </c>
      <c r="H32" s="15">
        <f t="shared" si="11"/>
        <v>0</v>
      </c>
      <c r="I32" s="15">
        <f t="shared" si="11"/>
        <v>768972</v>
      </c>
      <c r="J32" s="15">
        <f t="shared" si="11"/>
        <v>0</v>
      </c>
      <c r="K32" s="15">
        <f t="shared" si="11"/>
        <v>0</v>
      </c>
      <c r="L32" s="15">
        <f t="shared" si="11"/>
        <v>0</v>
      </c>
      <c r="M32" s="15">
        <f t="shared" si="11"/>
        <v>0</v>
      </c>
      <c r="N32" s="15">
        <f t="shared" si="7"/>
        <v>1003991</v>
      </c>
      <c r="O32" s="38">
        <f t="shared" si="2"/>
        <v>1767.5897887323943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8" t="s">
        <v>76</v>
      </c>
      <c r="M34" s="48"/>
      <c r="N34" s="48"/>
      <c r="O34" s="43">
        <v>568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54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2</v>
      </c>
      <c r="E4" s="34" t="s">
        <v>43</v>
      </c>
      <c r="F4" s="34" t="s">
        <v>44</v>
      </c>
      <c r="G4" s="34" t="s">
        <v>45</v>
      </c>
      <c r="H4" s="34" t="s">
        <v>3</v>
      </c>
      <c r="I4" s="34" t="s">
        <v>4</v>
      </c>
      <c r="J4" s="35" t="s">
        <v>46</v>
      </c>
      <c r="K4" s="35" t="s">
        <v>5</v>
      </c>
      <c r="L4" s="35" t="s">
        <v>6</v>
      </c>
      <c r="M4" s="35" t="s">
        <v>7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80078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80078</v>
      </c>
      <c r="O5" s="33">
        <f t="shared" ref="O5:O29" si="2">(N5/O$31)</f>
        <v>140.48771929824562</v>
      </c>
      <c r="P5" s="6"/>
    </row>
    <row r="6" spans="1:133">
      <c r="A6" s="12"/>
      <c r="B6" s="25">
        <v>312.10000000000002</v>
      </c>
      <c r="C6" s="20" t="s">
        <v>8</v>
      </c>
      <c r="D6" s="46">
        <v>2239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2239</v>
      </c>
      <c r="O6" s="47">
        <f t="shared" si="2"/>
        <v>3.9280701754385965</v>
      </c>
      <c r="P6" s="9"/>
    </row>
    <row r="7" spans="1:133">
      <c r="A7" s="12"/>
      <c r="B7" s="25">
        <v>312.60000000000002</v>
      </c>
      <c r="C7" s="20" t="s">
        <v>9</v>
      </c>
      <c r="D7" s="46">
        <v>31094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31094</v>
      </c>
      <c r="O7" s="47">
        <f t="shared" si="2"/>
        <v>54.550877192982455</v>
      </c>
      <c r="P7" s="9"/>
    </row>
    <row r="8" spans="1:133">
      <c r="A8" s="12"/>
      <c r="B8" s="25">
        <v>314.10000000000002</v>
      </c>
      <c r="C8" s="20" t="s">
        <v>10</v>
      </c>
      <c r="D8" s="46">
        <v>32914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32914</v>
      </c>
      <c r="O8" s="47">
        <f t="shared" si="2"/>
        <v>57.743859649122804</v>
      </c>
      <c r="P8" s="9"/>
    </row>
    <row r="9" spans="1:133">
      <c r="A9" s="12"/>
      <c r="B9" s="25">
        <v>314.39999999999998</v>
      </c>
      <c r="C9" s="20" t="s">
        <v>11</v>
      </c>
      <c r="D9" s="46">
        <v>1043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1043</v>
      </c>
      <c r="O9" s="47">
        <f t="shared" si="2"/>
        <v>1.8298245614035087</v>
      </c>
      <c r="P9" s="9"/>
    </row>
    <row r="10" spans="1:133">
      <c r="A10" s="12"/>
      <c r="B10" s="25">
        <v>315</v>
      </c>
      <c r="C10" s="20" t="s">
        <v>65</v>
      </c>
      <c r="D10" s="46">
        <v>12788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12788</v>
      </c>
      <c r="O10" s="47">
        <f t="shared" si="2"/>
        <v>22.435087719298245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SUM(D12:D12)</f>
        <v>30978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30978</v>
      </c>
      <c r="O11" s="45">
        <f t="shared" si="2"/>
        <v>54.347368421052629</v>
      </c>
      <c r="P11" s="10"/>
    </row>
    <row r="12" spans="1:133">
      <c r="A12" s="12"/>
      <c r="B12" s="25">
        <v>323.10000000000002</v>
      </c>
      <c r="C12" s="20" t="s">
        <v>15</v>
      </c>
      <c r="D12" s="46">
        <v>30978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30978</v>
      </c>
      <c r="O12" s="47">
        <f t="shared" si="2"/>
        <v>54.347368421052629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SUM(D14:D20)</f>
        <v>60495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113018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173513</v>
      </c>
      <c r="O13" s="45">
        <f t="shared" si="2"/>
        <v>304.40877192982458</v>
      </c>
      <c r="P13" s="10"/>
    </row>
    <row r="14" spans="1:133">
      <c r="A14" s="12"/>
      <c r="B14" s="25">
        <v>334.31</v>
      </c>
      <c r="C14" s="20" t="s">
        <v>66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113018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113018</v>
      </c>
      <c r="O14" s="47">
        <f t="shared" si="2"/>
        <v>198.27719298245614</v>
      </c>
      <c r="P14" s="9"/>
    </row>
    <row r="15" spans="1:133">
      <c r="A15" s="12"/>
      <c r="B15" s="25">
        <v>334.7</v>
      </c>
      <c r="C15" s="20" t="s">
        <v>19</v>
      </c>
      <c r="D15" s="46">
        <v>4831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4831</v>
      </c>
      <c r="O15" s="47">
        <f t="shared" si="2"/>
        <v>8.4754385964912284</v>
      </c>
      <c r="P15" s="9"/>
    </row>
    <row r="16" spans="1:133">
      <c r="A16" s="12"/>
      <c r="B16" s="25">
        <v>335.12</v>
      </c>
      <c r="C16" s="20" t="s">
        <v>67</v>
      </c>
      <c r="D16" s="46">
        <v>34073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34073</v>
      </c>
      <c r="O16" s="47">
        <f t="shared" si="2"/>
        <v>59.777192982456143</v>
      </c>
      <c r="P16" s="9"/>
    </row>
    <row r="17" spans="1:119">
      <c r="A17" s="12"/>
      <c r="B17" s="25">
        <v>335.14</v>
      </c>
      <c r="C17" s="20" t="s">
        <v>68</v>
      </c>
      <c r="D17" s="46">
        <v>482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482</v>
      </c>
      <c r="O17" s="47">
        <f t="shared" si="2"/>
        <v>0.84561403508771926</v>
      </c>
      <c r="P17" s="9"/>
    </row>
    <row r="18" spans="1:119">
      <c r="A18" s="12"/>
      <c r="B18" s="25">
        <v>335.15</v>
      </c>
      <c r="C18" s="20" t="s">
        <v>69</v>
      </c>
      <c r="D18" s="46">
        <v>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38</v>
      </c>
      <c r="O18" s="47">
        <f t="shared" si="2"/>
        <v>6.6666666666666666E-2</v>
      </c>
      <c r="P18" s="9"/>
    </row>
    <row r="19" spans="1:119">
      <c r="A19" s="12"/>
      <c r="B19" s="25">
        <v>335.18</v>
      </c>
      <c r="C19" s="20" t="s">
        <v>70</v>
      </c>
      <c r="D19" s="46">
        <v>13330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13330</v>
      </c>
      <c r="O19" s="47">
        <f t="shared" si="2"/>
        <v>23.385964912280702</v>
      </c>
      <c r="P19" s="9"/>
    </row>
    <row r="20" spans="1:119">
      <c r="A20" s="12"/>
      <c r="B20" s="25">
        <v>336</v>
      </c>
      <c r="C20" s="20" t="s">
        <v>73</v>
      </c>
      <c r="D20" s="46">
        <v>7741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7741</v>
      </c>
      <c r="O20" s="47">
        <f t="shared" si="2"/>
        <v>13.580701754385965</v>
      </c>
      <c r="P20" s="9"/>
    </row>
    <row r="21" spans="1:119" ht="15.75">
      <c r="A21" s="29" t="s">
        <v>28</v>
      </c>
      <c r="B21" s="30"/>
      <c r="C21" s="31"/>
      <c r="D21" s="32">
        <f t="shared" ref="D21:M21" si="6">SUM(D22:D23)</f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150799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ref="N21:N29" si="7">SUM(D21:M21)</f>
        <v>150799</v>
      </c>
      <c r="O21" s="45">
        <f t="shared" si="2"/>
        <v>264.559649122807</v>
      </c>
      <c r="P21" s="10"/>
    </row>
    <row r="22" spans="1:119">
      <c r="A22" s="12"/>
      <c r="B22" s="25">
        <v>343.3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88452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88452</v>
      </c>
      <c r="O22" s="47">
        <f t="shared" si="2"/>
        <v>155.17894736842106</v>
      </c>
      <c r="P22" s="9"/>
    </row>
    <row r="23" spans="1:119">
      <c r="A23" s="12"/>
      <c r="B23" s="25">
        <v>343.4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62347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62347</v>
      </c>
      <c r="O23" s="47">
        <f t="shared" si="2"/>
        <v>109.38070175438597</v>
      </c>
      <c r="P23" s="9"/>
    </row>
    <row r="24" spans="1:119" ht="15.75">
      <c r="A24" s="29" t="s">
        <v>29</v>
      </c>
      <c r="B24" s="30"/>
      <c r="C24" s="31"/>
      <c r="D24" s="32">
        <f t="shared" ref="D24:M24" si="8">SUM(D25:D25)</f>
        <v>355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0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7"/>
        <v>355</v>
      </c>
      <c r="O24" s="45">
        <f t="shared" si="2"/>
        <v>0.6228070175438597</v>
      </c>
      <c r="P24" s="10"/>
    </row>
    <row r="25" spans="1:119">
      <c r="A25" s="13"/>
      <c r="B25" s="39">
        <v>354</v>
      </c>
      <c r="C25" s="21" t="s">
        <v>36</v>
      </c>
      <c r="D25" s="46">
        <v>355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355</v>
      </c>
      <c r="O25" s="47">
        <f t="shared" si="2"/>
        <v>0.6228070175438597</v>
      </c>
      <c r="P25" s="9"/>
    </row>
    <row r="26" spans="1:119" ht="15.75">
      <c r="A26" s="29" t="s">
        <v>1</v>
      </c>
      <c r="B26" s="30"/>
      <c r="C26" s="31"/>
      <c r="D26" s="32">
        <f t="shared" ref="D26:M26" si="9">SUM(D27:D28)</f>
        <v>2608</v>
      </c>
      <c r="E26" s="32">
        <f t="shared" si="9"/>
        <v>0</v>
      </c>
      <c r="F26" s="32">
        <f t="shared" si="9"/>
        <v>0</v>
      </c>
      <c r="G26" s="32">
        <f t="shared" si="9"/>
        <v>0</v>
      </c>
      <c r="H26" s="32">
        <f t="shared" si="9"/>
        <v>0</v>
      </c>
      <c r="I26" s="32">
        <f t="shared" si="9"/>
        <v>660</v>
      </c>
      <c r="J26" s="32">
        <f t="shared" si="9"/>
        <v>0</v>
      </c>
      <c r="K26" s="32">
        <f t="shared" si="9"/>
        <v>0</v>
      </c>
      <c r="L26" s="32">
        <f t="shared" si="9"/>
        <v>0</v>
      </c>
      <c r="M26" s="32">
        <f t="shared" si="9"/>
        <v>0</v>
      </c>
      <c r="N26" s="32">
        <f t="shared" si="7"/>
        <v>3268</v>
      </c>
      <c r="O26" s="45">
        <f t="shared" si="2"/>
        <v>5.7333333333333334</v>
      </c>
      <c r="P26" s="10"/>
    </row>
    <row r="27" spans="1:119">
      <c r="A27" s="12"/>
      <c r="B27" s="25">
        <v>361.1</v>
      </c>
      <c r="C27" s="20" t="s">
        <v>37</v>
      </c>
      <c r="D27" s="46">
        <v>1591</v>
      </c>
      <c r="E27" s="46">
        <v>0</v>
      </c>
      <c r="F27" s="46">
        <v>0</v>
      </c>
      <c r="G27" s="46">
        <v>0</v>
      </c>
      <c r="H27" s="46">
        <v>0</v>
      </c>
      <c r="I27" s="46">
        <v>660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2251</v>
      </c>
      <c r="O27" s="47">
        <f t="shared" si="2"/>
        <v>3.9491228070175439</v>
      </c>
      <c r="P27" s="9"/>
    </row>
    <row r="28" spans="1:119" ht="15.75" thickBot="1">
      <c r="A28" s="12"/>
      <c r="B28" s="25">
        <v>369.9</v>
      </c>
      <c r="C28" s="20" t="s">
        <v>40</v>
      </c>
      <c r="D28" s="46">
        <v>1017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1017</v>
      </c>
      <c r="O28" s="47">
        <f t="shared" si="2"/>
        <v>1.7842105263157895</v>
      </c>
      <c r="P28" s="9"/>
    </row>
    <row r="29" spans="1:119" ht="16.5" thickBot="1">
      <c r="A29" s="14" t="s">
        <v>34</v>
      </c>
      <c r="B29" s="23"/>
      <c r="C29" s="22"/>
      <c r="D29" s="15">
        <f>SUM(D5,D11,D13,D21,D24,D26)</f>
        <v>174514</v>
      </c>
      <c r="E29" s="15">
        <f t="shared" ref="E29:M29" si="10">SUM(E5,E11,E13,E21,E24,E26)</f>
        <v>0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264477</v>
      </c>
      <c r="J29" s="15">
        <f t="shared" si="10"/>
        <v>0</v>
      </c>
      <c r="K29" s="15">
        <f t="shared" si="10"/>
        <v>0</v>
      </c>
      <c r="L29" s="15">
        <f t="shared" si="10"/>
        <v>0</v>
      </c>
      <c r="M29" s="15">
        <f t="shared" si="10"/>
        <v>0</v>
      </c>
      <c r="N29" s="15">
        <f t="shared" si="7"/>
        <v>438991</v>
      </c>
      <c r="O29" s="38">
        <f t="shared" si="2"/>
        <v>770.15964912280697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48" t="s">
        <v>74</v>
      </c>
      <c r="M31" s="48"/>
      <c r="N31" s="48"/>
      <c r="O31" s="43">
        <v>570</v>
      </c>
    </row>
    <row r="32" spans="1:119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5.75" customHeight="1" thickBot="1">
      <c r="A33" s="52" t="s">
        <v>54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2024-04-11T17:54:42Z</cp:lastPrinted>
  <dcterms:created xsi:type="dcterms:W3CDTF">2000-08-31T21:26:31Z</dcterms:created>
  <dcterms:modified xsi:type="dcterms:W3CDTF">2024-05-08T20:20:28Z</dcterms:modified>
</cp:coreProperties>
</file>