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'2008'!$A$1:$O$25</definedName>
    <definedName name="_xlnm.Print_Area" localSheetId="14">'2009'!$A$1:$O$21</definedName>
    <definedName name="_xlnm.Print_Area" localSheetId="13">'2010'!$A$1:$O$24</definedName>
    <definedName name="_xlnm.Print_Area" localSheetId="12">'2011'!$A$1:$O$24</definedName>
    <definedName name="_xlnm.Print_Area" localSheetId="11">'2012'!$A$1:$O$23</definedName>
    <definedName name="_xlnm.Print_Area" localSheetId="10">'2013'!$A$1:$O$24</definedName>
    <definedName name="_xlnm.Print_Area" localSheetId="9">'2014'!$A$1:$O$24</definedName>
    <definedName name="_xlnm.Print_Area" localSheetId="8">'2015'!$A$1:$O$25</definedName>
    <definedName name="_xlnm.Print_Area" localSheetId="7">'2016'!$A$1:$O$24</definedName>
    <definedName name="_xlnm.Print_Area" localSheetId="6">'2017'!$A$1:$O$25</definedName>
    <definedName name="_xlnm.Print_Area" localSheetId="5">'2018'!$A$1:$O$24</definedName>
    <definedName name="_xlnm.Print_Area" localSheetId="4">'2019'!$A$1:$O$21</definedName>
    <definedName name="_xlnm.Print_Area" localSheetId="3">'2020'!$A$1:$O$21</definedName>
    <definedName name="_xlnm.Print_Area" localSheetId="2">'2021'!$A$1:$P$23</definedName>
    <definedName name="_xlnm.Print_Area" localSheetId="1">'2022'!$A$1:$P$23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 l="1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8" i="49"/>
  <c r="P8" i="49" s="1"/>
  <c r="O14" i="49"/>
  <c r="P14" i="49" s="1"/>
  <c r="O11" i="49"/>
  <c r="P11" i="49" s="1"/>
  <c r="O5" i="49"/>
  <c r="P5" i="49" s="1"/>
  <c r="E19" i="48"/>
  <c r="F19" i="48"/>
  <c r="G19" i="48"/>
  <c r="H19" i="48"/>
  <c r="I19" i="48"/>
  <c r="J19" i="48"/>
  <c r="K19" i="48"/>
  <c r="L19" i="48"/>
  <c r="M19" i="48"/>
  <c r="N19" i="48"/>
  <c r="D19" i="48"/>
  <c r="O18" i="49" l="1"/>
  <c r="P18" i="49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1" i="48"/>
  <c r="P11" i="48" s="1"/>
  <c r="O8" i="48"/>
  <c r="P8" i="48" s="1"/>
  <c r="O5" i="48"/>
  <c r="P5" i="48" s="1"/>
  <c r="O19" i="48" l="1"/>
  <c r="P19" i="48" s="1"/>
  <c r="O18" i="47"/>
  <c r="P18" i="47" s="1"/>
  <c r="N17" i="47"/>
  <c r="M17" i="47"/>
  <c r="L17" i="47"/>
  <c r="K17" i="47"/>
  <c r="J17" i="47"/>
  <c r="I17" i="47"/>
  <c r="H17" i="47"/>
  <c r="G17" i="47"/>
  <c r="O17" i="47" s="1"/>
  <c r="P17" i="47" s="1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 s="1"/>
  <c r="N11" i="47"/>
  <c r="M11" i="47"/>
  <c r="O11" i="47" s="1"/>
  <c r="P11" i="47" s="1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8" i="47" s="1"/>
  <c r="P8" i="47" s="1"/>
  <c r="O7" i="47"/>
  <c r="P7" i="47"/>
  <c r="O6" i="47"/>
  <c r="P6" i="47"/>
  <c r="N5" i="47"/>
  <c r="N19" i="47" s="1"/>
  <c r="M5" i="47"/>
  <c r="L5" i="47"/>
  <c r="L19" i="47" s="1"/>
  <c r="K5" i="47"/>
  <c r="K19" i="47" s="1"/>
  <c r="J5" i="47"/>
  <c r="J19" i="47" s="1"/>
  <c r="I5" i="47"/>
  <c r="I19" i="47" s="1"/>
  <c r="H5" i="47"/>
  <c r="H19" i="47" s="1"/>
  <c r="G5" i="47"/>
  <c r="O5" i="47" s="1"/>
  <c r="P5" i="47" s="1"/>
  <c r="F5" i="47"/>
  <c r="F19" i="47" s="1"/>
  <c r="E5" i="47"/>
  <c r="E19" i="47" s="1"/>
  <c r="D5" i="47"/>
  <c r="M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D17" i="46" s="1"/>
  <c r="N12" i="46"/>
  <c r="O12" i="46" s="1"/>
  <c r="N11" i="46"/>
  <c r="O11" i="46" s="1"/>
  <c r="M10" i="46"/>
  <c r="L10" i="46"/>
  <c r="K10" i="46"/>
  <c r="J10" i="46"/>
  <c r="I10" i="46"/>
  <c r="H10" i="46"/>
  <c r="G10" i="46"/>
  <c r="N10" i="46" s="1"/>
  <c r="O10" i="46" s="1"/>
  <c r="F10" i="46"/>
  <c r="E10" i="46"/>
  <c r="D10" i="46"/>
  <c r="N9" i="46"/>
  <c r="O9" i="46" s="1"/>
  <c r="N8" i="46"/>
  <c r="O8" i="46" s="1"/>
  <c r="M7" i="46"/>
  <c r="L7" i="46"/>
  <c r="K7" i="46"/>
  <c r="J7" i="46"/>
  <c r="I7" i="46"/>
  <c r="N7" i="46" s="1"/>
  <c r="O7" i="46" s="1"/>
  <c r="H7" i="46"/>
  <c r="G7" i="46"/>
  <c r="F7" i="46"/>
  <c r="E7" i="46"/>
  <c r="D7" i="46"/>
  <c r="N6" i="46"/>
  <c r="O6" i="46" s="1"/>
  <c r="M5" i="46"/>
  <c r="L5" i="46"/>
  <c r="L17" i="46" s="1"/>
  <c r="K5" i="46"/>
  <c r="K17" i="46" s="1"/>
  <c r="J5" i="46"/>
  <c r="J17" i="46" s="1"/>
  <c r="I5" i="46"/>
  <c r="I17" i="46" s="1"/>
  <c r="H5" i="46"/>
  <c r="H17" i="46" s="1"/>
  <c r="G5" i="46"/>
  <c r="G17" i="46" s="1"/>
  <c r="F5" i="46"/>
  <c r="F17" i="46" s="1"/>
  <c r="E5" i="46"/>
  <c r="E17" i="46" s="1"/>
  <c r="D5" i="46"/>
  <c r="L17" i="45"/>
  <c r="M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N11" i="45"/>
  <c r="O11" i="45" s="1"/>
  <c r="M10" i="45"/>
  <c r="L10" i="45"/>
  <c r="K10" i="45"/>
  <c r="J10" i="45"/>
  <c r="I10" i="45"/>
  <c r="N10" i="45" s="1"/>
  <c r="O10" i="45" s="1"/>
  <c r="H10" i="45"/>
  <c r="G10" i="45"/>
  <c r="F10" i="45"/>
  <c r="E10" i="45"/>
  <c r="D10" i="45"/>
  <c r="N9" i="45"/>
  <c r="O9" i="45" s="1"/>
  <c r="M8" i="45"/>
  <c r="L8" i="45"/>
  <c r="K8" i="45"/>
  <c r="J8" i="45"/>
  <c r="I8" i="45"/>
  <c r="N8" i="45" s="1"/>
  <c r="O8" i="45" s="1"/>
  <c r="H8" i="45"/>
  <c r="G8" i="45"/>
  <c r="F8" i="45"/>
  <c r="E8" i="45"/>
  <c r="D8" i="45"/>
  <c r="N7" i="45"/>
  <c r="O7" i="45" s="1"/>
  <c r="N6" i="45"/>
  <c r="O6" i="45"/>
  <c r="M5" i="45"/>
  <c r="L5" i="45"/>
  <c r="K5" i="45"/>
  <c r="N5" i="45" s="1"/>
  <c r="O5" i="45" s="1"/>
  <c r="J5" i="45"/>
  <c r="J17" i="45" s="1"/>
  <c r="I5" i="45"/>
  <c r="I17" i="45" s="1"/>
  <c r="H5" i="45"/>
  <c r="H17" i="45" s="1"/>
  <c r="G5" i="45"/>
  <c r="G17" i="45" s="1"/>
  <c r="F5" i="45"/>
  <c r="F17" i="45" s="1"/>
  <c r="E5" i="45"/>
  <c r="E17" i="45" s="1"/>
  <c r="D5" i="45"/>
  <c r="D17" i="45" s="1"/>
  <c r="I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N16" i="44" s="1"/>
  <c r="O16" i="44" s="1"/>
  <c r="H16" i="44"/>
  <c r="G16" i="44"/>
  <c r="F16" i="44"/>
  <c r="E16" i="44"/>
  <c r="D16" i="44"/>
  <c r="N15" i="44"/>
  <c r="O15" i="44" s="1"/>
  <c r="N14" i="44"/>
  <c r="O14" i="44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/>
  <c r="N11" i="44"/>
  <c r="O11" i="44" s="1"/>
  <c r="M10" i="44"/>
  <c r="N10" i="44" s="1"/>
  <c r="O10" i="44" s="1"/>
  <c r="L10" i="44"/>
  <c r="K10" i="44"/>
  <c r="K20" i="44" s="1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/>
  <c r="M5" i="44"/>
  <c r="M20" i="44" s="1"/>
  <c r="L5" i="44"/>
  <c r="L20" i="44" s="1"/>
  <c r="K5" i="44"/>
  <c r="J5" i="44"/>
  <c r="J20" i="44" s="1"/>
  <c r="I5" i="44"/>
  <c r="H5" i="44"/>
  <c r="H20" i="44" s="1"/>
  <c r="G5" i="44"/>
  <c r="N5" i="44" s="1"/>
  <c r="O5" i="44" s="1"/>
  <c r="F5" i="44"/>
  <c r="F20" i="44" s="1"/>
  <c r="E5" i="44"/>
  <c r="E20" i="44" s="1"/>
  <c r="D5" i="44"/>
  <c r="D20" i="44" s="1"/>
  <c r="M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N17" i="43" s="1"/>
  <c r="O17" i="43" s="1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N13" i="43" s="1"/>
  <c r="O13" i="43" s="1"/>
  <c r="H13" i="43"/>
  <c r="G13" i="43"/>
  <c r="F13" i="43"/>
  <c r="E13" i="43"/>
  <c r="D13" i="43"/>
  <c r="N12" i="43"/>
  <c r="O12" i="43" s="1"/>
  <c r="N11" i="43"/>
  <c r="O11" i="43"/>
  <c r="M10" i="43"/>
  <c r="L10" i="43"/>
  <c r="K10" i="43"/>
  <c r="N10" i="43" s="1"/>
  <c r="O10" i="43" s="1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 s="1"/>
  <c r="M5" i="43"/>
  <c r="L5" i="43"/>
  <c r="L21" i="43" s="1"/>
  <c r="K5" i="43"/>
  <c r="K21" i="43" s="1"/>
  <c r="J5" i="43"/>
  <c r="J21" i="43" s="1"/>
  <c r="I5" i="43"/>
  <c r="I21" i="43" s="1"/>
  <c r="H5" i="43"/>
  <c r="H21" i="43" s="1"/>
  <c r="G5" i="43"/>
  <c r="G21" i="43" s="1"/>
  <c r="F5" i="43"/>
  <c r="F21" i="43" s="1"/>
  <c r="E5" i="43"/>
  <c r="E21" i="43" s="1"/>
  <c r="D5" i="43"/>
  <c r="D21" i="43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/>
  <c r="M10" i="42"/>
  <c r="L10" i="42"/>
  <c r="K10" i="42"/>
  <c r="J10" i="42"/>
  <c r="I10" i="42"/>
  <c r="H10" i="42"/>
  <c r="G10" i="42"/>
  <c r="N10" i="42" s="1"/>
  <c r="O10" i="42" s="1"/>
  <c r="F10" i="42"/>
  <c r="E10" i="42"/>
  <c r="D10" i="42"/>
  <c r="N9" i="42"/>
  <c r="O9" i="42"/>
  <c r="N8" i="42"/>
  <c r="O8" i="42" s="1"/>
  <c r="N7" i="42"/>
  <c r="O7" i="42"/>
  <c r="N6" i="42"/>
  <c r="O6" i="42" s="1"/>
  <c r="M5" i="42"/>
  <c r="N5" i="42" s="1"/>
  <c r="O5" i="42" s="1"/>
  <c r="L5" i="42"/>
  <c r="L20" i="42" s="1"/>
  <c r="K5" i="42"/>
  <c r="K20" i="42" s="1"/>
  <c r="J5" i="42"/>
  <c r="J20" i="42" s="1"/>
  <c r="I5" i="42"/>
  <c r="I20" i="42" s="1"/>
  <c r="H5" i="42"/>
  <c r="H20" i="42" s="1"/>
  <c r="G5" i="42"/>
  <c r="G20" i="42" s="1"/>
  <c r="F5" i="42"/>
  <c r="F20" i="42" s="1"/>
  <c r="E5" i="42"/>
  <c r="E20" i="42" s="1"/>
  <c r="D5" i="42"/>
  <c r="D20" i="42" s="1"/>
  <c r="G21" i="41"/>
  <c r="N20" i="41"/>
  <c r="O20" i="41"/>
  <c r="M19" i="41"/>
  <c r="L19" i="41"/>
  <c r="K19" i="41"/>
  <c r="N19" i="41" s="1"/>
  <c r="O19" i="41" s="1"/>
  <c r="J19" i="41"/>
  <c r="I19" i="41"/>
  <c r="H19" i="41"/>
  <c r="G19" i="41"/>
  <c r="F19" i="41"/>
  <c r="E19" i="41"/>
  <c r="D19" i="41"/>
  <c r="N18" i="41"/>
  <c r="O18" i="41"/>
  <c r="M17" i="41"/>
  <c r="L17" i="41"/>
  <c r="K17" i="41"/>
  <c r="N17" i="41" s="1"/>
  <c r="O17" i="41" s="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N14" i="41" s="1"/>
  <c r="O14" i="41" s="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M21" i="41" s="1"/>
  <c r="L5" i="41"/>
  <c r="L21" i="41" s="1"/>
  <c r="K5" i="41"/>
  <c r="K21" i="41" s="1"/>
  <c r="J5" i="41"/>
  <c r="J21" i="41" s="1"/>
  <c r="I5" i="41"/>
  <c r="I21" i="41" s="1"/>
  <c r="H5" i="41"/>
  <c r="H21" i="41" s="1"/>
  <c r="G5" i="41"/>
  <c r="F5" i="41"/>
  <c r="F21" i="41" s="1"/>
  <c r="E5" i="41"/>
  <c r="E21" i="41" s="1"/>
  <c r="D5" i="41"/>
  <c r="D21" i="41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N16" i="40" s="1"/>
  <c r="O16" i="40" s="1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N11" i="40" s="1"/>
  <c r="O11" i="40" s="1"/>
  <c r="D11" i="40"/>
  <c r="N10" i="40"/>
  <c r="O10" i="40" s="1"/>
  <c r="N9" i="40"/>
  <c r="O9" i="40" s="1"/>
  <c r="M8" i="40"/>
  <c r="L8" i="40"/>
  <c r="K8" i="40"/>
  <c r="J8" i="40"/>
  <c r="I8" i="40"/>
  <c r="I20" i="40"/>
  <c r="H8" i="40"/>
  <c r="G8" i="40"/>
  <c r="F8" i="40"/>
  <c r="E8" i="40"/>
  <c r="D8" i="40"/>
  <c r="N8" i="40" s="1"/>
  <c r="O8" i="40" s="1"/>
  <c r="N7" i="40"/>
  <c r="O7" i="40" s="1"/>
  <c r="N6" i="40"/>
  <c r="O6" i="40"/>
  <c r="M5" i="40"/>
  <c r="M20" i="40" s="1"/>
  <c r="L5" i="40"/>
  <c r="L20" i="40"/>
  <c r="K5" i="40"/>
  <c r="K20" i="40" s="1"/>
  <c r="J5" i="40"/>
  <c r="J20" i="40"/>
  <c r="I5" i="40"/>
  <c r="H5" i="40"/>
  <c r="H20" i="40" s="1"/>
  <c r="G5" i="40"/>
  <c r="G20" i="40"/>
  <c r="F5" i="40"/>
  <c r="F20" i="40"/>
  <c r="E5" i="40"/>
  <c r="D5" i="40"/>
  <c r="D20" i="40" s="1"/>
  <c r="N19" i="39"/>
  <c r="O19" i="39" s="1"/>
  <c r="M18" i="39"/>
  <c r="L18" i="39"/>
  <c r="K18" i="39"/>
  <c r="J18" i="39"/>
  <c r="I18" i="39"/>
  <c r="H18" i="39"/>
  <c r="G18" i="39"/>
  <c r="F18" i="39"/>
  <c r="E18" i="39"/>
  <c r="N18" i="39" s="1"/>
  <c r="O18" i="39" s="1"/>
  <c r="D18" i="39"/>
  <c r="N17" i="39"/>
  <c r="O17" i="39" s="1"/>
  <c r="M16" i="39"/>
  <c r="L16" i="39"/>
  <c r="K16" i="39"/>
  <c r="J16" i="39"/>
  <c r="J20" i="39" s="1"/>
  <c r="I16" i="39"/>
  <c r="H16" i="39"/>
  <c r="G16" i="39"/>
  <c r="F16" i="39"/>
  <c r="E16" i="39"/>
  <c r="D16" i="39"/>
  <c r="N16" i="39" s="1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N10" i="39" s="1"/>
  <c r="O10" i="39" s="1"/>
  <c r="D10" i="39"/>
  <c r="N9" i="39"/>
  <c r="O9" i="39"/>
  <c r="N8" i="39"/>
  <c r="O8" i="39" s="1"/>
  <c r="N7" i="39"/>
  <c r="O7" i="39" s="1"/>
  <c r="N6" i="39"/>
  <c r="O6" i="39" s="1"/>
  <c r="M5" i="39"/>
  <c r="M20" i="39" s="1"/>
  <c r="L5" i="39"/>
  <c r="L20" i="39" s="1"/>
  <c r="K5" i="39"/>
  <c r="K20" i="39" s="1"/>
  <c r="J5" i="39"/>
  <c r="I5" i="39"/>
  <c r="I20" i="39" s="1"/>
  <c r="H5" i="39"/>
  <c r="N5" i="39" s="1"/>
  <c r="O5" i="39" s="1"/>
  <c r="G5" i="39"/>
  <c r="G20" i="39" s="1"/>
  <c r="F5" i="39"/>
  <c r="F20" i="39"/>
  <c r="E5" i="39"/>
  <c r="D5" i="39"/>
  <c r="D20" i="39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N16" i="38" s="1"/>
  <c r="O16" i="38" s="1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N13" i="38"/>
  <c r="O13" i="38" s="1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 s="1"/>
  <c r="N8" i="38"/>
  <c r="O8" i="38" s="1"/>
  <c r="N7" i="38"/>
  <c r="O7" i="38" s="1"/>
  <c r="N6" i="38"/>
  <c r="O6" i="38"/>
  <c r="M5" i="38"/>
  <c r="L5" i="38"/>
  <c r="L20" i="38" s="1"/>
  <c r="K5" i="38"/>
  <c r="K20" i="38" s="1"/>
  <c r="J5" i="38"/>
  <c r="J20" i="38" s="1"/>
  <c r="I5" i="38"/>
  <c r="I20" i="38" s="1"/>
  <c r="H5" i="38"/>
  <c r="H20" i="38" s="1"/>
  <c r="G5" i="38"/>
  <c r="G20" i="38"/>
  <c r="F5" i="38"/>
  <c r="F20" i="38"/>
  <c r="E5" i="38"/>
  <c r="E20" i="38"/>
  <c r="D5" i="38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K17" i="37"/>
  <c r="J17" i="37"/>
  <c r="I17" i="37"/>
  <c r="H17" i="37"/>
  <c r="G17" i="37"/>
  <c r="F17" i="37"/>
  <c r="N17" i="37" s="1"/>
  <c r="O17" i="37" s="1"/>
  <c r="E17" i="37"/>
  <c r="D17" i="37"/>
  <c r="N16" i="37"/>
  <c r="O16" i="37" s="1"/>
  <c r="M15" i="37"/>
  <c r="L15" i="37"/>
  <c r="K15" i="37"/>
  <c r="J15" i="37"/>
  <c r="I15" i="37"/>
  <c r="H15" i="37"/>
  <c r="G15" i="37"/>
  <c r="N15" i="37"/>
  <c r="O15" i="37" s="1"/>
  <c r="F15" i="37"/>
  <c r="E15" i="37"/>
  <c r="D15" i="37"/>
  <c r="N14" i="37"/>
  <c r="O14" i="37" s="1"/>
  <c r="N13" i="37"/>
  <c r="O13" i="37" s="1"/>
  <c r="M12" i="37"/>
  <c r="L12" i="37"/>
  <c r="K12" i="37"/>
  <c r="J12" i="37"/>
  <c r="J21" i="37" s="1"/>
  <c r="I12" i="37"/>
  <c r="H12" i="37"/>
  <c r="G12" i="37"/>
  <c r="F12" i="37"/>
  <c r="E12" i="37"/>
  <c r="N12" i="37" s="1"/>
  <c r="O12" i="37" s="1"/>
  <c r="D12" i="37"/>
  <c r="N11" i="37"/>
  <c r="O11" i="37"/>
  <c r="N10" i="37"/>
  <c r="O10" i="37"/>
  <c r="M9" i="37"/>
  <c r="L9" i="37"/>
  <c r="K9" i="37"/>
  <c r="J9" i="37"/>
  <c r="I9" i="37"/>
  <c r="I21" i="37" s="1"/>
  <c r="H9" i="37"/>
  <c r="G9" i="37"/>
  <c r="F9" i="37"/>
  <c r="E9" i="37"/>
  <c r="D9" i="37"/>
  <c r="N9" i="37" s="1"/>
  <c r="O9" i="37" s="1"/>
  <c r="N8" i="37"/>
  <c r="O8" i="37"/>
  <c r="N7" i="37"/>
  <c r="O7" i="37" s="1"/>
  <c r="N6" i="37"/>
  <c r="O6" i="37" s="1"/>
  <c r="M5" i="37"/>
  <c r="M21" i="37" s="1"/>
  <c r="L5" i="37"/>
  <c r="L21" i="37"/>
  <c r="K5" i="37"/>
  <c r="K21" i="37"/>
  <c r="J5" i="37"/>
  <c r="I5" i="37"/>
  <c r="H5" i="37"/>
  <c r="H21" i="37" s="1"/>
  <c r="G5" i="37"/>
  <c r="G21" i="37" s="1"/>
  <c r="F5" i="37"/>
  <c r="F21" i="37"/>
  <c r="E5" i="37"/>
  <c r="E21" i="37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M15" i="36"/>
  <c r="L15" i="36"/>
  <c r="K15" i="36"/>
  <c r="J15" i="36"/>
  <c r="I15" i="36"/>
  <c r="I19" i="36" s="1"/>
  <c r="H15" i="36"/>
  <c r="G15" i="36"/>
  <c r="F15" i="36"/>
  <c r="E15" i="36"/>
  <c r="D15" i="36"/>
  <c r="N15" i="36" s="1"/>
  <c r="O15" i="36" s="1"/>
  <c r="N14" i="36"/>
  <c r="O14" i="36"/>
  <c r="N13" i="36"/>
  <c r="O13" i="36" s="1"/>
  <c r="M12" i="36"/>
  <c r="L12" i="36"/>
  <c r="K12" i="36"/>
  <c r="J12" i="36"/>
  <c r="N12" i="36" s="1"/>
  <c r="O12" i="36" s="1"/>
  <c r="I12" i="36"/>
  <c r="H12" i="36"/>
  <c r="G12" i="36"/>
  <c r="F12" i="36"/>
  <c r="E12" i="36"/>
  <c r="D12" i="36"/>
  <c r="N11" i="36"/>
  <c r="O11" i="36" s="1"/>
  <c r="N10" i="36"/>
  <c r="O10" i="36"/>
  <c r="M9" i="36"/>
  <c r="L9" i="36"/>
  <c r="K9" i="36"/>
  <c r="J9" i="36"/>
  <c r="I9" i="36"/>
  <c r="H9" i="36"/>
  <c r="G9" i="36"/>
  <c r="G19" i="36" s="1"/>
  <c r="F9" i="36"/>
  <c r="E9" i="36"/>
  <c r="D9" i="36"/>
  <c r="N9" i="36" s="1"/>
  <c r="O9" i="36" s="1"/>
  <c r="N8" i="36"/>
  <c r="O8" i="36" s="1"/>
  <c r="N7" i="36"/>
  <c r="O7" i="36" s="1"/>
  <c r="N6" i="36"/>
  <c r="O6" i="36" s="1"/>
  <c r="M5" i="36"/>
  <c r="M19" i="36" s="1"/>
  <c r="L5" i="36"/>
  <c r="L19" i="36"/>
  <c r="K5" i="36"/>
  <c r="K19" i="36"/>
  <c r="J5" i="36"/>
  <c r="J19" i="36" s="1"/>
  <c r="I5" i="36"/>
  <c r="H5" i="36"/>
  <c r="H19" i="36" s="1"/>
  <c r="G5" i="36"/>
  <c r="F5" i="36"/>
  <c r="F19" i="36"/>
  <c r="E5" i="36"/>
  <c r="E19" i="36"/>
  <c r="D5" i="36"/>
  <c r="N5" i="36" s="1"/>
  <c r="O5" i="36" s="1"/>
  <c r="N19" i="35"/>
  <c r="O19" i="35" s="1"/>
  <c r="M18" i="35"/>
  <c r="L18" i="35"/>
  <c r="K18" i="35"/>
  <c r="J18" i="35"/>
  <c r="I18" i="35"/>
  <c r="H18" i="35"/>
  <c r="G18" i="35"/>
  <c r="F18" i="35"/>
  <c r="F20" i="35" s="1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/>
  <c r="O13" i="35" s="1"/>
  <c r="N12" i="35"/>
  <c r="O12" i="35"/>
  <c r="N11" i="35"/>
  <c r="O11" i="35"/>
  <c r="M10" i="35"/>
  <c r="L10" i="35"/>
  <c r="K10" i="35"/>
  <c r="J10" i="35"/>
  <c r="I10" i="35"/>
  <c r="H10" i="35"/>
  <c r="G10" i="35"/>
  <c r="F10" i="35"/>
  <c r="E10" i="35"/>
  <c r="N10" i="35" s="1"/>
  <c r="O10" i="35" s="1"/>
  <c r="D10" i="35"/>
  <c r="N9" i="35"/>
  <c r="O9" i="35"/>
  <c r="N8" i="35"/>
  <c r="O8" i="35"/>
  <c r="N7" i="35"/>
  <c r="O7" i="35"/>
  <c r="N6" i="35"/>
  <c r="O6" i="35"/>
  <c r="M5" i="35"/>
  <c r="M20" i="35" s="1"/>
  <c r="L5" i="35"/>
  <c r="L20" i="35" s="1"/>
  <c r="K5" i="35"/>
  <c r="K20" i="35" s="1"/>
  <c r="J5" i="35"/>
  <c r="J20" i="35" s="1"/>
  <c r="I5" i="35"/>
  <c r="I20" i="35" s="1"/>
  <c r="H5" i="35"/>
  <c r="H20" i="35" s="1"/>
  <c r="G5" i="35"/>
  <c r="G20" i="35"/>
  <c r="F5" i="35"/>
  <c r="E5" i="35"/>
  <c r="E20" i="35" s="1"/>
  <c r="D5" i="35"/>
  <c r="D20" i="35" s="1"/>
  <c r="N19" i="34"/>
  <c r="O19" i="34" s="1"/>
  <c r="M18" i="34"/>
  <c r="L18" i="34"/>
  <c r="K18" i="34"/>
  <c r="J18" i="34"/>
  <c r="N18" i="34" s="1"/>
  <c r="O18" i="34" s="1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 s="1"/>
  <c r="N10" i="34"/>
  <c r="O10" i="34"/>
  <c r="M9" i="34"/>
  <c r="L9" i="34"/>
  <c r="K9" i="34"/>
  <c r="J9" i="34"/>
  <c r="J20" i="34" s="1"/>
  <c r="I9" i="34"/>
  <c r="H9" i="34"/>
  <c r="G9" i="34"/>
  <c r="F9" i="34"/>
  <c r="E9" i="34"/>
  <c r="D9" i="34"/>
  <c r="N9" i="34" s="1"/>
  <c r="O9" i="34" s="1"/>
  <c r="N8" i="34"/>
  <c r="O8" i="34"/>
  <c r="N7" i="34"/>
  <c r="O7" i="34"/>
  <c r="N6" i="34"/>
  <c r="O6" i="34"/>
  <c r="M5" i="34"/>
  <c r="M20" i="34" s="1"/>
  <c r="L5" i="34"/>
  <c r="L20" i="34" s="1"/>
  <c r="K5" i="34"/>
  <c r="K20" i="34"/>
  <c r="J5" i="34"/>
  <c r="I5" i="34"/>
  <c r="I20" i="34"/>
  <c r="H5" i="34"/>
  <c r="H20" i="34" s="1"/>
  <c r="G5" i="34"/>
  <c r="G20" i="34"/>
  <c r="F5" i="34"/>
  <c r="F20" i="34" s="1"/>
  <c r="E5" i="34"/>
  <c r="E20" i="34" s="1"/>
  <c r="D5" i="34"/>
  <c r="N5" i="34" s="1"/>
  <c r="O5" i="34" s="1"/>
  <c r="E15" i="33"/>
  <c r="F15" i="33"/>
  <c r="N15" i="33" s="1"/>
  <c r="O15" i="33" s="1"/>
  <c r="G15" i="33"/>
  <c r="H15" i="33"/>
  <c r="I15" i="33"/>
  <c r="J15" i="33"/>
  <c r="K15" i="33"/>
  <c r="L15" i="33"/>
  <c r="M15" i="33"/>
  <c r="E13" i="33"/>
  <c r="F13" i="33"/>
  <c r="G13" i="33"/>
  <c r="H13" i="33"/>
  <c r="I13" i="33"/>
  <c r="N13" i="33" s="1"/>
  <c r="O13" i="33" s="1"/>
  <c r="J13" i="33"/>
  <c r="K13" i="33"/>
  <c r="L13" i="33"/>
  <c r="M13" i="33"/>
  <c r="E10" i="33"/>
  <c r="F10" i="33"/>
  <c r="G10" i="33"/>
  <c r="H10" i="33"/>
  <c r="I10" i="33"/>
  <c r="J10" i="33"/>
  <c r="K10" i="33"/>
  <c r="L10" i="33"/>
  <c r="M10" i="33"/>
  <c r="E7" i="33"/>
  <c r="F7" i="33"/>
  <c r="G7" i="33"/>
  <c r="H7" i="33"/>
  <c r="I7" i="33"/>
  <c r="J7" i="33"/>
  <c r="K7" i="33"/>
  <c r="L7" i="33"/>
  <c r="M7" i="33"/>
  <c r="N7" i="33" s="1"/>
  <c r="O7" i="33" s="1"/>
  <c r="E5" i="33"/>
  <c r="E17" i="33"/>
  <c r="F5" i="33"/>
  <c r="F17" i="33" s="1"/>
  <c r="G5" i="33"/>
  <c r="G17" i="33"/>
  <c r="H5" i="33"/>
  <c r="H17" i="33" s="1"/>
  <c r="I5" i="33"/>
  <c r="J5" i="33"/>
  <c r="J17" i="33" s="1"/>
  <c r="K5" i="33"/>
  <c r="K17" i="33" s="1"/>
  <c r="L5" i="33"/>
  <c r="L17" i="33"/>
  <c r="M5" i="33"/>
  <c r="M17" i="33" s="1"/>
  <c r="D15" i="33"/>
  <c r="D13" i="33"/>
  <c r="D10" i="33"/>
  <c r="N10" i="33" s="1"/>
  <c r="O10" i="33" s="1"/>
  <c r="D7" i="33"/>
  <c r="D5" i="33"/>
  <c r="D17" i="33" s="1"/>
  <c r="N16" i="33"/>
  <c r="O16" i="33"/>
  <c r="N14" i="33"/>
  <c r="O14" i="33" s="1"/>
  <c r="N9" i="33"/>
  <c r="O9" i="33" s="1"/>
  <c r="N6" i="33"/>
  <c r="O6" i="33" s="1"/>
  <c r="N11" i="33"/>
  <c r="O11" i="33"/>
  <c r="N12" i="33"/>
  <c r="O12" i="33" s="1"/>
  <c r="N8" i="33"/>
  <c r="O8" i="33"/>
  <c r="N5" i="38"/>
  <c r="O5" i="38" s="1"/>
  <c r="N5" i="40"/>
  <c r="O5" i="40"/>
  <c r="D20" i="38"/>
  <c r="N5" i="37"/>
  <c r="O5" i="37"/>
  <c r="E20" i="39"/>
  <c r="D20" i="34"/>
  <c r="N5" i="41"/>
  <c r="O5" i="41" s="1"/>
  <c r="N11" i="41"/>
  <c r="O11" i="41"/>
  <c r="N18" i="42"/>
  <c r="O18" i="42" s="1"/>
  <c r="N16" i="42"/>
  <c r="O16" i="42"/>
  <c r="N19" i="43"/>
  <c r="O19" i="43" s="1"/>
  <c r="N18" i="44"/>
  <c r="O18" i="44" s="1"/>
  <c r="N15" i="45"/>
  <c r="O15" i="45" s="1"/>
  <c r="N15" i="46"/>
  <c r="O15" i="46" s="1"/>
  <c r="N13" i="46"/>
  <c r="O13" i="46" s="1"/>
  <c r="O15" i="47"/>
  <c r="P15" i="47" s="1"/>
  <c r="N21" i="41" l="1"/>
  <c r="O21" i="41" s="1"/>
  <c r="N17" i="46"/>
  <c r="O17" i="46" s="1"/>
  <c r="N20" i="35"/>
  <c r="O20" i="35" s="1"/>
  <c r="N17" i="45"/>
  <c r="O17" i="45" s="1"/>
  <c r="N20" i="34"/>
  <c r="O20" i="34" s="1"/>
  <c r="N20" i="40"/>
  <c r="O20" i="40" s="1"/>
  <c r="N21" i="43"/>
  <c r="O21" i="43" s="1"/>
  <c r="D21" i="37"/>
  <c r="N21" i="37" s="1"/>
  <c r="O21" i="37" s="1"/>
  <c r="D19" i="47"/>
  <c r="N5" i="35"/>
  <c r="O5" i="35" s="1"/>
  <c r="H20" i="39"/>
  <c r="N20" i="39" s="1"/>
  <c r="O20" i="39" s="1"/>
  <c r="K17" i="45"/>
  <c r="M19" i="47"/>
  <c r="D19" i="36"/>
  <c r="N19" i="36" s="1"/>
  <c r="O19" i="36" s="1"/>
  <c r="E20" i="40"/>
  <c r="I17" i="33"/>
  <c r="N17" i="33" s="1"/>
  <c r="O17" i="33" s="1"/>
  <c r="M20" i="38"/>
  <c r="N20" i="38" s="1"/>
  <c r="O20" i="38" s="1"/>
  <c r="M20" i="42"/>
  <c r="N20" i="42" s="1"/>
  <c r="O20" i="42" s="1"/>
  <c r="G20" i="44"/>
  <c r="N20" i="44" s="1"/>
  <c r="O20" i="44" s="1"/>
  <c r="N5" i="46"/>
  <c r="O5" i="46" s="1"/>
  <c r="N5" i="43"/>
  <c r="O5" i="43" s="1"/>
  <c r="N18" i="35"/>
  <c r="O18" i="35" s="1"/>
  <c r="G19" i="47"/>
  <c r="N5" i="33"/>
  <c r="O5" i="33" s="1"/>
  <c r="O19" i="47" l="1"/>
  <c r="P19" i="47" s="1"/>
</calcChain>
</file>

<file path=xl/sharedStrings.xml><?xml version="1.0" encoding="utf-8"?>
<sst xmlns="http://schemas.openxmlformats.org/spreadsheetml/2006/main" count="604" uniqueCount="80">
  <si>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</si>
  <si>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</si>
  <si>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</si>
  <si>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</si>
  <si>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</si>
  <si>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</si>
  <si>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</si>
  <si>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</si>
  <si>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</si>
  <si>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</si>
  <si>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</si>
  <si>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</si>
  <si>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</si>
  <si>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</si>
  <si>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</si>
  <si>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</si>
  <si>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</si>
  <si>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</si>
  <si>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</si>
  <si>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</si>
  <si>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</si>
  <si>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</si>
  <si>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</si>
  <si>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</si>
  <si>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</si>
  <si>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</si>
  <si>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</si>
  <si>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</si>
  <si>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</si>
  <si>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</si>
  <si>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</si>
  <si>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Alford Expenditures Reported by Account Code and Fund Type</t>
  </si>
  <si>
    <t>Local Fiscal Year Ended September 30, 2010</t>
  </si>
  <si>
    <t>Legislative</t>
  </si>
  <si>
    <t>Executive</t>
  </si>
  <si>
    <t>Debt Service Payments</t>
  </si>
  <si>
    <t>Water-Sewer Combination Services</t>
  </si>
  <si>
    <t>Other Uses and Non-Operating</t>
  </si>
  <si>
    <t>Inter-Fund Group Transfers Out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</si>
  <si>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</si>
  <si>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</si>
  <si>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</si>
  <si>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</si>
  <si>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</si>
  <si>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</si>
  <si>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</si>
  <si>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</si>
  <si>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</si>
  <si>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</si>
  <si>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</si>
  <si>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</si>
  <si>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</si>
  <si>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</si>
  <si>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</si>
  <si>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</si>
  <si>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</si>
  <si>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</si>
  <si>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</si>
  <si>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</si>
  <si>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</si>
  <si>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</si>
  <si>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</si>
  <si>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Sewer / Wastewater Services</t>
  </si>
  <si>
    <t>2017 Municipal Population:</t>
  </si>
  <si>
    <t>Local Fiscal Year Ended September 30, 2018</t>
  </si>
  <si>
    <t>Other Public Safety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</si>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</sst>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1044809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1044809</v>
      </c>
      <c r="P5" s="30">
        <f t="shared" ref="P5:P18" si="1">(O5/P$20)</f>
        <v>2141.002049180328</v>
      </c>
      <c r="Q5" s="6"/>
    </row>
    <row r="6" spans="1:134">
      <c r="A6" s="12"/>
      <c r="B6" s="42">
        <v>511</v>
      </c>
      <c r="C6" s="19" t="s">
        <v>33</v>
      </c>
      <c r="D6" s="43">
        <v>4400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4400</v>
      </c>
      <c r="P6" s="44">
        <f t="shared" si="1"/>
        <v>9.0163934426229506</v>
      </c>
      <c r="Q6" s="9"/>
    </row>
    <row r="7" spans="1:134">
      <c r="A7" s="12"/>
      <c r="B7" s="42">
        <v>513</v>
      </c>
      <c r="C7" s="19" t="s">
        <v>19</v>
      </c>
      <c r="D7" s="43">
        <v>1040409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1040409</v>
      </c>
      <c r="P7" s="44">
        <f t="shared" si="1"/>
        <v>2131.9856557377047</v>
      </c>
      <c r="Q7" s="9"/>
    </row>
    <row r="8" spans="1:134" ht="15.75">
      <c r="A8" s="26" t="s">
        <v>20</v>
      </c>
      <c r="B8" s="27"/>
      <c r="C8" s="28"/>
      <c r="D8" s="29">
        <f t="shared" ref="D8:N8" si="3">SUM(D9:D10)</f>
        <v>46396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46396</v>
      </c>
      <c r="P8" s="41">
        <f t="shared" si="1"/>
        <v>95.073770491803273</v>
      </c>
      <c r="Q8" s="10"/>
    </row>
    <row r="9" spans="1:134">
      <c r="A9" s="12"/>
      <c r="B9" s="42">
        <v>521</v>
      </c>
      <c r="C9" s="19" t="s">
        <v>21</v>
      </c>
      <c r="D9" s="43">
        <v>1120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1120</v>
      </c>
      <c r="P9" s="44">
        <f t="shared" si="1"/>
        <v>2.2950819672131146</v>
      </c>
      <c r="Q9" s="9"/>
    </row>
    <row r="10" spans="1:134">
      <c r="A10" s="12"/>
      <c r="B10" s="42">
        <v>522</v>
      </c>
      <c r="C10" s="19" t="s">
        <v>22</v>
      </c>
      <c r="D10" s="43">
        <v>45276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45276</v>
      </c>
      <c r="P10" s="44">
        <f t="shared" si="1"/>
        <v>92.778688524590166</v>
      </c>
      <c r="Q10" s="9"/>
    </row>
    <row r="11" spans="1:134" ht="15.75">
      <c r="A11" s="26" t="s">
        <v>23</v>
      </c>
      <c r="B11" s="27"/>
      <c r="C11" s="28"/>
      <c r="D11" s="29">
        <f t="shared" ref="D11:N11" si="5">SUM(D12:D13)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199760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199760</v>
      </c>
      <c r="P11" s="41">
        <f t="shared" si="1"/>
        <v>409.34426229508199</v>
      </c>
      <c r="Q11" s="10"/>
    </row>
    <row r="12" spans="1:134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148801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7" si="6">SUM(D12:N12)</f>
        <v>148801</v>
      </c>
      <c r="P12" s="44">
        <f t="shared" si="1"/>
        <v>304.92008196721309</v>
      </c>
      <c r="Q12" s="9"/>
    </row>
    <row r="13" spans="1:134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50959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50959</v>
      </c>
      <c r="P13" s="44">
        <f t="shared" si="1"/>
        <v>104.42418032786885</v>
      </c>
      <c r="Q13" s="9"/>
    </row>
    <row r="14" spans="1:134" ht="15.75">
      <c r="A14" s="26" t="s">
        <v>26</v>
      </c>
      <c r="B14" s="27"/>
      <c r="C14" s="28"/>
      <c r="D14" s="29">
        <f t="shared" ref="D14:N14" si="7">SUM(D15:D15)</f>
        <v>180596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180596</v>
      </c>
      <c r="P14" s="41">
        <f t="shared" si="1"/>
        <v>370.07377049180326</v>
      </c>
      <c r="Q14" s="10"/>
    </row>
    <row r="15" spans="1:134">
      <c r="A15" s="12"/>
      <c r="B15" s="42">
        <v>541</v>
      </c>
      <c r="C15" s="19" t="s">
        <v>27</v>
      </c>
      <c r="D15" s="43">
        <v>180596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180596</v>
      </c>
      <c r="P15" s="44">
        <f t="shared" si="1"/>
        <v>370.07377049180326</v>
      </c>
      <c r="Q15" s="9"/>
    </row>
    <row r="16" spans="1:134" ht="15.75">
      <c r="A16" s="26" t="s">
        <v>28</v>
      </c>
      <c r="B16" s="27"/>
      <c r="C16" s="28"/>
      <c r="D16" s="29">
        <f t="shared" ref="D16:N16" si="8">SUM(D17:D17)</f>
        <v>47616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47616</v>
      </c>
      <c r="P16" s="41">
        <f t="shared" si="1"/>
        <v>97.573770491803273</v>
      </c>
      <c r="Q16" s="9"/>
    </row>
    <row r="17" spans="1:120" ht="15.75" thickBot="1">
      <c r="A17" s="12"/>
      <c r="B17" s="42">
        <v>572</v>
      </c>
      <c r="C17" s="19" t="s">
        <v>29</v>
      </c>
      <c r="D17" s="43">
        <v>47616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47616</v>
      </c>
      <c r="P17" s="44">
        <f t="shared" si="1"/>
        <v>97.573770491803273</v>
      </c>
      <c r="Q17" s="9"/>
    </row>
    <row r="18" spans="1:120" ht="16.5" thickBot="1">
      <c r="A18" s="13" t="s">
        <v>10</v>
      </c>
      <c r="B18" s="21"/>
      <c r="C18" s="20"/>
      <c r="D18" s="14">
        <f>SUM(D5,D8,D11,D14,D16)</f>
        <v>1319417</v>
      </c>
      <c r="E18" s="14">
        <f t="shared" ref="E18:N18" si="9">SUM(E5,E8,E11,E14,E16)</f>
        <v>0</v>
      </c>
      <c r="F18" s="14">
        <f t="shared" si="9"/>
        <v>0</v>
      </c>
      <c r="G18" s="14">
        <f t="shared" si="9"/>
        <v>0</v>
      </c>
      <c r="H18" s="14">
        <f t="shared" si="9"/>
        <v>0</v>
      </c>
      <c r="I18" s="14">
        <f t="shared" si="9"/>
        <v>199760</v>
      </c>
      <c r="J18" s="14">
        <f t="shared" si="9"/>
        <v>0</v>
      </c>
      <c r="K18" s="14">
        <f t="shared" si="9"/>
        <v>0</v>
      </c>
      <c r="L18" s="14">
        <f t="shared" si="9"/>
        <v>0</v>
      </c>
      <c r="M18" s="14">
        <f t="shared" si="9"/>
        <v>0</v>
      </c>
      <c r="N18" s="14">
        <f t="shared" si="9"/>
        <v>0</v>
      </c>
      <c r="O18" s="14">
        <f>SUM(D18:N18)</f>
        <v>1519177</v>
      </c>
      <c r="P18" s="35">
        <f t="shared" si="1"/>
        <v>3113.0676229508199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79</v>
      </c>
      <c r="N20" s="90"/>
      <c r="O20" s="90"/>
      <c r="P20" s="39">
        <v>488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128911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128911</v>
      </c>
      <c r="O5" s="58">
        <f t="shared" ref="O5:O20" si="2">(N5/O$22)</f>
        <v>255.77579365079364</v>
      </c>
      <c r="P5" s="59"/>
    </row>
    <row r="6" spans="1:133">
      <c r="A6" s="61"/>
      <c r="B6" s="62">
        <v>511</v>
      </c>
      <c r="C6" s="63" t="s">
        <v>33</v>
      </c>
      <c r="D6" s="64">
        <v>1250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1250</v>
      </c>
      <c r="O6" s="65">
        <f t="shared" si="2"/>
        <v>2.4801587301587302</v>
      </c>
      <c r="P6" s="66"/>
    </row>
    <row r="7" spans="1:133">
      <c r="A7" s="61"/>
      <c r="B7" s="62">
        <v>512</v>
      </c>
      <c r="C7" s="63" t="s">
        <v>34</v>
      </c>
      <c r="D7" s="64">
        <v>1200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1200</v>
      </c>
      <c r="O7" s="65">
        <f t="shared" si="2"/>
        <v>2.3809523809523809</v>
      </c>
      <c r="P7" s="66"/>
    </row>
    <row r="8" spans="1:133">
      <c r="A8" s="61"/>
      <c r="B8" s="62">
        <v>513</v>
      </c>
      <c r="C8" s="63" t="s">
        <v>19</v>
      </c>
      <c r="D8" s="64">
        <v>111461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111461</v>
      </c>
      <c r="O8" s="65">
        <f t="shared" si="2"/>
        <v>221.15277777777777</v>
      </c>
      <c r="P8" s="66"/>
    </row>
    <row r="9" spans="1:133">
      <c r="A9" s="61"/>
      <c r="B9" s="62">
        <v>517</v>
      </c>
      <c r="C9" s="63" t="s">
        <v>35</v>
      </c>
      <c r="D9" s="64">
        <v>15000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15000</v>
      </c>
      <c r="O9" s="65">
        <f t="shared" si="2"/>
        <v>29.761904761904763</v>
      </c>
      <c r="P9" s="66"/>
    </row>
    <row r="10" spans="1:133" ht="15.75">
      <c r="A10" s="67" t="s">
        <v>20</v>
      </c>
      <c r="B10" s="68"/>
      <c r="C10" s="69"/>
      <c r="D10" s="70">
        <f t="shared" ref="D10:M10" si="3">SUM(D11:D12)</f>
        <v>70999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70999</v>
      </c>
      <c r="O10" s="72">
        <f t="shared" si="2"/>
        <v>140.87103174603175</v>
      </c>
      <c r="P10" s="73"/>
    </row>
    <row r="11" spans="1:133">
      <c r="A11" s="61"/>
      <c r="B11" s="62">
        <v>521</v>
      </c>
      <c r="C11" s="63" t="s">
        <v>21</v>
      </c>
      <c r="D11" s="64">
        <v>60566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60566</v>
      </c>
      <c r="O11" s="65">
        <f t="shared" si="2"/>
        <v>120.17063492063492</v>
      </c>
      <c r="P11" s="66"/>
    </row>
    <row r="12" spans="1:133">
      <c r="A12" s="61"/>
      <c r="B12" s="62">
        <v>522</v>
      </c>
      <c r="C12" s="63" t="s">
        <v>22</v>
      </c>
      <c r="D12" s="64">
        <v>10433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10433</v>
      </c>
      <c r="O12" s="65">
        <f t="shared" si="2"/>
        <v>20.700396825396826</v>
      </c>
      <c r="P12" s="66"/>
    </row>
    <row r="13" spans="1:133" ht="15.75">
      <c r="A13" s="67" t="s">
        <v>23</v>
      </c>
      <c r="B13" s="68"/>
      <c r="C13" s="69"/>
      <c r="D13" s="70">
        <f t="shared" ref="D13:M13" si="4">SUM(D14:D15)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140813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140813</v>
      </c>
      <c r="O13" s="72">
        <f t="shared" si="2"/>
        <v>279.39087301587301</v>
      </c>
      <c r="P13" s="73"/>
    </row>
    <row r="14" spans="1:133">
      <c r="A14" s="61"/>
      <c r="B14" s="62">
        <v>533</v>
      </c>
      <c r="C14" s="63" t="s">
        <v>24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132047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132047</v>
      </c>
      <c r="O14" s="65">
        <f t="shared" si="2"/>
        <v>261.99801587301585</v>
      </c>
      <c r="P14" s="66"/>
    </row>
    <row r="15" spans="1:133">
      <c r="A15" s="61"/>
      <c r="B15" s="62">
        <v>534</v>
      </c>
      <c r="C15" s="63" t="s">
        <v>50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8766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8766</v>
      </c>
      <c r="O15" s="65">
        <f t="shared" si="2"/>
        <v>17.392857142857142</v>
      </c>
      <c r="P15" s="66"/>
    </row>
    <row r="16" spans="1:133" ht="15.75">
      <c r="A16" s="67" t="s">
        <v>26</v>
      </c>
      <c r="B16" s="68"/>
      <c r="C16" s="69"/>
      <c r="D16" s="70">
        <f t="shared" ref="D16:M16" si="5">SUM(D17:D17)</f>
        <v>85016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85016</v>
      </c>
      <c r="O16" s="72">
        <f t="shared" si="2"/>
        <v>168.68253968253967</v>
      </c>
      <c r="P16" s="73"/>
    </row>
    <row r="17" spans="1:119">
      <c r="A17" s="61"/>
      <c r="B17" s="62">
        <v>541</v>
      </c>
      <c r="C17" s="63" t="s">
        <v>51</v>
      </c>
      <c r="D17" s="64">
        <v>85016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85016</v>
      </c>
      <c r="O17" s="65">
        <f t="shared" si="2"/>
        <v>168.68253968253967</v>
      </c>
      <c r="P17" s="66"/>
    </row>
    <row r="18" spans="1:119" ht="15.75">
      <c r="A18" s="67" t="s">
        <v>28</v>
      </c>
      <c r="B18" s="68"/>
      <c r="C18" s="69"/>
      <c r="D18" s="70">
        <f t="shared" ref="D18:M18" si="6">SUM(D19:D19)</f>
        <v>36398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36398</v>
      </c>
      <c r="O18" s="72">
        <f t="shared" si="2"/>
        <v>72.218253968253961</v>
      </c>
      <c r="P18" s="66"/>
    </row>
    <row r="19" spans="1:119" ht="15.75" thickBot="1">
      <c r="A19" s="61"/>
      <c r="B19" s="62">
        <v>572</v>
      </c>
      <c r="C19" s="63" t="s">
        <v>52</v>
      </c>
      <c r="D19" s="64">
        <v>36398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36398</v>
      </c>
      <c r="O19" s="65">
        <f t="shared" si="2"/>
        <v>72.218253968253961</v>
      </c>
      <c r="P19" s="66"/>
    </row>
    <row r="20" spans="1:119" ht="16.5" thickBot="1">
      <c r="A20" s="74" t="s">
        <v>10</v>
      </c>
      <c r="B20" s="75"/>
      <c r="C20" s="76"/>
      <c r="D20" s="77">
        <f>SUM(D5,D10,D13,D16,D18)</f>
        <v>321324</v>
      </c>
      <c r="E20" s="77">
        <f t="shared" ref="E20:M20" si="7">SUM(E5,E10,E13,E16,E18)</f>
        <v>0</v>
      </c>
      <c r="F20" s="77">
        <f t="shared" si="7"/>
        <v>0</v>
      </c>
      <c r="G20" s="77">
        <f t="shared" si="7"/>
        <v>0</v>
      </c>
      <c r="H20" s="77">
        <f t="shared" si="7"/>
        <v>0</v>
      </c>
      <c r="I20" s="77">
        <f t="shared" si="7"/>
        <v>140813</v>
      </c>
      <c r="J20" s="77">
        <f t="shared" si="7"/>
        <v>0</v>
      </c>
      <c r="K20" s="77">
        <f t="shared" si="7"/>
        <v>0</v>
      </c>
      <c r="L20" s="77">
        <f t="shared" si="7"/>
        <v>0</v>
      </c>
      <c r="M20" s="77">
        <f t="shared" si="7"/>
        <v>0</v>
      </c>
      <c r="N20" s="77">
        <f t="shared" si="1"/>
        <v>462137</v>
      </c>
      <c r="O20" s="78">
        <f t="shared" si="2"/>
        <v>916.93849206349205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14" t="s">
        <v>53</v>
      </c>
      <c r="M22" s="114"/>
      <c r="N22" s="114"/>
      <c r="O22" s="88">
        <v>504</v>
      </c>
    </row>
    <row r="23" spans="1:119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7"/>
    </row>
    <row r="24" spans="1:119" ht="15.75" customHeight="1" thickBot="1">
      <c r="A24" s="118" t="s">
        <v>42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144672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144672</v>
      </c>
      <c r="O5" s="30">
        <f t="shared" ref="O5:O20" si="2">(N5/O$22)</f>
        <v>289.9238476953908</v>
      </c>
      <c r="P5" s="6"/>
    </row>
    <row r="6" spans="1:133">
      <c r="A6" s="12"/>
      <c r="B6" s="42">
        <v>511</v>
      </c>
      <c r="C6" s="19" t="s">
        <v>33</v>
      </c>
      <c r="D6" s="43">
        <v>1250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1250</v>
      </c>
      <c r="O6" s="44">
        <f t="shared" si="2"/>
        <v>2.5050100200400802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2.4048096192384771</v>
      </c>
      <c r="P7" s="9"/>
    </row>
    <row r="8" spans="1:133">
      <c r="A8" s="12"/>
      <c r="B8" s="42">
        <v>513</v>
      </c>
      <c r="C8" s="19" t="s">
        <v>19</v>
      </c>
      <c r="D8" s="43">
        <v>101747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101747</v>
      </c>
      <c r="O8" s="44">
        <f t="shared" si="2"/>
        <v>203.90180360721442</v>
      </c>
      <c r="P8" s="9"/>
    </row>
    <row r="9" spans="1:133">
      <c r="A9" s="12"/>
      <c r="B9" s="42">
        <v>517</v>
      </c>
      <c r="C9" s="19" t="s">
        <v>35</v>
      </c>
      <c r="D9" s="43">
        <v>40475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40475</v>
      </c>
      <c r="O9" s="44">
        <f t="shared" si="2"/>
        <v>81.112224448897791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SUM(D11:D12)</f>
        <v>74622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74622</v>
      </c>
      <c r="O10" s="41">
        <f t="shared" si="2"/>
        <v>149.54308617234469</v>
      </c>
      <c r="P10" s="10"/>
    </row>
    <row r="11" spans="1:133">
      <c r="A11" s="12"/>
      <c r="B11" s="42">
        <v>521</v>
      </c>
      <c r="C11" s="19" t="s">
        <v>21</v>
      </c>
      <c r="D11" s="43">
        <v>60644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60644</v>
      </c>
      <c r="O11" s="44">
        <f t="shared" si="2"/>
        <v>121.53106212424849</v>
      </c>
      <c r="P11" s="9"/>
    </row>
    <row r="12" spans="1:133">
      <c r="A12" s="12"/>
      <c r="B12" s="42">
        <v>522</v>
      </c>
      <c r="C12" s="19" t="s">
        <v>22</v>
      </c>
      <c r="D12" s="43">
        <v>13978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13978</v>
      </c>
      <c r="O12" s="44">
        <f t="shared" si="2"/>
        <v>28.012024048096194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140400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140400</v>
      </c>
      <c r="O13" s="41">
        <f t="shared" si="2"/>
        <v>281.36272545090179</v>
      </c>
      <c r="P13" s="10"/>
    </row>
    <row r="14" spans="1:133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97372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97372</v>
      </c>
      <c r="O14" s="44">
        <f t="shared" si="2"/>
        <v>195.13426853707415</v>
      </c>
      <c r="P14" s="9"/>
    </row>
    <row r="15" spans="1:133">
      <c r="A15" s="12"/>
      <c r="B15" s="42">
        <v>534</v>
      </c>
      <c r="C15" s="19" t="s">
        <v>25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43028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43028</v>
      </c>
      <c r="O15" s="44">
        <f t="shared" si="2"/>
        <v>86.228456913827657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108008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108008</v>
      </c>
      <c r="O16" s="41">
        <f t="shared" si="2"/>
        <v>216.44889779559119</v>
      </c>
      <c r="P16" s="10"/>
    </row>
    <row r="17" spans="1:119">
      <c r="A17" s="12"/>
      <c r="B17" s="42">
        <v>541</v>
      </c>
      <c r="C17" s="19" t="s">
        <v>27</v>
      </c>
      <c r="D17" s="43">
        <v>108008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108008</v>
      </c>
      <c r="O17" s="44">
        <f t="shared" si="2"/>
        <v>216.44889779559119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24832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24832</v>
      </c>
      <c r="O18" s="41">
        <f t="shared" si="2"/>
        <v>49.763527054108216</v>
      </c>
      <c r="P18" s="9"/>
    </row>
    <row r="19" spans="1:119" ht="15.75" thickBot="1">
      <c r="A19" s="12"/>
      <c r="B19" s="42">
        <v>572</v>
      </c>
      <c r="C19" s="19" t="s">
        <v>29</v>
      </c>
      <c r="D19" s="43">
        <v>24832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24832</v>
      </c>
      <c r="O19" s="44">
        <f t="shared" si="2"/>
        <v>49.763527054108216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352134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140400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492534</v>
      </c>
      <c r="O20" s="35">
        <f t="shared" si="2"/>
        <v>987.04208416833671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48</v>
      </c>
      <c r="M22" s="90"/>
      <c r="N22" s="90"/>
      <c r="O22" s="39">
        <v>499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109878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109878</v>
      </c>
      <c r="O5" s="30">
        <f t="shared" ref="O5:O19" si="2">(N5/O$21)</f>
        <v>226.55257731958764</v>
      </c>
      <c r="P5" s="6"/>
    </row>
    <row r="6" spans="1:133">
      <c r="A6" s="12"/>
      <c r="B6" s="42">
        <v>511</v>
      </c>
      <c r="C6" s="19" t="s">
        <v>33</v>
      </c>
      <c r="D6" s="43">
        <v>1100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1100</v>
      </c>
      <c r="O6" s="44">
        <f t="shared" si="2"/>
        <v>2.268041237113402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2.4742268041237114</v>
      </c>
      <c r="P7" s="9"/>
    </row>
    <row r="8" spans="1:133">
      <c r="A8" s="12"/>
      <c r="B8" s="42">
        <v>513</v>
      </c>
      <c r="C8" s="19" t="s">
        <v>19</v>
      </c>
      <c r="D8" s="43">
        <v>107578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107578</v>
      </c>
      <c r="O8" s="44">
        <f t="shared" si="2"/>
        <v>221.8103092783505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58693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58693</v>
      </c>
      <c r="O9" s="41">
        <f t="shared" si="2"/>
        <v>121.01649484536082</v>
      </c>
      <c r="P9" s="10"/>
    </row>
    <row r="10" spans="1:133">
      <c r="A10" s="12"/>
      <c r="B10" s="42">
        <v>521</v>
      </c>
      <c r="C10" s="19" t="s">
        <v>21</v>
      </c>
      <c r="D10" s="43">
        <v>53010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53010</v>
      </c>
      <c r="O10" s="44">
        <f t="shared" si="2"/>
        <v>109.29896907216495</v>
      </c>
      <c r="P10" s="9"/>
    </row>
    <row r="11" spans="1:133">
      <c r="A11" s="12"/>
      <c r="B11" s="42">
        <v>522</v>
      </c>
      <c r="C11" s="19" t="s">
        <v>22</v>
      </c>
      <c r="D11" s="43">
        <v>5683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5683</v>
      </c>
      <c r="O11" s="44">
        <f t="shared" si="2"/>
        <v>11.717525773195876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170120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170120</v>
      </c>
      <c r="O12" s="41">
        <f t="shared" si="2"/>
        <v>350.76288659793812</v>
      </c>
      <c r="P12" s="10"/>
    </row>
    <row r="13" spans="1:133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129932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129932</v>
      </c>
      <c r="O13" s="44">
        <f t="shared" si="2"/>
        <v>267.90103092783505</v>
      </c>
      <c r="P13" s="9"/>
    </row>
    <row r="14" spans="1:133">
      <c r="A14" s="12"/>
      <c r="B14" s="42">
        <v>534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40188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40188</v>
      </c>
      <c r="O14" s="44">
        <f t="shared" si="2"/>
        <v>82.861855670103097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73572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73572</v>
      </c>
      <c r="O15" s="41">
        <f t="shared" si="2"/>
        <v>151.69484536082473</v>
      </c>
      <c r="P15" s="10"/>
    </row>
    <row r="16" spans="1:133">
      <c r="A16" s="12"/>
      <c r="B16" s="42">
        <v>541</v>
      </c>
      <c r="C16" s="19" t="s">
        <v>27</v>
      </c>
      <c r="D16" s="43">
        <v>73572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73572</v>
      </c>
      <c r="O16" s="44">
        <f t="shared" si="2"/>
        <v>151.69484536082473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13885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13885</v>
      </c>
      <c r="O17" s="41">
        <f t="shared" si="2"/>
        <v>28.628865979381445</v>
      </c>
      <c r="P17" s="9"/>
    </row>
    <row r="18" spans="1:119" ht="15.75" thickBot="1">
      <c r="A18" s="12"/>
      <c r="B18" s="42">
        <v>572</v>
      </c>
      <c r="C18" s="19" t="s">
        <v>29</v>
      </c>
      <c r="D18" s="43">
        <v>13885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13885</v>
      </c>
      <c r="O18" s="44">
        <f t="shared" si="2"/>
        <v>28.628865979381445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256028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170120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426148</v>
      </c>
      <c r="O19" s="35">
        <f t="shared" si="2"/>
        <v>878.6556701030928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44</v>
      </c>
      <c r="M21" s="90"/>
      <c r="N21" s="90"/>
      <c r="O21" s="39">
        <v>485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138539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138539</v>
      </c>
      <c r="O5" s="30">
        <f t="shared" ref="O5:O20" si="2">(N5/O$22)</f>
        <v>283.31083844580775</v>
      </c>
      <c r="P5" s="6"/>
    </row>
    <row r="6" spans="1:133">
      <c r="A6" s="12"/>
      <c r="B6" s="42">
        <v>511</v>
      </c>
      <c r="C6" s="19" t="s">
        <v>33</v>
      </c>
      <c r="D6" s="43">
        <v>1125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1125</v>
      </c>
      <c r="O6" s="44">
        <f t="shared" si="2"/>
        <v>2.3006134969325154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2.4539877300613497</v>
      </c>
      <c r="P7" s="9"/>
    </row>
    <row r="8" spans="1:133">
      <c r="A8" s="12"/>
      <c r="B8" s="42">
        <v>513</v>
      </c>
      <c r="C8" s="19" t="s">
        <v>19</v>
      </c>
      <c r="D8" s="43">
        <v>99383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99383</v>
      </c>
      <c r="O8" s="44">
        <f t="shared" si="2"/>
        <v>203.23721881390594</v>
      </c>
      <c r="P8" s="9"/>
    </row>
    <row r="9" spans="1:133">
      <c r="A9" s="12"/>
      <c r="B9" s="42">
        <v>517</v>
      </c>
      <c r="C9" s="19" t="s">
        <v>35</v>
      </c>
      <c r="D9" s="43">
        <v>36831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36831</v>
      </c>
      <c r="O9" s="44">
        <f t="shared" si="2"/>
        <v>75.319018404907979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SUM(D11:D12)</f>
        <v>59620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59620</v>
      </c>
      <c r="O10" s="41">
        <f t="shared" si="2"/>
        <v>121.92229038854806</v>
      </c>
      <c r="P10" s="10"/>
    </row>
    <row r="11" spans="1:133">
      <c r="A11" s="12"/>
      <c r="B11" s="42">
        <v>521</v>
      </c>
      <c r="C11" s="19" t="s">
        <v>21</v>
      </c>
      <c r="D11" s="43">
        <v>53558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53558</v>
      </c>
      <c r="O11" s="44">
        <f t="shared" si="2"/>
        <v>109.52556237218813</v>
      </c>
      <c r="P11" s="9"/>
    </row>
    <row r="12" spans="1:133">
      <c r="A12" s="12"/>
      <c r="B12" s="42">
        <v>522</v>
      </c>
      <c r="C12" s="19" t="s">
        <v>22</v>
      </c>
      <c r="D12" s="43">
        <v>6062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6062</v>
      </c>
      <c r="O12" s="44">
        <f t="shared" si="2"/>
        <v>12.396728016359917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158390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158390</v>
      </c>
      <c r="O13" s="41">
        <f t="shared" si="2"/>
        <v>323.90593047034764</v>
      </c>
      <c r="P13" s="10"/>
    </row>
    <row r="14" spans="1:133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102530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102530</v>
      </c>
      <c r="O14" s="44">
        <f t="shared" si="2"/>
        <v>209.67280163599182</v>
      </c>
      <c r="P14" s="9"/>
    </row>
    <row r="15" spans="1:133">
      <c r="A15" s="12"/>
      <c r="B15" s="42">
        <v>534</v>
      </c>
      <c r="C15" s="19" t="s">
        <v>25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55860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55860</v>
      </c>
      <c r="O15" s="44">
        <f t="shared" si="2"/>
        <v>114.23312883435582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81551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81551</v>
      </c>
      <c r="O16" s="41">
        <f t="shared" si="2"/>
        <v>166.77096114519426</v>
      </c>
      <c r="P16" s="10"/>
    </row>
    <row r="17" spans="1:119">
      <c r="A17" s="12"/>
      <c r="B17" s="42">
        <v>541</v>
      </c>
      <c r="C17" s="19" t="s">
        <v>27</v>
      </c>
      <c r="D17" s="43">
        <v>81551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81551</v>
      </c>
      <c r="O17" s="44">
        <f t="shared" si="2"/>
        <v>166.77096114519426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51672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51672</v>
      </c>
      <c r="O18" s="41">
        <f t="shared" si="2"/>
        <v>105.66871165644172</v>
      </c>
      <c r="P18" s="9"/>
    </row>
    <row r="19" spans="1:119" ht="15.75" thickBot="1">
      <c r="A19" s="12"/>
      <c r="B19" s="42">
        <v>572</v>
      </c>
      <c r="C19" s="19" t="s">
        <v>29</v>
      </c>
      <c r="D19" s="43">
        <v>51672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51672</v>
      </c>
      <c r="O19" s="44">
        <f t="shared" si="2"/>
        <v>105.66871165644172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331382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158390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489772</v>
      </c>
      <c r="O20" s="35">
        <f t="shared" si="2"/>
        <v>1001.5787321063394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41</v>
      </c>
      <c r="M22" s="90"/>
      <c r="N22" s="90"/>
      <c r="O22" s="39">
        <v>489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125720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125720</v>
      </c>
      <c r="O5" s="30">
        <f t="shared" ref="O5:O20" si="2">(N5/O$22)</f>
        <v>257.09611451942743</v>
      </c>
      <c r="P5" s="6"/>
    </row>
    <row r="6" spans="1:133">
      <c r="A6" s="12"/>
      <c r="B6" s="42">
        <v>511</v>
      </c>
      <c r="C6" s="19" t="s">
        <v>33</v>
      </c>
      <c r="D6" s="43">
        <v>1125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1125</v>
      </c>
      <c r="O6" s="44">
        <f t="shared" si="2"/>
        <v>2.3006134969325154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2.4539877300613497</v>
      </c>
      <c r="P7" s="9"/>
    </row>
    <row r="8" spans="1:133">
      <c r="A8" s="12"/>
      <c r="B8" s="42">
        <v>513</v>
      </c>
      <c r="C8" s="19" t="s">
        <v>19</v>
      </c>
      <c r="D8" s="43">
        <v>123395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123395</v>
      </c>
      <c r="O8" s="44">
        <f t="shared" si="2"/>
        <v>252.34151329243355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61678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61678</v>
      </c>
      <c r="O9" s="41">
        <f t="shared" si="2"/>
        <v>126.13087934560328</v>
      </c>
      <c r="P9" s="10"/>
    </row>
    <row r="10" spans="1:133">
      <c r="A10" s="12"/>
      <c r="B10" s="42">
        <v>521</v>
      </c>
      <c r="C10" s="19" t="s">
        <v>21</v>
      </c>
      <c r="D10" s="43">
        <v>54020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54020</v>
      </c>
      <c r="O10" s="44">
        <f t="shared" si="2"/>
        <v>110.47034764826176</v>
      </c>
      <c r="P10" s="9"/>
    </row>
    <row r="11" spans="1:133">
      <c r="A11" s="12"/>
      <c r="B11" s="42">
        <v>522</v>
      </c>
      <c r="C11" s="19" t="s">
        <v>22</v>
      </c>
      <c r="D11" s="43">
        <v>7658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7658</v>
      </c>
      <c r="O11" s="44">
        <f t="shared" si="2"/>
        <v>15.660531697341513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12818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12818</v>
      </c>
      <c r="O12" s="41">
        <f t="shared" si="2"/>
        <v>26.212678936605318</v>
      </c>
      <c r="P12" s="10"/>
    </row>
    <row r="13" spans="1:133">
      <c r="A13" s="12"/>
      <c r="B13" s="42">
        <v>536</v>
      </c>
      <c r="C13" s="19" t="s">
        <v>36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12818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12818</v>
      </c>
      <c r="O13" s="44">
        <f t="shared" si="2"/>
        <v>26.212678936605318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88267</v>
      </c>
      <c r="E14" s="29">
        <f t="shared" si="5"/>
        <v>0</v>
      </c>
      <c r="F14" s="29">
        <f t="shared" si="5"/>
        <v>0</v>
      </c>
      <c r="G14" s="29">
        <f t="shared" si="5"/>
        <v>8264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96531</v>
      </c>
      <c r="O14" s="41">
        <f t="shared" si="2"/>
        <v>197.40490797546013</v>
      </c>
      <c r="P14" s="10"/>
    </row>
    <row r="15" spans="1:133">
      <c r="A15" s="12"/>
      <c r="B15" s="42">
        <v>541</v>
      </c>
      <c r="C15" s="19" t="s">
        <v>27</v>
      </c>
      <c r="D15" s="43">
        <v>88267</v>
      </c>
      <c r="E15" s="43">
        <v>0</v>
      </c>
      <c r="F15" s="43">
        <v>0</v>
      </c>
      <c r="G15" s="43">
        <v>8264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96531</v>
      </c>
      <c r="O15" s="44">
        <f t="shared" si="2"/>
        <v>197.40490797546013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94940</v>
      </c>
      <c r="E16" s="29">
        <f t="shared" si="6"/>
        <v>0</v>
      </c>
      <c r="F16" s="29">
        <f t="shared" si="6"/>
        <v>0</v>
      </c>
      <c r="G16" s="29">
        <f t="shared" si="6"/>
        <v>384389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479329</v>
      </c>
      <c r="O16" s="41">
        <f t="shared" si="2"/>
        <v>980.2229038854806</v>
      </c>
      <c r="P16" s="9"/>
    </row>
    <row r="17" spans="1:119">
      <c r="A17" s="12"/>
      <c r="B17" s="42">
        <v>572</v>
      </c>
      <c r="C17" s="19" t="s">
        <v>29</v>
      </c>
      <c r="D17" s="43">
        <v>94940</v>
      </c>
      <c r="E17" s="43">
        <v>0</v>
      </c>
      <c r="F17" s="43">
        <v>0</v>
      </c>
      <c r="G17" s="43">
        <v>384389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479329</v>
      </c>
      <c r="O17" s="44">
        <f t="shared" si="2"/>
        <v>980.2229038854806</v>
      </c>
      <c r="P17" s="9"/>
    </row>
    <row r="18" spans="1:119" ht="15.75">
      <c r="A18" s="26" t="s">
        <v>37</v>
      </c>
      <c r="B18" s="27"/>
      <c r="C18" s="28"/>
      <c r="D18" s="29">
        <f t="shared" ref="D18:M18" si="7">SUM(D19:D19)</f>
        <v>24201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24201</v>
      </c>
      <c r="O18" s="41">
        <f t="shared" si="2"/>
        <v>49.490797546012267</v>
      </c>
      <c r="P18" s="9"/>
    </row>
    <row r="19" spans="1:119" ht="15.75" thickBot="1">
      <c r="A19" s="12"/>
      <c r="B19" s="42">
        <v>581</v>
      </c>
      <c r="C19" s="19" t="s">
        <v>38</v>
      </c>
      <c r="D19" s="43">
        <v>24201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24201</v>
      </c>
      <c r="O19" s="44">
        <f t="shared" si="2"/>
        <v>49.490797546012267</v>
      </c>
      <c r="P19" s="9"/>
    </row>
    <row r="20" spans="1:119" ht="16.5" thickBot="1">
      <c r="A20" s="13" t="s">
        <v>10</v>
      </c>
      <c r="B20" s="21"/>
      <c r="C20" s="20"/>
      <c r="D20" s="14">
        <f>SUM(D5,D9,D12,D14,D16,D18)</f>
        <v>394806</v>
      </c>
      <c r="E20" s="14">
        <f t="shared" ref="E20:M20" si="8">SUM(E5,E9,E12,E14,E16,E18)</f>
        <v>0</v>
      </c>
      <c r="F20" s="14">
        <f t="shared" si="8"/>
        <v>0</v>
      </c>
      <c r="G20" s="14">
        <f t="shared" si="8"/>
        <v>392653</v>
      </c>
      <c r="H20" s="14">
        <f t="shared" si="8"/>
        <v>0</v>
      </c>
      <c r="I20" s="14">
        <f t="shared" si="8"/>
        <v>12818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800277</v>
      </c>
      <c r="O20" s="35">
        <f t="shared" si="2"/>
        <v>1636.5582822085889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39</v>
      </c>
      <c r="M22" s="90"/>
      <c r="N22" s="90"/>
      <c r="O22" s="39">
        <v>489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105379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105379</v>
      </c>
      <c r="O5" s="30">
        <f t="shared" ref="O5:O17" si="2">(N5/O$19)</f>
        <v>215.05918367346939</v>
      </c>
      <c r="P5" s="6"/>
    </row>
    <row r="6" spans="1:133">
      <c r="A6" s="12"/>
      <c r="B6" s="42">
        <v>513</v>
      </c>
      <c r="C6" s="19" t="s">
        <v>19</v>
      </c>
      <c r="D6" s="43">
        <v>105379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105379</v>
      </c>
      <c r="O6" s="44">
        <f t="shared" si="2"/>
        <v>215.05918367346939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59059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59059</v>
      </c>
      <c r="O7" s="41">
        <f t="shared" si="2"/>
        <v>120.52857142857142</v>
      </c>
      <c r="P7" s="10"/>
    </row>
    <row r="8" spans="1:133">
      <c r="A8" s="12"/>
      <c r="B8" s="42">
        <v>521</v>
      </c>
      <c r="C8" s="19" t="s">
        <v>21</v>
      </c>
      <c r="D8" s="43">
        <v>48878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48878</v>
      </c>
      <c r="O8" s="44">
        <f t="shared" si="2"/>
        <v>99.751020408163271</v>
      </c>
      <c r="P8" s="9"/>
    </row>
    <row r="9" spans="1:133">
      <c r="A9" s="12"/>
      <c r="B9" s="42">
        <v>522</v>
      </c>
      <c r="C9" s="19" t="s">
        <v>22</v>
      </c>
      <c r="D9" s="43">
        <v>10181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10181</v>
      </c>
      <c r="O9" s="44">
        <f t="shared" si="2"/>
        <v>20.777551020408165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165767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165767</v>
      </c>
      <c r="O10" s="41">
        <f t="shared" si="2"/>
        <v>338.3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121694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121694</v>
      </c>
      <c r="O11" s="44">
        <f t="shared" si="2"/>
        <v>248.35510204081632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44073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44073</v>
      </c>
      <c r="O12" s="44">
        <f t="shared" si="2"/>
        <v>89.944897959183677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538122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538122</v>
      </c>
      <c r="O13" s="41">
        <f t="shared" si="2"/>
        <v>1098.2081632653062</v>
      </c>
      <c r="P13" s="10"/>
    </row>
    <row r="14" spans="1:133">
      <c r="A14" s="12"/>
      <c r="B14" s="42">
        <v>541</v>
      </c>
      <c r="C14" s="19" t="s">
        <v>27</v>
      </c>
      <c r="D14" s="43">
        <v>538122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538122</v>
      </c>
      <c r="O14" s="44">
        <f t="shared" si="2"/>
        <v>1098.2081632653062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263480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263480</v>
      </c>
      <c r="O15" s="41">
        <f t="shared" si="2"/>
        <v>537.71428571428567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263480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263480</v>
      </c>
      <c r="O16" s="44">
        <f t="shared" si="2"/>
        <v>537.71428571428567</v>
      </c>
      <c r="P16" s="9"/>
    </row>
    <row r="17" spans="1:119" ht="16.5" thickBot="1">
      <c r="A17" s="13" t="s">
        <v>10</v>
      </c>
      <c r="B17" s="21"/>
      <c r="C17" s="20"/>
      <c r="D17" s="14">
        <f>SUM(D5,D7,D10,D13,D15)</f>
        <v>966040</v>
      </c>
      <c r="E17" s="14">
        <f t="shared" ref="E17:M17" si="7">SUM(E5,E7,E10,E13,E15)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165767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1131807</v>
      </c>
      <c r="O17" s="35">
        <f t="shared" si="2"/>
        <v>2309.8102040816325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30</v>
      </c>
      <c r="M19" s="90"/>
      <c r="N19" s="90"/>
      <c r="O19" s="39">
        <v>490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107270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107270</v>
      </c>
      <c r="O5" s="30">
        <f t="shared" ref="O5:O21" si="2">(N5/O$23)</f>
        <v>217.14574898785426</v>
      </c>
      <c r="P5" s="6"/>
    </row>
    <row r="6" spans="1:133">
      <c r="A6" s="12"/>
      <c r="B6" s="42">
        <v>511</v>
      </c>
      <c r="C6" s="19" t="s">
        <v>33</v>
      </c>
      <c r="D6" s="43">
        <v>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1400</v>
      </c>
      <c r="O6" s="44">
        <f t="shared" si="2"/>
        <v>2.834008097165992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2.42914979757085</v>
      </c>
      <c r="P7" s="9"/>
    </row>
    <row r="8" spans="1:133">
      <c r="A8" s="12"/>
      <c r="B8" s="42">
        <v>513</v>
      </c>
      <c r="C8" s="19" t="s">
        <v>19</v>
      </c>
      <c r="D8" s="43">
        <v>104670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104670</v>
      </c>
      <c r="O8" s="44">
        <f t="shared" si="2"/>
        <v>211.88259109311741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63793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63793</v>
      </c>
      <c r="O9" s="41">
        <f t="shared" si="2"/>
        <v>129.13562753036436</v>
      </c>
      <c r="P9" s="10"/>
    </row>
    <row r="10" spans="1:133">
      <c r="A10" s="12"/>
      <c r="B10" s="42">
        <v>521</v>
      </c>
      <c r="C10" s="19" t="s">
        <v>21</v>
      </c>
      <c r="D10" s="43">
        <v>47176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47176</v>
      </c>
      <c r="O10" s="44">
        <f t="shared" si="2"/>
        <v>95.497975708502025</v>
      </c>
      <c r="P10" s="9"/>
    </row>
    <row r="11" spans="1:133">
      <c r="A11" s="12"/>
      <c r="B11" s="42">
        <v>522</v>
      </c>
      <c r="C11" s="19" t="s">
        <v>22</v>
      </c>
      <c r="D11" s="43">
        <v>16617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16617</v>
      </c>
      <c r="O11" s="44">
        <f t="shared" si="2"/>
        <v>33.637651821862349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162119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162119</v>
      </c>
      <c r="O12" s="41">
        <f t="shared" si="2"/>
        <v>328.17611336032388</v>
      </c>
      <c r="P12" s="10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45618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45618</v>
      </c>
      <c r="O13" s="44">
        <f t="shared" si="2"/>
        <v>92.344129554655865</v>
      </c>
      <c r="P13" s="9"/>
    </row>
    <row r="14" spans="1:133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116501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116501</v>
      </c>
      <c r="O14" s="44">
        <f t="shared" si="2"/>
        <v>235.83198380566802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86828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86828</v>
      </c>
      <c r="O15" s="41">
        <f t="shared" si="2"/>
        <v>175.76518218623482</v>
      </c>
      <c r="P15" s="10"/>
    </row>
    <row r="16" spans="1:133">
      <c r="A16" s="12"/>
      <c r="B16" s="42">
        <v>541</v>
      </c>
      <c r="C16" s="19" t="s">
        <v>27</v>
      </c>
      <c r="D16" s="43">
        <v>86828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86828</v>
      </c>
      <c r="O16" s="44">
        <f t="shared" si="2"/>
        <v>175.76518218623482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19155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19155</v>
      </c>
      <c r="O17" s="41">
        <f t="shared" si="2"/>
        <v>38.775303643724698</v>
      </c>
      <c r="P17" s="9"/>
    </row>
    <row r="18" spans="1:119">
      <c r="A18" s="12"/>
      <c r="B18" s="42">
        <v>572</v>
      </c>
      <c r="C18" s="19" t="s">
        <v>29</v>
      </c>
      <c r="D18" s="43">
        <v>19155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19155</v>
      </c>
      <c r="O18" s="44">
        <f t="shared" si="2"/>
        <v>38.775303643724698</v>
      </c>
      <c r="P18" s="9"/>
    </row>
    <row r="19" spans="1:119" ht="15.75">
      <c r="A19" s="26" t="s">
        <v>37</v>
      </c>
      <c r="B19" s="27"/>
      <c r="C19" s="28"/>
      <c r="D19" s="29">
        <f t="shared" ref="D19:M19" si="7">SUM(D20:D20)</f>
        <v>27547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27547</v>
      </c>
      <c r="O19" s="41">
        <f t="shared" si="2"/>
        <v>55.763157894736842</v>
      </c>
      <c r="P19" s="9"/>
    </row>
    <row r="20" spans="1:119" ht="15.75" thickBot="1">
      <c r="A20" s="12"/>
      <c r="B20" s="42">
        <v>581</v>
      </c>
      <c r="C20" s="19" t="s">
        <v>38</v>
      </c>
      <c r="D20" s="43">
        <v>27547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27547</v>
      </c>
      <c r="O20" s="44">
        <f t="shared" si="2"/>
        <v>55.763157894736842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304593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162119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466712</v>
      </c>
      <c r="O21" s="35">
        <f t="shared" si="2"/>
        <v>944.76113360323882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46</v>
      </c>
      <c r="M23" s="90"/>
      <c r="N23" s="90"/>
      <c r="O23" s="39">
        <v>494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108361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108361</v>
      </c>
      <c r="O5" s="30">
        <f t="shared" ref="O5:O20" si="2">(N5/O$22)</f>
        <v>219.35425101214574</v>
      </c>
      <c r="P5" s="6"/>
    </row>
    <row r="6" spans="1:133">
      <c r="A6" s="12"/>
      <c r="B6" s="42">
        <v>511</v>
      </c>
      <c r="C6" s="19" t="s">
        <v>33</v>
      </c>
      <c r="D6" s="43">
        <v>1800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</v>
      </c>
      <c r="O6" s="44">
        <f t="shared" si="2"/>
        <v>3.6437246963562755</v>
      </c>
      <c r="P6" s="9"/>
    </row>
    <row r="7" spans="1:133">
      <c r="A7" s="12"/>
      <c r="B7" s="42">
        <v>513</v>
      </c>
      <c r="C7" s="19" t="s">
        <v>19</v>
      </c>
      <c r="D7" s="43">
        <v>106561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106561</v>
      </c>
      <c r="O7" s="44">
        <f t="shared" si="2"/>
        <v>215.71052631578948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70366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70366</v>
      </c>
      <c r="O8" s="41">
        <f t="shared" si="2"/>
        <v>142.44129554655871</v>
      </c>
      <c r="P8" s="10"/>
    </row>
    <row r="9" spans="1:133">
      <c r="A9" s="12"/>
      <c r="B9" s="42">
        <v>521</v>
      </c>
      <c r="C9" s="19" t="s">
        <v>21</v>
      </c>
      <c r="D9" s="43">
        <v>55689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55689</v>
      </c>
      <c r="O9" s="44">
        <f t="shared" si="2"/>
        <v>112.73076923076923</v>
      </c>
      <c r="P9" s="9"/>
    </row>
    <row r="10" spans="1:133">
      <c r="A10" s="12"/>
      <c r="B10" s="42">
        <v>522</v>
      </c>
      <c r="C10" s="19" t="s">
        <v>22</v>
      </c>
      <c r="D10" s="43">
        <v>14677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14677</v>
      </c>
      <c r="O10" s="44">
        <f t="shared" si="2"/>
        <v>29.710526315789473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151000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151000</v>
      </c>
      <c r="O11" s="41">
        <f t="shared" si="2"/>
        <v>305.66801619433198</v>
      </c>
      <c r="P11" s="10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43154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43154</v>
      </c>
      <c r="O12" s="44">
        <f t="shared" si="2"/>
        <v>87.356275303643727</v>
      </c>
      <c r="P12" s="9"/>
    </row>
    <row r="13" spans="1:133">
      <c r="A13" s="12"/>
      <c r="B13" s="42">
        <v>536</v>
      </c>
      <c r="C13" s="19" t="s">
        <v>36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107846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107846</v>
      </c>
      <c r="O13" s="44">
        <f t="shared" si="2"/>
        <v>218.31174089068827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76678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76678</v>
      </c>
      <c r="O14" s="41">
        <f t="shared" si="2"/>
        <v>155.21862348178138</v>
      </c>
      <c r="P14" s="10"/>
    </row>
    <row r="15" spans="1:133">
      <c r="A15" s="12"/>
      <c r="B15" s="42">
        <v>541</v>
      </c>
      <c r="C15" s="19" t="s">
        <v>27</v>
      </c>
      <c r="D15" s="43">
        <v>76678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76678</v>
      </c>
      <c r="O15" s="44">
        <f t="shared" si="2"/>
        <v>155.21862348178138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11562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11562</v>
      </c>
      <c r="O16" s="41">
        <f t="shared" si="2"/>
        <v>23.404858299595141</v>
      </c>
      <c r="P16" s="9"/>
    </row>
    <row r="17" spans="1:119">
      <c r="A17" s="12"/>
      <c r="B17" s="42">
        <v>572</v>
      </c>
      <c r="C17" s="19" t="s">
        <v>29</v>
      </c>
      <c r="D17" s="43">
        <v>11562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11562</v>
      </c>
      <c r="O17" s="44">
        <f t="shared" si="2"/>
        <v>23.404858299595141</v>
      </c>
      <c r="P17" s="9"/>
    </row>
    <row r="18" spans="1:119" ht="15.75">
      <c r="A18" s="26" t="s">
        <v>37</v>
      </c>
      <c r="B18" s="27"/>
      <c r="C18" s="28"/>
      <c r="D18" s="29">
        <f t="shared" ref="D18:M18" si="7">SUM(D19:D19)</f>
        <v>32847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32847</v>
      </c>
      <c r="O18" s="41">
        <f t="shared" si="2"/>
        <v>66.491902834008101</v>
      </c>
      <c r="P18" s="9"/>
    </row>
    <row r="19" spans="1:119" ht="15.75" thickBot="1">
      <c r="A19" s="12"/>
      <c r="B19" s="42">
        <v>581</v>
      </c>
      <c r="C19" s="19" t="s">
        <v>38</v>
      </c>
      <c r="D19" s="43">
        <v>32847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32847</v>
      </c>
      <c r="O19" s="44">
        <f t="shared" si="2"/>
        <v>66.491902834008101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299814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151000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450814</v>
      </c>
      <c r="O20" s="35">
        <f t="shared" si="2"/>
        <v>912.57894736842104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55</v>
      </c>
      <c r="M22" s="90"/>
      <c r="N22" s="90"/>
      <c r="O22" s="39">
        <v>494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234683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234683</v>
      </c>
      <c r="P5" s="30">
        <f t="shared" ref="P5:P19" si="1">(O5/P$21)</f>
        <v>503.61158798283265</v>
      </c>
      <c r="Q5" s="6"/>
    </row>
    <row r="6" spans="1:134">
      <c r="A6" s="12"/>
      <c r="B6" s="42">
        <v>511</v>
      </c>
      <c r="C6" s="19" t="s">
        <v>33</v>
      </c>
      <c r="D6" s="43">
        <v>5850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5850</v>
      </c>
      <c r="P6" s="44">
        <f t="shared" si="1"/>
        <v>12.553648068669528</v>
      </c>
      <c r="Q6" s="9"/>
    </row>
    <row r="7" spans="1:134">
      <c r="A7" s="12"/>
      <c r="B7" s="42">
        <v>513</v>
      </c>
      <c r="C7" s="19" t="s">
        <v>19</v>
      </c>
      <c r="D7" s="43">
        <v>228833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228833</v>
      </c>
      <c r="P7" s="44">
        <f t="shared" si="1"/>
        <v>491.05793991416311</v>
      </c>
      <c r="Q7" s="9"/>
    </row>
    <row r="8" spans="1:134" ht="15.75">
      <c r="A8" s="26" t="s">
        <v>20</v>
      </c>
      <c r="B8" s="27"/>
      <c r="C8" s="28"/>
      <c r="D8" s="29">
        <f t="shared" ref="D8:N8" si="3">SUM(D9:D10)</f>
        <v>48056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48056</v>
      </c>
      <c r="P8" s="41">
        <f t="shared" si="1"/>
        <v>103.12446351931331</v>
      </c>
      <c r="Q8" s="10"/>
    </row>
    <row r="9" spans="1:134">
      <c r="A9" s="12"/>
      <c r="B9" s="42">
        <v>521</v>
      </c>
      <c r="C9" s="19" t="s">
        <v>21</v>
      </c>
      <c r="D9" s="43">
        <v>5775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5775</v>
      </c>
      <c r="P9" s="44">
        <f t="shared" si="1"/>
        <v>12.392703862660944</v>
      </c>
      <c r="Q9" s="9"/>
    </row>
    <row r="10" spans="1:134">
      <c r="A10" s="12"/>
      <c r="B10" s="42">
        <v>522</v>
      </c>
      <c r="C10" s="19" t="s">
        <v>22</v>
      </c>
      <c r="D10" s="43">
        <v>42281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42281</v>
      </c>
      <c r="P10" s="44">
        <f t="shared" si="1"/>
        <v>90.731759656652358</v>
      </c>
      <c r="Q10" s="9"/>
    </row>
    <row r="11" spans="1:134" ht="15.75">
      <c r="A11" s="26" t="s">
        <v>23</v>
      </c>
      <c r="B11" s="27"/>
      <c r="C11" s="28"/>
      <c r="D11" s="29">
        <f t="shared" ref="D11:N11" si="5">SUM(D12:D14)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233223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233223</v>
      </c>
      <c r="P11" s="41">
        <f t="shared" si="1"/>
        <v>500.4785407725322</v>
      </c>
      <c r="Q11" s="10"/>
    </row>
    <row r="12" spans="1:134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131294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8" si="6">SUM(D12:N12)</f>
        <v>131294</v>
      </c>
      <c r="P12" s="44">
        <f t="shared" si="1"/>
        <v>281.74678111587986</v>
      </c>
      <c r="Q12" s="9"/>
    </row>
    <row r="13" spans="1:134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49122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49122</v>
      </c>
      <c r="P13" s="44">
        <f t="shared" si="1"/>
        <v>105.41201716738198</v>
      </c>
      <c r="Q13" s="9"/>
    </row>
    <row r="14" spans="1:134">
      <c r="A14" s="12"/>
      <c r="B14" s="42">
        <v>535</v>
      </c>
      <c r="C14" s="19" t="s">
        <v>62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52807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52807</v>
      </c>
      <c r="P14" s="44">
        <f t="shared" si="1"/>
        <v>113.31974248927038</v>
      </c>
      <c r="Q14" s="9"/>
    </row>
    <row r="15" spans="1:134" ht="15.75">
      <c r="A15" s="26" t="s">
        <v>26</v>
      </c>
      <c r="B15" s="27"/>
      <c r="C15" s="28"/>
      <c r="D15" s="29">
        <f t="shared" ref="D15:N15" si="7">SUM(D16:D16)</f>
        <v>175150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175150</v>
      </c>
      <c r="P15" s="41">
        <f t="shared" si="1"/>
        <v>375.85836909871244</v>
      </c>
      <c r="Q15" s="10"/>
    </row>
    <row r="16" spans="1:134">
      <c r="A16" s="12"/>
      <c r="B16" s="42">
        <v>541</v>
      </c>
      <c r="C16" s="19" t="s">
        <v>27</v>
      </c>
      <c r="D16" s="43">
        <v>175150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175150</v>
      </c>
      <c r="P16" s="44">
        <f t="shared" si="1"/>
        <v>375.85836909871244</v>
      </c>
      <c r="Q16" s="9"/>
    </row>
    <row r="17" spans="1:120" ht="15.75">
      <c r="A17" s="26" t="s">
        <v>28</v>
      </c>
      <c r="B17" s="27"/>
      <c r="C17" s="28"/>
      <c r="D17" s="29">
        <f t="shared" ref="D17:N17" si="8">SUM(D18:D18)</f>
        <v>127178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0</v>
      </c>
      <c r="O17" s="29">
        <f>SUM(D17:N17)</f>
        <v>127178</v>
      </c>
      <c r="P17" s="41">
        <f t="shared" si="1"/>
        <v>272.91416309012874</v>
      </c>
      <c r="Q17" s="9"/>
    </row>
    <row r="18" spans="1:120" ht="15.75" thickBot="1">
      <c r="A18" s="12"/>
      <c r="B18" s="42">
        <v>572</v>
      </c>
      <c r="C18" s="19" t="s">
        <v>29</v>
      </c>
      <c r="D18" s="43">
        <v>127178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127178</v>
      </c>
      <c r="P18" s="44">
        <f t="shared" si="1"/>
        <v>272.91416309012874</v>
      </c>
      <c r="Q18" s="9"/>
    </row>
    <row r="19" spans="1:120" ht="16.5" thickBot="1">
      <c r="A19" s="13" t="s">
        <v>10</v>
      </c>
      <c r="B19" s="21"/>
      <c r="C19" s="20"/>
      <c r="D19" s="14">
        <f>SUM(D5,D8,D11,D15,D17)</f>
        <v>585067</v>
      </c>
      <c r="E19" s="14">
        <f t="shared" ref="E19:N19" si="9">SUM(E5,E8,E11,E15,E17)</f>
        <v>0</v>
      </c>
      <c r="F19" s="14">
        <f t="shared" si="9"/>
        <v>0</v>
      </c>
      <c r="G19" s="14">
        <f t="shared" si="9"/>
        <v>0</v>
      </c>
      <c r="H19" s="14">
        <f t="shared" si="9"/>
        <v>0</v>
      </c>
      <c r="I19" s="14">
        <f t="shared" si="9"/>
        <v>233223</v>
      </c>
      <c r="J19" s="14">
        <f t="shared" si="9"/>
        <v>0</v>
      </c>
      <c r="K19" s="14">
        <f t="shared" si="9"/>
        <v>0</v>
      </c>
      <c r="L19" s="14">
        <f t="shared" si="9"/>
        <v>0</v>
      </c>
      <c r="M19" s="14">
        <f t="shared" si="9"/>
        <v>0</v>
      </c>
      <c r="N19" s="14">
        <f t="shared" si="9"/>
        <v>0</v>
      </c>
      <c r="O19" s="14">
        <f>SUM(D19:N19)</f>
        <v>818290</v>
      </c>
      <c r="P19" s="35">
        <f t="shared" si="1"/>
        <v>1755.9871244635194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77</v>
      </c>
      <c r="N21" s="90"/>
      <c r="O21" s="90"/>
      <c r="P21" s="39">
        <v>466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241204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241204</v>
      </c>
      <c r="P5" s="30">
        <f t="shared" ref="P5:P19" si="2">(O5/P$21)</f>
        <v>504.61087866108784</v>
      </c>
      <c r="Q5" s="6"/>
    </row>
    <row r="6" spans="1:134">
      <c r="A6" s="12"/>
      <c r="B6" s="42">
        <v>511</v>
      </c>
      <c r="C6" s="19" t="s">
        <v>33</v>
      </c>
      <c r="D6" s="43">
        <v>2425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2425</v>
      </c>
      <c r="P6" s="44">
        <f t="shared" si="2"/>
        <v>5.0732217573221758</v>
      </c>
      <c r="Q6" s="9"/>
    </row>
    <row r="7" spans="1:134">
      <c r="A7" s="12"/>
      <c r="B7" s="42">
        <v>513</v>
      </c>
      <c r="C7" s="19" t="s">
        <v>19</v>
      </c>
      <c r="D7" s="43">
        <v>238779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238779</v>
      </c>
      <c r="P7" s="44">
        <f t="shared" si="2"/>
        <v>499.53765690376571</v>
      </c>
      <c r="Q7" s="9"/>
    </row>
    <row r="8" spans="1:134" ht="15.75">
      <c r="A8" s="26" t="s">
        <v>20</v>
      </c>
      <c r="B8" s="27"/>
      <c r="C8" s="28"/>
      <c r="D8" s="29">
        <f t="shared" ref="D8:N8" si="3">SUM(D9:D10)</f>
        <v>143261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143261</v>
      </c>
      <c r="P8" s="41">
        <f t="shared" si="2"/>
        <v>299.70920502092048</v>
      </c>
      <c r="Q8" s="10"/>
    </row>
    <row r="9" spans="1:134">
      <c r="A9" s="12"/>
      <c r="B9" s="42">
        <v>521</v>
      </c>
      <c r="C9" s="19" t="s">
        <v>21</v>
      </c>
      <c r="D9" s="43">
        <v>315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315</v>
      </c>
      <c r="P9" s="44">
        <f t="shared" si="2"/>
        <v>0.65899581589958156</v>
      </c>
      <c r="Q9" s="9"/>
    </row>
    <row r="10" spans="1:134">
      <c r="A10" s="12"/>
      <c r="B10" s="42">
        <v>522</v>
      </c>
      <c r="C10" s="19" t="s">
        <v>22</v>
      </c>
      <c r="D10" s="43">
        <v>142946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142946</v>
      </c>
      <c r="P10" s="44">
        <f t="shared" si="2"/>
        <v>299.05020920502091</v>
      </c>
      <c r="Q10" s="9"/>
    </row>
    <row r="11" spans="1:134" ht="15.75">
      <c r="A11" s="26" t="s">
        <v>23</v>
      </c>
      <c r="B11" s="27"/>
      <c r="C11" s="28"/>
      <c r="D11" s="29">
        <f t="shared" ref="D11:N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465705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465705</v>
      </c>
      <c r="P11" s="41">
        <f t="shared" si="2"/>
        <v>974.27824267782432</v>
      </c>
      <c r="Q11" s="10"/>
    </row>
    <row r="12" spans="1:134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134974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134974</v>
      </c>
      <c r="P12" s="44">
        <f t="shared" si="2"/>
        <v>282.37238493723851</v>
      </c>
      <c r="Q12" s="9"/>
    </row>
    <row r="13" spans="1:134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45231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45231</v>
      </c>
      <c r="P13" s="44">
        <f t="shared" si="2"/>
        <v>94.625523012552307</v>
      </c>
      <c r="Q13" s="9"/>
    </row>
    <row r="14" spans="1:134">
      <c r="A14" s="12"/>
      <c r="B14" s="42">
        <v>535</v>
      </c>
      <c r="C14" s="19" t="s">
        <v>62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285500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285500</v>
      </c>
      <c r="P14" s="44">
        <f t="shared" si="2"/>
        <v>597.28033472803349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SUM(D16:D16)</f>
        <v>162940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162940</v>
      </c>
      <c r="P15" s="41">
        <f t="shared" si="2"/>
        <v>340.87866108786613</v>
      </c>
      <c r="Q15" s="10"/>
    </row>
    <row r="16" spans="1:134">
      <c r="A16" s="12"/>
      <c r="B16" s="42">
        <v>541</v>
      </c>
      <c r="C16" s="19" t="s">
        <v>27</v>
      </c>
      <c r="D16" s="43">
        <v>162940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162940</v>
      </c>
      <c r="P16" s="44">
        <f t="shared" si="2"/>
        <v>340.87866108786613</v>
      </c>
      <c r="Q16" s="9"/>
    </row>
    <row r="17" spans="1:120" ht="15.75">
      <c r="A17" s="26" t="s">
        <v>28</v>
      </c>
      <c r="B17" s="27"/>
      <c r="C17" s="28"/>
      <c r="D17" s="29">
        <f t="shared" ref="D17:N17" si="6">SUM(D18:D18)</f>
        <v>9282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9282</v>
      </c>
      <c r="P17" s="41">
        <f t="shared" si="2"/>
        <v>19.418410041841003</v>
      </c>
      <c r="Q17" s="9"/>
    </row>
    <row r="18" spans="1:120" ht="15.75" thickBot="1">
      <c r="A18" s="12"/>
      <c r="B18" s="42">
        <v>572</v>
      </c>
      <c r="C18" s="19" t="s">
        <v>29</v>
      </c>
      <c r="D18" s="43">
        <v>9282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9282</v>
      </c>
      <c r="P18" s="44">
        <f t="shared" si="2"/>
        <v>19.418410041841003</v>
      </c>
      <c r="Q18" s="9"/>
    </row>
    <row r="19" spans="1:120" ht="16.5" thickBot="1">
      <c r="A19" s="13" t="s">
        <v>10</v>
      </c>
      <c r="B19" s="21"/>
      <c r="C19" s="20"/>
      <c r="D19" s="14">
        <f>SUM(D5,D8,D11,D15,D17)</f>
        <v>556687</v>
      </c>
      <c r="E19" s="14">
        <f t="shared" ref="E19:N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465705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1022392</v>
      </c>
      <c r="P19" s="35">
        <f t="shared" si="2"/>
        <v>2138.8953974895398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75</v>
      </c>
      <c r="N21" s="90"/>
      <c r="O21" s="90"/>
      <c r="P21" s="39">
        <v>478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204699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204699</v>
      </c>
      <c r="O5" s="30">
        <f t="shared" ref="O5:O17" si="2">(N5/O$19)</f>
        <v>417.75306122448978</v>
      </c>
      <c r="P5" s="6"/>
    </row>
    <row r="6" spans="1:133">
      <c r="A6" s="12"/>
      <c r="B6" s="42">
        <v>513</v>
      </c>
      <c r="C6" s="19" t="s">
        <v>19</v>
      </c>
      <c r="D6" s="43">
        <v>204699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204699</v>
      </c>
      <c r="O6" s="44">
        <f t="shared" si="2"/>
        <v>417.75306122448978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375716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375716</v>
      </c>
      <c r="O7" s="41">
        <f t="shared" si="2"/>
        <v>766.76734693877552</v>
      </c>
      <c r="P7" s="10"/>
    </row>
    <row r="8" spans="1:133">
      <c r="A8" s="12"/>
      <c r="B8" s="42">
        <v>521</v>
      </c>
      <c r="C8" s="19" t="s">
        <v>21</v>
      </c>
      <c r="D8" s="43">
        <v>630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630</v>
      </c>
      <c r="O8" s="44">
        <f t="shared" si="2"/>
        <v>1.2857142857142858</v>
      </c>
      <c r="P8" s="9"/>
    </row>
    <row r="9" spans="1:133">
      <c r="A9" s="12"/>
      <c r="B9" s="42">
        <v>522</v>
      </c>
      <c r="C9" s="19" t="s">
        <v>22</v>
      </c>
      <c r="D9" s="43">
        <v>375086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375086</v>
      </c>
      <c r="O9" s="44">
        <f t="shared" si="2"/>
        <v>765.48163265306118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166691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166691</v>
      </c>
      <c r="O10" s="41">
        <f t="shared" si="2"/>
        <v>340.18571428571431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126047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126047</v>
      </c>
      <c r="O11" s="44">
        <f t="shared" si="2"/>
        <v>257.23877551020411</v>
      </c>
      <c r="P11" s="9"/>
    </row>
    <row r="12" spans="1:133">
      <c r="A12" s="12"/>
      <c r="B12" s="42">
        <v>534</v>
      </c>
      <c r="C12" s="19" t="s">
        <v>50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40644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40644</v>
      </c>
      <c r="O12" s="44">
        <f t="shared" si="2"/>
        <v>82.946938775510205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885966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885966</v>
      </c>
      <c r="O13" s="41">
        <f t="shared" si="2"/>
        <v>1808.0938775510203</v>
      </c>
      <c r="P13" s="10"/>
    </row>
    <row r="14" spans="1:133">
      <c r="A14" s="12"/>
      <c r="B14" s="42">
        <v>541</v>
      </c>
      <c r="C14" s="19" t="s">
        <v>51</v>
      </c>
      <c r="D14" s="43">
        <v>885966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885966</v>
      </c>
      <c r="O14" s="44">
        <f t="shared" si="2"/>
        <v>1808.0938775510203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122078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122078</v>
      </c>
      <c r="O15" s="41">
        <f t="shared" si="2"/>
        <v>249.13877551020408</v>
      </c>
      <c r="P15" s="9"/>
    </row>
    <row r="16" spans="1:133" ht="15.75" thickBot="1">
      <c r="A16" s="12"/>
      <c r="B16" s="42">
        <v>572</v>
      </c>
      <c r="C16" s="19" t="s">
        <v>52</v>
      </c>
      <c r="D16" s="43">
        <v>122078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122078</v>
      </c>
      <c r="O16" s="44">
        <f t="shared" si="2"/>
        <v>249.13877551020408</v>
      </c>
      <c r="P16" s="9"/>
    </row>
    <row r="17" spans="1:119" ht="16.5" thickBot="1">
      <c r="A17" s="13" t="s">
        <v>10</v>
      </c>
      <c r="B17" s="21"/>
      <c r="C17" s="20"/>
      <c r="D17" s="14">
        <f>SUM(D5,D7,D10,D13,D15)</f>
        <v>1588459</v>
      </c>
      <c r="E17" s="14">
        <f t="shared" ref="E17:M17" si="7">SUM(E5,E7,E10,E13,E15)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166691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1755150</v>
      </c>
      <c r="O17" s="35">
        <f t="shared" si="2"/>
        <v>3581.9387755102039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70</v>
      </c>
      <c r="M19" s="90"/>
      <c r="N19" s="90"/>
      <c r="O19" s="39">
        <v>490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211200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211200</v>
      </c>
      <c r="O5" s="30">
        <f t="shared" ref="O5:O17" si="2">(N5/O$19)</f>
        <v>426.66666666666669</v>
      </c>
      <c r="P5" s="6"/>
    </row>
    <row r="6" spans="1:133">
      <c r="A6" s="12"/>
      <c r="B6" s="42">
        <v>511</v>
      </c>
      <c r="C6" s="19" t="s">
        <v>33</v>
      </c>
      <c r="D6" s="43">
        <v>2400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</v>
      </c>
      <c r="O6" s="44">
        <f t="shared" si="2"/>
        <v>4.8484848484848486</v>
      </c>
      <c r="P6" s="9"/>
    </row>
    <row r="7" spans="1:133">
      <c r="A7" s="12"/>
      <c r="B7" s="42">
        <v>513</v>
      </c>
      <c r="C7" s="19" t="s">
        <v>19</v>
      </c>
      <c r="D7" s="43">
        <v>208800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208800</v>
      </c>
      <c r="O7" s="44">
        <f t="shared" si="2"/>
        <v>421.81818181818181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101651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101651</v>
      </c>
      <c r="O8" s="41">
        <f t="shared" si="2"/>
        <v>205.35555555555555</v>
      </c>
      <c r="P8" s="10"/>
    </row>
    <row r="9" spans="1:133">
      <c r="A9" s="12"/>
      <c r="B9" s="42">
        <v>522</v>
      </c>
      <c r="C9" s="19" t="s">
        <v>22</v>
      </c>
      <c r="D9" s="43">
        <v>101651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101651</v>
      </c>
      <c r="O9" s="44">
        <f t="shared" si="2"/>
        <v>205.35555555555555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163196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163196</v>
      </c>
      <c r="O10" s="41">
        <f t="shared" si="2"/>
        <v>329.68888888888887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125633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125633</v>
      </c>
      <c r="O11" s="44">
        <f t="shared" si="2"/>
        <v>253.80404040404039</v>
      </c>
      <c r="P11" s="9"/>
    </row>
    <row r="12" spans="1:133">
      <c r="A12" s="12"/>
      <c r="B12" s="42">
        <v>534</v>
      </c>
      <c r="C12" s="19" t="s">
        <v>50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37563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37563</v>
      </c>
      <c r="O12" s="44">
        <f t="shared" si="2"/>
        <v>75.88484848484849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464135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464135</v>
      </c>
      <c r="O13" s="41">
        <f t="shared" si="2"/>
        <v>937.64646464646466</v>
      </c>
      <c r="P13" s="10"/>
    </row>
    <row r="14" spans="1:133">
      <c r="A14" s="12"/>
      <c r="B14" s="42">
        <v>541</v>
      </c>
      <c r="C14" s="19" t="s">
        <v>51</v>
      </c>
      <c r="D14" s="43">
        <v>464135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464135</v>
      </c>
      <c r="O14" s="44">
        <f t="shared" si="2"/>
        <v>937.64646464646466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99832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99832</v>
      </c>
      <c r="O15" s="41">
        <f t="shared" si="2"/>
        <v>201.68080808080808</v>
      </c>
      <c r="P15" s="9"/>
    </row>
    <row r="16" spans="1:133" ht="15.75" thickBot="1">
      <c r="A16" s="12"/>
      <c r="B16" s="42">
        <v>572</v>
      </c>
      <c r="C16" s="19" t="s">
        <v>52</v>
      </c>
      <c r="D16" s="43">
        <v>99832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99832</v>
      </c>
      <c r="O16" s="44">
        <f t="shared" si="2"/>
        <v>201.68080808080808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876818</v>
      </c>
      <c r="E17" s="14">
        <f t="shared" ref="E17:M17" si="7">SUM(E5,E8,E10,E13,E15)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163196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1040014</v>
      </c>
      <c r="O17" s="35">
        <f t="shared" si="2"/>
        <v>2101.0383838383837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68</v>
      </c>
      <c r="M19" s="90"/>
      <c r="N19" s="90"/>
      <c r="O19" s="39">
        <v>495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145554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145554</v>
      </c>
      <c r="O5" s="30">
        <f t="shared" ref="O5:O20" si="2">(N5/O$22)</f>
        <v>294.04848484848486</v>
      </c>
      <c r="P5" s="6"/>
    </row>
    <row r="6" spans="1:133">
      <c r="A6" s="12"/>
      <c r="B6" s="42">
        <v>511</v>
      </c>
      <c r="C6" s="19" t="s">
        <v>33</v>
      </c>
      <c r="D6" s="43">
        <v>1300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1300</v>
      </c>
      <c r="O6" s="44">
        <f t="shared" si="2"/>
        <v>2.6262626262626263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2.4242424242424243</v>
      </c>
      <c r="P7" s="9"/>
    </row>
    <row r="8" spans="1:133">
      <c r="A8" s="12"/>
      <c r="B8" s="42">
        <v>513</v>
      </c>
      <c r="C8" s="19" t="s">
        <v>19</v>
      </c>
      <c r="D8" s="43">
        <v>121639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121639</v>
      </c>
      <c r="O8" s="44">
        <f t="shared" si="2"/>
        <v>245.73535353535354</v>
      </c>
      <c r="P8" s="9"/>
    </row>
    <row r="9" spans="1:133">
      <c r="A9" s="12"/>
      <c r="B9" s="42">
        <v>519</v>
      </c>
      <c r="C9" s="19" t="s">
        <v>57</v>
      </c>
      <c r="D9" s="43">
        <v>21415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21415</v>
      </c>
      <c r="O9" s="44">
        <f t="shared" si="2"/>
        <v>43.262626262626263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SUM(D11:D12)</f>
        <v>40403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40403</v>
      </c>
      <c r="O10" s="41">
        <f t="shared" si="2"/>
        <v>81.62222222222222</v>
      </c>
      <c r="P10" s="10"/>
    </row>
    <row r="11" spans="1:133">
      <c r="A11" s="12"/>
      <c r="B11" s="42">
        <v>522</v>
      </c>
      <c r="C11" s="19" t="s">
        <v>22</v>
      </c>
      <c r="D11" s="43">
        <v>17604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17604</v>
      </c>
      <c r="O11" s="44">
        <f t="shared" si="2"/>
        <v>35.563636363636363</v>
      </c>
      <c r="P11" s="9"/>
    </row>
    <row r="12" spans="1:133">
      <c r="A12" s="12"/>
      <c r="B12" s="42">
        <v>529</v>
      </c>
      <c r="C12" s="19" t="s">
        <v>65</v>
      </c>
      <c r="D12" s="43">
        <v>22799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22799</v>
      </c>
      <c r="O12" s="44">
        <f t="shared" si="2"/>
        <v>46.058585858585857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141064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141064</v>
      </c>
      <c r="O13" s="41">
        <f t="shared" si="2"/>
        <v>284.97777777777776</v>
      </c>
      <c r="P13" s="10"/>
    </row>
    <row r="14" spans="1:133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101073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101073</v>
      </c>
      <c r="O14" s="44">
        <f t="shared" si="2"/>
        <v>204.18787878787879</v>
      </c>
      <c r="P14" s="9"/>
    </row>
    <row r="15" spans="1:133">
      <c r="A15" s="12"/>
      <c r="B15" s="42">
        <v>534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39991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39991</v>
      </c>
      <c r="O15" s="44">
        <f t="shared" si="2"/>
        <v>80.789898989898987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96668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96668</v>
      </c>
      <c r="O16" s="41">
        <f t="shared" si="2"/>
        <v>195.28888888888889</v>
      </c>
      <c r="P16" s="10"/>
    </row>
    <row r="17" spans="1:119">
      <c r="A17" s="12"/>
      <c r="B17" s="42">
        <v>541</v>
      </c>
      <c r="C17" s="19" t="s">
        <v>51</v>
      </c>
      <c r="D17" s="43">
        <v>96668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96668</v>
      </c>
      <c r="O17" s="44">
        <f t="shared" si="2"/>
        <v>195.28888888888889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32624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32624</v>
      </c>
      <c r="O18" s="41">
        <f t="shared" si="2"/>
        <v>65.907070707070702</v>
      </c>
      <c r="P18" s="9"/>
    </row>
    <row r="19" spans="1:119" ht="15.75" thickBot="1">
      <c r="A19" s="12"/>
      <c r="B19" s="42">
        <v>572</v>
      </c>
      <c r="C19" s="19" t="s">
        <v>52</v>
      </c>
      <c r="D19" s="43">
        <v>32624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32624</v>
      </c>
      <c r="O19" s="44">
        <f t="shared" si="2"/>
        <v>65.907070707070702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315249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141064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456313</v>
      </c>
      <c r="O20" s="35">
        <f t="shared" si="2"/>
        <v>921.84444444444443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66</v>
      </c>
      <c r="M22" s="90"/>
      <c r="N22" s="90"/>
      <c r="O22" s="39">
        <v>495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184810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184810</v>
      </c>
      <c r="O5" s="30">
        <f t="shared" ref="O5:O21" si="2">(N5/O$23)</f>
        <v>371.85110663983903</v>
      </c>
      <c r="P5" s="6"/>
    </row>
    <row r="6" spans="1:133">
      <c r="A6" s="12"/>
      <c r="B6" s="42">
        <v>511</v>
      </c>
      <c r="C6" s="19" t="s">
        <v>33</v>
      </c>
      <c r="D6" s="43">
        <v>1125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1125</v>
      </c>
      <c r="O6" s="44">
        <f t="shared" si="2"/>
        <v>2.2635814889336014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2.4144869215291749</v>
      </c>
      <c r="P7" s="9"/>
    </row>
    <row r="8" spans="1:133">
      <c r="A8" s="12"/>
      <c r="B8" s="42">
        <v>513</v>
      </c>
      <c r="C8" s="19" t="s">
        <v>19</v>
      </c>
      <c r="D8" s="43">
        <v>136505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136505</v>
      </c>
      <c r="O8" s="44">
        <f t="shared" si="2"/>
        <v>274.6579476861167</v>
      </c>
      <c r="P8" s="9"/>
    </row>
    <row r="9" spans="1:133">
      <c r="A9" s="12"/>
      <c r="B9" s="42">
        <v>519</v>
      </c>
      <c r="C9" s="19" t="s">
        <v>57</v>
      </c>
      <c r="D9" s="43">
        <v>45980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45980</v>
      </c>
      <c r="O9" s="44">
        <f t="shared" si="2"/>
        <v>92.515090543259561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SUM(D11:D12)</f>
        <v>61535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61535</v>
      </c>
      <c r="O10" s="41">
        <f t="shared" si="2"/>
        <v>123.81287726358148</v>
      </c>
      <c r="P10" s="10"/>
    </row>
    <row r="11" spans="1:133">
      <c r="A11" s="12"/>
      <c r="B11" s="42">
        <v>521</v>
      </c>
      <c r="C11" s="19" t="s">
        <v>21</v>
      </c>
      <c r="D11" s="43">
        <v>35797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35797</v>
      </c>
      <c r="O11" s="44">
        <f t="shared" si="2"/>
        <v>72.026156941649901</v>
      </c>
      <c r="P11" s="9"/>
    </row>
    <row r="12" spans="1:133">
      <c r="A12" s="12"/>
      <c r="B12" s="42">
        <v>522</v>
      </c>
      <c r="C12" s="19" t="s">
        <v>22</v>
      </c>
      <c r="D12" s="43">
        <v>25738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25738</v>
      </c>
      <c r="O12" s="44">
        <f t="shared" si="2"/>
        <v>51.78672032193159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SUM(D14:D16)</f>
        <v>30000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150516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180516</v>
      </c>
      <c r="O13" s="41">
        <f t="shared" si="2"/>
        <v>363.21126760563379</v>
      </c>
      <c r="P13" s="10"/>
    </row>
    <row r="14" spans="1:133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107232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107232</v>
      </c>
      <c r="O14" s="44">
        <f t="shared" si="2"/>
        <v>215.75855130784709</v>
      </c>
      <c r="P14" s="9"/>
    </row>
    <row r="15" spans="1:133">
      <c r="A15" s="12"/>
      <c r="B15" s="42">
        <v>534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43284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43284</v>
      </c>
      <c r="O15" s="44">
        <f t="shared" si="2"/>
        <v>87.09054325955735</v>
      </c>
      <c r="P15" s="9"/>
    </row>
    <row r="16" spans="1:133">
      <c r="A16" s="12"/>
      <c r="B16" s="42">
        <v>535</v>
      </c>
      <c r="C16" s="19" t="s">
        <v>62</v>
      </c>
      <c r="D16" s="43">
        <v>30000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30000</v>
      </c>
      <c r="O16" s="44">
        <f t="shared" si="2"/>
        <v>60.362173038229379</v>
      </c>
      <c r="P16" s="9"/>
    </row>
    <row r="17" spans="1:119" ht="15.75">
      <c r="A17" s="26" t="s">
        <v>26</v>
      </c>
      <c r="B17" s="27"/>
      <c r="C17" s="28"/>
      <c r="D17" s="29">
        <f t="shared" ref="D17:M17" si="5">SUM(D18:D18)</f>
        <v>95408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95408</v>
      </c>
      <c r="O17" s="41">
        <f t="shared" si="2"/>
        <v>191.96780684104627</v>
      </c>
      <c r="P17" s="10"/>
    </row>
    <row r="18" spans="1:119">
      <c r="A18" s="12"/>
      <c r="B18" s="42">
        <v>541</v>
      </c>
      <c r="C18" s="19" t="s">
        <v>51</v>
      </c>
      <c r="D18" s="43">
        <v>95408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95408</v>
      </c>
      <c r="O18" s="44">
        <f t="shared" si="2"/>
        <v>191.96780684104627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28077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28077</v>
      </c>
      <c r="O19" s="41">
        <f t="shared" si="2"/>
        <v>56.492957746478872</v>
      </c>
      <c r="P19" s="9"/>
    </row>
    <row r="20" spans="1:119" ht="15.75" thickBot="1">
      <c r="A20" s="12"/>
      <c r="B20" s="42">
        <v>572</v>
      </c>
      <c r="C20" s="19" t="s">
        <v>52</v>
      </c>
      <c r="D20" s="43">
        <v>28077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28077</v>
      </c>
      <c r="O20" s="44">
        <f t="shared" si="2"/>
        <v>56.492957746478872</v>
      </c>
      <c r="P20" s="9"/>
    </row>
    <row r="21" spans="1:119" ht="16.5" thickBot="1">
      <c r="A21" s="13" t="s">
        <v>10</v>
      </c>
      <c r="B21" s="21"/>
      <c r="C21" s="20"/>
      <c r="D21" s="14">
        <f>SUM(D5,D10,D13,D17,D19)</f>
        <v>399830</v>
      </c>
      <c r="E21" s="14">
        <f t="shared" ref="E21:M21" si="7">SUM(E5,E10,E13,E17,E19)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150516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550346</v>
      </c>
      <c r="O21" s="35">
        <f t="shared" si="2"/>
        <v>1107.3360160965794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63</v>
      </c>
      <c r="M23" s="90"/>
      <c r="N23" s="90"/>
      <c r="O23" s="39">
        <v>497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154966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154966</v>
      </c>
      <c r="O5" s="30">
        <f t="shared" ref="O5:O20" si="2">(N5/O$22)</f>
        <v>310.55310621242484</v>
      </c>
      <c r="P5" s="6"/>
    </row>
    <row r="6" spans="1:133">
      <c r="A6" s="12"/>
      <c r="B6" s="42">
        <v>511</v>
      </c>
      <c r="C6" s="19" t="s">
        <v>33</v>
      </c>
      <c r="D6" s="43">
        <v>1575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1575</v>
      </c>
      <c r="O6" s="44">
        <f t="shared" si="2"/>
        <v>3.1563126252505009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2.4048096192384771</v>
      </c>
      <c r="P7" s="9"/>
    </row>
    <row r="8" spans="1:133">
      <c r="A8" s="12"/>
      <c r="B8" s="42">
        <v>513</v>
      </c>
      <c r="C8" s="19" t="s">
        <v>19</v>
      </c>
      <c r="D8" s="43">
        <v>134691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134691</v>
      </c>
      <c r="O8" s="44">
        <f t="shared" si="2"/>
        <v>269.92184368737475</v>
      </c>
      <c r="P8" s="9"/>
    </row>
    <row r="9" spans="1:133">
      <c r="A9" s="12"/>
      <c r="B9" s="42">
        <v>519</v>
      </c>
      <c r="C9" s="19" t="s">
        <v>57</v>
      </c>
      <c r="D9" s="43">
        <v>17500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17500</v>
      </c>
      <c r="O9" s="44">
        <f t="shared" si="2"/>
        <v>35.07014028056112</v>
      </c>
      <c r="P9" s="9"/>
    </row>
    <row r="10" spans="1:133" ht="15.75">
      <c r="A10" s="26" t="s">
        <v>20</v>
      </c>
      <c r="B10" s="27"/>
      <c r="C10" s="28"/>
      <c r="D10" s="29">
        <f t="shared" ref="D10:M10" si="3">SUM(D11:D12)</f>
        <v>86291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86291</v>
      </c>
      <c r="O10" s="41">
        <f t="shared" si="2"/>
        <v>172.92785571142284</v>
      </c>
      <c r="P10" s="10"/>
    </row>
    <row r="11" spans="1:133">
      <c r="A11" s="12"/>
      <c r="B11" s="42">
        <v>521</v>
      </c>
      <c r="C11" s="19" t="s">
        <v>21</v>
      </c>
      <c r="D11" s="43">
        <v>62246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62246</v>
      </c>
      <c r="O11" s="44">
        <f t="shared" si="2"/>
        <v>124.74148296593187</v>
      </c>
      <c r="P11" s="9"/>
    </row>
    <row r="12" spans="1:133">
      <c r="A12" s="12"/>
      <c r="B12" s="42">
        <v>522</v>
      </c>
      <c r="C12" s="19" t="s">
        <v>22</v>
      </c>
      <c r="D12" s="43">
        <v>24045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24045</v>
      </c>
      <c r="O12" s="44">
        <f t="shared" si="2"/>
        <v>48.186372745490985</v>
      </c>
      <c r="P12" s="9"/>
    </row>
    <row r="13" spans="1:133" ht="15.75">
      <c r="A13" s="26" t="s">
        <v>23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134026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134026</v>
      </c>
      <c r="O13" s="41">
        <f t="shared" si="2"/>
        <v>268.58917835671343</v>
      </c>
      <c r="P13" s="10"/>
    </row>
    <row r="14" spans="1:133">
      <c r="A14" s="12"/>
      <c r="B14" s="42">
        <v>533</v>
      </c>
      <c r="C14" s="19" t="s">
        <v>24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92560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92560</v>
      </c>
      <c r="O14" s="44">
        <f t="shared" si="2"/>
        <v>185.49098196392785</v>
      </c>
      <c r="P14" s="9"/>
    </row>
    <row r="15" spans="1:133">
      <c r="A15" s="12"/>
      <c r="B15" s="42">
        <v>534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41466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41466</v>
      </c>
      <c r="O15" s="44">
        <f t="shared" si="2"/>
        <v>83.098196392785567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376310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376310</v>
      </c>
      <c r="O16" s="41">
        <f t="shared" si="2"/>
        <v>754.12825651302603</v>
      </c>
      <c r="P16" s="10"/>
    </row>
    <row r="17" spans="1:119">
      <c r="A17" s="12"/>
      <c r="B17" s="42">
        <v>541</v>
      </c>
      <c r="C17" s="19" t="s">
        <v>51</v>
      </c>
      <c r="D17" s="43">
        <v>376310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376310</v>
      </c>
      <c r="O17" s="44">
        <f t="shared" si="2"/>
        <v>754.12825651302603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42384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42384</v>
      </c>
      <c r="O18" s="41">
        <f t="shared" si="2"/>
        <v>84.937875751503</v>
      </c>
      <c r="P18" s="9"/>
    </row>
    <row r="19" spans="1:119" ht="15.75" thickBot="1">
      <c r="A19" s="12"/>
      <c r="B19" s="42">
        <v>572</v>
      </c>
      <c r="C19" s="19" t="s">
        <v>52</v>
      </c>
      <c r="D19" s="43">
        <v>42384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42384</v>
      </c>
      <c r="O19" s="44">
        <f t="shared" si="2"/>
        <v>84.937875751503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659951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134026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793977</v>
      </c>
      <c r="O20" s="35">
        <f t="shared" si="2"/>
        <v>1591.1362725450902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60</v>
      </c>
      <c r="M22" s="90"/>
      <c r="N22" s="90"/>
      <c r="O22" s="39">
        <v>499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264352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264352</v>
      </c>
      <c r="O5" s="30">
        <f t="shared" ref="O5:O21" si="2">(N5/O$23)</f>
        <v>538.3951120162933</v>
      </c>
      <c r="P5" s="6"/>
    </row>
    <row r="6" spans="1:133">
      <c r="A6" s="12"/>
      <c r="B6" s="42">
        <v>511</v>
      </c>
      <c r="C6" s="19" t="s">
        <v>33</v>
      </c>
      <c r="D6" s="43">
        <v>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1400</v>
      </c>
      <c r="O6" s="44">
        <f t="shared" si="2"/>
        <v>2.8513238289205702</v>
      </c>
      <c r="P6" s="9"/>
    </row>
    <row r="7" spans="1:133">
      <c r="A7" s="12"/>
      <c r="B7" s="42">
        <v>512</v>
      </c>
      <c r="C7" s="19" t="s">
        <v>34</v>
      </c>
      <c r="D7" s="43">
        <v>1200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</v>
      </c>
      <c r="O7" s="44">
        <f t="shared" si="2"/>
        <v>2.443991853360489</v>
      </c>
      <c r="P7" s="9"/>
    </row>
    <row r="8" spans="1:133">
      <c r="A8" s="12"/>
      <c r="B8" s="42">
        <v>513</v>
      </c>
      <c r="C8" s="19" t="s">
        <v>19</v>
      </c>
      <c r="D8" s="43">
        <v>112754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112754</v>
      </c>
      <c r="O8" s="44">
        <f t="shared" si="2"/>
        <v>229.64154786150712</v>
      </c>
      <c r="P8" s="9"/>
    </row>
    <row r="9" spans="1:133">
      <c r="A9" s="12"/>
      <c r="B9" s="42">
        <v>517</v>
      </c>
      <c r="C9" s="19" t="s">
        <v>35</v>
      </c>
      <c r="D9" s="43">
        <v>591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591</v>
      </c>
      <c r="O9" s="44">
        <f t="shared" si="2"/>
        <v>1.2036659877800406</v>
      </c>
      <c r="P9" s="9"/>
    </row>
    <row r="10" spans="1:133">
      <c r="A10" s="12"/>
      <c r="B10" s="42">
        <v>519</v>
      </c>
      <c r="C10" s="19" t="s">
        <v>57</v>
      </c>
      <c r="D10" s="43">
        <v>148407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148407</v>
      </c>
      <c r="O10" s="44">
        <f t="shared" si="2"/>
        <v>302.25458248472506</v>
      </c>
      <c r="P10" s="9"/>
    </row>
    <row r="11" spans="1:133" ht="15.75">
      <c r="A11" s="26" t="s">
        <v>20</v>
      </c>
      <c r="B11" s="27"/>
      <c r="C11" s="28"/>
      <c r="D11" s="29">
        <f t="shared" ref="D11:M11" si="3">SUM(D12:D13)</f>
        <v>88030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88030</v>
      </c>
      <c r="O11" s="41">
        <f t="shared" si="2"/>
        <v>179.28716904276985</v>
      </c>
      <c r="P11" s="10"/>
    </row>
    <row r="12" spans="1:133">
      <c r="A12" s="12"/>
      <c r="B12" s="42">
        <v>521</v>
      </c>
      <c r="C12" s="19" t="s">
        <v>21</v>
      </c>
      <c r="D12" s="43">
        <v>62171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62171</v>
      </c>
      <c r="O12" s="44">
        <f t="shared" si="2"/>
        <v>126.62118126272912</v>
      </c>
      <c r="P12" s="9"/>
    </row>
    <row r="13" spans="1:133">
      <c r="A13" s="12"/>
      <c r="B13" s="42">
        <v>522</v>
      </c>
      <c r="C13" s="19" t="s">
        <v>22</v>
      </c>
      <c r="D13" s="43">
        <v>25859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25859</v>
      </c>
      <c r="O13" s="44">
        <f t="shared" si="2"/>
        <v>52.66598778004073</v>
      </c>
      <c r="P13" s="9"/>
    </row>
    <row r="14" spans="1:133" ht="15.75">
      <c r="A14" s="26" t="s">
        <v>23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135480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135480</v>
      </c>
      <c r="O14" s="41">
        <f t="shared" si="2"/>
        <v>275.92668024439917</v>
      </c>
      <c r="P14" s="10"/>
    </row>
    <row r="15" spans="1:133">
      <c r="A15" s="12"/>
      <c r="B15" s="42">
        <v>533</v>
      </c>
      <c r="C15" s="19" t="s">
        <v>24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94572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94572</v>
      </c>
      <c r="O15" s="44">
        <f t="shared" si="2"/>
        <v>192.61099796334011</v>
      </c>
      <c r="P15" s="9"/>
    </row>
    <row r="16" spans="1:133">
      <c r="A16" s="12"/>
      <c r="B16" s="42">
        <v>534</v>
      </c>
      <c r="C16" s="19" t="s">
        <v>50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40908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40908</v>
      </c>
      <c r="O16" s="44">
        <f t="shared" si="2"/>
        <v>83.315682281059068</v>
      </c>
      <c r="P16" s="9"/>
    </row>
    <row r="17" spans="1:119" ht="15.75">
      <c r="A17" s="26" t="s">
        <v>26</v>
      </c>
      <c r="B17" s="27"/>
      <c r="C17" s="28"/>
      <c r="D17" s="29">
        <f t="shared" ref="D17:M17" si="5">SUM(D18:D18)</f>
        <v>90956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90956</v>
      </c>
      <c r="O17" s="41">
        <f t="shared" si="2"/>
        <v>185.24643584521385</v>
      </c>
      <c r="P17" s="10"/>
    </row>
    <row r="18" spans="1:119">
      <c r="A18" s="12"/>
      <c r="B18" s="42">
        <v>541</v>
      </c>
      <c r="C18" s="19" t="s">
        <v>51</v>
      </c>
      <c r="D18" s="43">
        <v>90956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90956</v>
      </c>
      <c r="O18" s="44">
        <f t="shared" si="2"/>
        <v>185.24643584521385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65742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65742</v>
      </c>
      <c r="O19" s="41">
        <f t="shared" si="2"/>
        <v>133.89409368635438</v>
      </c>
      <c r="P19" s="9"/>
    </row>
    <row r="20" spans="1:119" ht="15.75" thickBot="1">
      <c r="A20" s="12"/>
      <c r="B20" s="42">
        <v>572</v>
      </c>
      <c r="C20" s="19" t="s">
        <v>52</v>
      </c>
      <c r="D20" s="43">
        <v>65742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65742</v>
      </c>
      <c r="O20" s="44">
        <f t="shared" si="2"/>
        <v>133.89409368635438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509080</v>
      </c>
      <c r="E21" s="14">
        <f t="shared" ref="E21:M21" si="7">SUM(E5,E11,E14,E17,E19)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135480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644560</v>
      </c>
      <c r="O21" s="35">
        <f t="shared" si="2"/>
        <v>1312.7494908350307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58</v>
      </c>
      <c r="M23" s="90"/>
      <c r="N23" s="90"/>
      <c r="O23" s="39">
        <v>491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2024-09-24T19:50:27Z</cp:lastPrinted>
  <dcterms:created xsi:type="dcterms:W3CDTF">2000-08-31T21:26:31Z</dcterms:created>
  <dcterms:modified xsi:type="dcterms:W3CDTF">2024-10-01T19:31:47Z</dcterms:modified>
</cp:coreProperties>
</file>