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'2007'!$A$1:$O$39</definedName>
    <definedName name="_xlnm.Print_Area" localSheetId="15">'2008'!$A$1:$O$38</definedName>
    <definedName name="_xlnm.Print_Area" localSheetId="14">'2009'!$A$1:$O$37</definedName>
    <definedName name="_xlnm.Print_Area" localSheetId="13">'2010'!$A$1:$O$38</definedName>
    <definedName name="_xlnm.Print_Area" localSheetId="12">'2011'!$A$1:$O$36</definedName>
    <definedName name="_xlnm.Print_Area" localSheetId="11">'2012'!$A$1:$O$36</definedName>
    <definedName name="_xlnm.Print_Area" localSheetId="10">'2013'!$A$1:$O$36</definedName>
    <definedName name="_xlnm.Print_Area" localSheetId="9">'2014'!$A$1:$O$36</definedName>
    <definedName name="_xlnm.Print_Area" localSheetId="8">'2015'!$A$1:$O$37</definedName>
    <definedName name="_xlnm.Print_Area" localSheetId="7">'2016'!$A$1:$O$36</definedName>
    <definedName name="_xlnm.Print_Area" localSheetId="6">'2017'!$A$1:$O$38</definedName>
    <definedName name="_xlnm.Print_Area" localSheetId="5">'2018'!$A$1:$O$37</definedName>
    <definedName name="_xlnm.Print_Area" localSheetId="4">'2019'!$A$1:$O$38</definedName>
    <definedName name="_xlnm.Print_Area" localSheetId="3">'2020'!$A$1:$O$39</definedName>
    <definedName name="_xlnm.Print_Area" localSheetId="2">'2021'!$A$1:$P$42</definedName>
    <definedName name="_xlnm.Print_Area" localSheetId="1">'2022'!$A$1:$P$40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7" i="50" l="1"/>
  <c r="F37" i="50"/>
  <c r="G37" i="50"/>
  <c r="H37" i="50"/>
  <c r="I37" i="50"/>
  <c r="J37" i="50"/>
  <c r="K37" i="50"/>
  <c r="L37" i="50"/>
  <c r="M37" i="50"/>
  <c r="N37" i="50"/>
  <c r="D37" i="50"/>
  <c r="O36" i="50" l="1"/>
  <c r="P36" i="50" s="1"/>
  <c r="O35" i="50"/>
  <c r="P35" i="50" s="1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7" i="50" l="1"/>
  <c r="P27" i="50" s="1"/>
  <c r="O34" i="50"/>
  <c r="P34" i="50" s="1"/>
  <c r="O32" i="50"/>
  <c r="P32" i="50" s="1"/>
  <c r="O30" i="50"/>
  <c r="P30" i="50" s="1"/>
  <c r="O25" i="50"/>
  <c r="P25" i="50" s="1"/>
  <c r="O13" i="50"/>
  <c r="P13" i="50" s="1"/>
  <c r="O5" i="50"/>
  <c r="P5" i="50" s="1"/>
  <c r="O16" i="50"/>
  <c r="P16" i="50" s="1"/>
  <c r="E36" i="49"/>
  <c r="F36" i="49"/>
  <c r="G36" i="49"/>
  <c r="H36" i="49"/>
  <c r="I36" i="49"/>
  <c r="J36" i="49"/>
  <c r="K36" i="49"/>
  <c r="L36" i="49"/>
  <c r="M36" i="49"/>
  <c r="N36" i="49"/>
  <c r="D36" i="49"/>
  <c r="O37" i="50" l="1"/>
  <c r="P37" i="50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1" i="49"/>
  <c r="P31" i="49" s="1"/>
  <c r="O29" i="49"/>
  <c r="P29" i="49" s="1"/>
  <c r="O26" i="49"/>
  <c r="P26" i="49" s="1"/>
  <c r="O24" i="49"/>
  <c r="P24" i="49" s="1"/>
  <c r="O16" i="49"/>
  <c r="P16" i="49" s="1"/>
  <c r="O13" i="49"/>
  <c r="P13" i="49" s="1"/>
  <c r="O5" i="49"/>
  <c r="P5" i="49" s="1"/>
  <c r="O36" i="49" l="1"/>
  <c r="P36" i="49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O35" i="47" s="1"/>
  <c r="P35" i="47" s="1"/>
  <c r="F35" i="47"/>
  <c r="E35" i="47"/>
  <c r="D35" i="47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/>
  <c r="O21" i="47"/>
  <c r="P21" i="47"/>
  <c r="O20" i="47"/>
  <c r="P20" i="47"/>
  <c r="O19" i="47"/>
  <c r="P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/>
  <c r="N13" i="47"/>
  <c r="N38" i="47" s="1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M38" i="47" s="1"/>
  <c r="L5" i="47"/>
  <c r="K5" i="47"/>
  <c r="J5" i="47"/>
  <c r="J38" i="47" s="1"/>
  <c r="I5" i="47"/>
  <c r="H5" i="47"/>
  <c r="G5" i="47"/>
  <c r="G38" i="47" s="1"/>
  <c r="F5" i="47"/>
  <c r="F38" i="47" s="1"/>
  <c r="E5" i="47"/>
  <c r="E38" i="47" s="1"/>
  <c r="D5" i="47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/>
  <c r="N18" i="46"/>
  <c r="O18" i="46" s="1"/>
  <c r="M17" i="46"/>
  <c r="M35" i="46" s="1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H35" i="46" s="1"/>
  <c r="G13" i="46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G35" i="46" s="1"/>
  <c r="F5" i="46"/>
  <c r="E5" i="46"/>
  <c r="D5" i="46"/>
  <c r="M34" i="45"/>
  <c r="D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M29" i="45"/>
  <c r="L29" i="45"/>
  <c r="K29" i="45"/>
  <c r="J29" i="45"/>
  <c r="I29" i="45"/>
  <c r="H29" i="45"/>
  <c r="G29" i="45"/>
  <c r="N29" i="45" s="1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E34" i="45" s="1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L34" i="45" s="1"/>
  <c r="K5" i="45"/>
  <c r="K34" i="45" s="1"/>
  <c r="J5" i="45"/>
  <c r="J34" i="45" s="1"/>
  <c r="I5" i="45"/>
  <c r="I34" i="45" s="1"/>
  <c r="H5" i="45"/>
  <c r="G5" i="45"/>
  <c r="F5" i="45"/>
  <c r="F34" i="45" s="1"/>
  <c r="E5" i="45"/>
  <c r="D5" i="45"/>
  <c r="I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1" i="44" s="1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 s="1"/>
  <c r="M17" i="44"/>
  <c r="L17" i="44"/>
  <c r="K17" i="44"/>
  <c r="J17" i="44"/>
  <c r="I17" i="44"/>
  <c r="H17" i="44"/>
  <c r="G17" i="44"/>
  <c r="G33" i="44" s="1"/>
  <c r="F17" i="44"/>
  <c r="E17" i="44"/>
  <c r="D17" i="44"/>
  <c r="D33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L33" i="44" s="1"/>
  <c r="K5" i="44"/>
  <c r="K33" i="44" s="1"/>
  <c r="J5" i="44"/>
  <c r="I5" i="44"/>
  <c r="H5" i="44"/>
  <c r="H33" i="44" s="1"/>
  <c r="G5" i="44"/>
  <c r="F5" i="44"/>
  <c r="F33" i="44" s="1"/>
  <c r="E5" i="44"/>
  <c r="E33" i="44" s="1"/>
  <c r="D5" i="44"/>
  <c r="G34" i="43"/>
  <c r="I34" i="43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/>
  <c r="M17" i="43"/>
  <c r="L17" i="43"/>
  <c r="K17" i="43"/>
  <c r="K34" i="43" s="1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D13" i="43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34" i="43" s="1"/>
  <c r="K5" i="43"/>
  <c r="J5" i="43"/>
  <c r="J34" i="43" s="1"/>
  <c r="I5" i="43"/>
  <c r="H5" i="43"/>
  <c r="G5" i="43"/>
  <c r="F5" i="43"/>
  <c r="F34" i="43" s="1"/>
  <c r="E5" i="43"/>
  <c r="D5" i="43"/>
  <c r="D34" i="43" s="1"/>
  <c r="H32" i="42"/>
  <c r="D32" i="42"/>
  <c r="N14" i="42"/>
  <c r="O14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N28" i="42" s="1"/>
  <c r="O28" i="42" s="1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N16" i="42"/>
  <c r="O16" i="42" s="1"/>
  <c r="N15" i="42"/>
  <c r="O15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M32" i="42" s="1"/>
  <c r="L5" i="42"/>
  <c r="L32" i="42" s="1"/>
  <c r="K5" i="42"/>
  <c r="K32" i="42" s="1"/>
  <c r="J5" i="42"/>
  <c r="J32" i="42" s="1"/>
  <c r="I5" i="42"/>
  <c r="I32" i="42" s="1"/>
  <c r="H5" i="42"/>
  <c r="G5" i="42"/>
  <c r="G32" i="42" s="1"/>
  <c r="F5" i="42"/>
  <c r="E5" i="42"/>
  <c r="D5" i="42"/>
  <c r="D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N30" i="41" s="1"/>
  <c r="O30" i="41" s="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D24" i="4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 s="1"/>
  <c r="M17" i="41"/>
  <c r="M33" i="41" s="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N13" i="41" s="1"/>
  <c r="F13" i="41"/>
  <c r="E13" i="41"/>
  <c r="D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K33" i="41" s="1"/>
  <c r="J5" i="41"/>
  <c r="J33" i="41" s="1"/>
  <c r="I5" i="41"/>
  <c r="I33" i="41" s="1"/>
  <c r="H5" i="41"/>
  <c r="H33" i="41" s="1"/>
  <c r="G5" i="41"/>
  <c r="F5" i="41"/>
  <c r="E5" i="41"/>
  <c r="D5" i="41"/>
  <c r="N34" i="40"/>
  <c r="O34" i="40" s="1"/>
  <c r="M33" i="40"/>
  <c r="L33" i="40"/>
  <c r="K33" i="40"/>
  <c r="J33" i="40"/>
  <c r="I33" i="40"/>
  <c r="H33" i="40"/>
  <c r="G33" i="40"/>
  <c r="F33" i="40"/>
  <c r="N33" i="40"/>
  <c r="O33" i="40" s="1"/>
  <c r="E33" i="40"/>
  <c r="D33" i="40"/>
  <c r="N32" i="40"/>
  <c r="O32" i="40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N27" i="40" s="1"/>
  <c r="O27" i="40" s="1"/>
  <c r="E27" i="40"/>
  <c r="D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I35" i="40" s="1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M35" i="40" s="1"/>
  <c r="L5" i="40"/>
  <c r="K5" i="40"/>
  <c r="K35" i="40" s="1"/>
  <c r="J5" i="40"/>
  <c r="I5" i="40"/>
  <c r="H5" i="40"/>
  <c r="H35" i="40"/>
  <c r="G5" i="40"/>
  <c r="G35" i="40" s="1"/>
  <c r="F5" i="40"/>
  <c r="E5" i="40"/>
  <c r="E35" i="40" s="1"/>
  <c r="D5" i="40"/>
  <c r="N31" i="39"/>
  <c r="O31" i="39" s="1"/>
  <c r="M30" i="39"/>
  <c r="L30" i="39"/>
  <c r="K30" i="39"/>
  <c r="J30" i="39"/>
  <c r="I30" i="39"/>
  <c r="H30" i="39"/>
  <c r="G30" i="39"/>
  <c r="F30" i="39"/>
  <c r="F32" i="39" s="1"/>
  <c r="E30" i="39"/>
  <c r="D30" i="39"/>
  <c r="N29" i="39"/>
  <c r="O29" i="39"/>
  <c r="M28" i="39"/>
  <c r="L28" i="39"/>
  <c r="L32" i="39" s="1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M26" i="39"/>
  <c r="L26" i="39"/>
  <c r="K26" i="39"/>
  <c r="J26" i="39"/>
  <c r="I26" i="39"/>
  <c r="H26" i="39"/>
  <c r="N26" i="39" s="1"/>
  <c r="O26" i="39" s="1"/>
  <c r="G26" i="39"/>
  <c r="F26" i="39"/>
  <c r="E26" i="39"/>
  <c r="D26" i="39"/>
  <c r="N25" i="39"/>
  <c r="O25" i="39" s="1"/>
  <c r="M24" i="39"/>
  <c r="L24" i="39"/>
  <c r="K24" i="39"/>
  <c r="J24" i="39"/>
  <c r="J32" i="39" s="1"/>
  <c r="I24" i="39"/>
  <c r="H24" i="39"/>
  <c r="G24" i="39"/>
  <c r="F24" i="39"/>
  <c r="E24" i="39"/>
  <c r="D24" i="39"/>
  <c r="D32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N13" i="39" s="1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/>
  <c r="N7" i="39"/>
  <c r="O7" i="39"/>
  <c r="N6" i="39"/>
  <c r="O6" i="39" s="1"/>
  <c r="M5" i="39"/>
  <c r="M32" i="39" s="1"/>
  <c r="L5" i="39"/>
  <c r="K5" i="39"/>
  <c r="K32" i="39" s="1"/>
  <c r="J5" i="39"/>
  <c r="I5" i="39"/>
  <c r="I32" i="39"/>
  <c r="H5" i="39"/>
  <c r="G5" i="39"/>
  <c r="G32" i="39" s="1"/>
  <c r="F5" i="39"/>
  <c r="E5" i="39"/>
  <c r="E32" i="39"/>
  <c r="D5" i="39"/>
  <c r="N31" i="38"/>
  <c r="O31" i="38"/>
  <c r="M30" i="38"/>
  <c r="L30" i="38"/>
  <c r="K30" i="38"/>
  <c r="J30" i="38"/>
  <c r="I30" i="38"/>
  <c r="H30" i="38"/>
  <c r="G30" i="38"/>
  <c r="F30" i="38"/>
  <c r="N30" i="38"/>
  <c r="O30" i="38"/>
  <c r="E30" i="38"/>
  <c r="D30" i="38"/>
  <c r="N29" i="38"/>
  <c r="O29" i="38"/>
  <c r="M28" i="38"/>
  <c r="M32" i="38" s="1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M24" i="38"/>
  <c r="L24" i="38"/>
  <c r="K24" i="38"/>
  <c r="K32" i="38"/>
  <c r="J24" i="38"/>
  <c r="I24" i="38"/>
  <c r="H24" i="38"/>
  <c r="G24" i="38"/>
  <c r="F24" i="38"/>
  <c r="F32" i="38" s="1"/>
  <c r="E24" i="38"/>
  <c r="D24" i="38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I32" i="38" s="1"/>
  <c r="H17" i="38"/>
  <c r="G17" i="38"/>
  <c r="F17" i="38"/>
  <c r="E17" i="38"/>
  <c r="E32" i="38" s="1"/>
  <c r="D17" i="38"/>
  <c r="N16" i="38"/>
  <c r="O16" i="38" s="1"/>
  <c r="N15" i="38"/>
  <c r="O15" i="38"/>
  <c r="N14" i="38"/>
  <c r="O14" i="38" s="1"/>
  <c r="M13" i="38"/>
  <c r="L13" i="38"/>
  <c r="K13" i="38"/>
  <c r="J13" i="38"/>
  <c r="J32" i="38" s="1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L32" i="38" s="1"/>
  <c r="K5" i="38"/>
  <c r="J5" i="38"/>
  <c r="I5" i="38"/>
  <c r="H5" i="38"/>
  <c r="G5" i="38"/>
  <c r="G32" i="38" s="1"/>
  <c r="F5" i="38"/>
  <c r="E5" i="38"/>
  <c r="D5" i="38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/>
  <c r="M27" i="37"/>
  <c r="L27" i="37"/>
  <c r="K27" i="37"/>
  <c r="N27" i="37" s="1"/>
  <c r="O27" i="37" s="1"/>
  <c r="J27" i="37"/>
  <c r="I27" i="37"/>
  <c r="H27" i="37"/>
  <c r="G27" i="37"/>
  <c r="F27" i="37"/>
  <c r="E27" i="37"/>
  <c r="D27" i="37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34" i="37" s="1"/>
  <c r="K5" i="37"/>
  <c r="J5" i="37"/>
  <c r="I5" i="37"/>
  <c r="I34" i="37" s="1"/>
  <c r="H5" i="37"/>
  <c r="H34" i="37" s="1"/>
  <c r="G5" i="37"/>
  <c r="G34" i="37" s="1"/>
  <c r="F5" i="37"/>
  <c r="F34" i="37" s="1"/>
  <c r="E5" i="37"/>
  <c r="D5" i="37"/>
  <c r="N5" i="37" s="1"/>
  <c r="O5" i="37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N28" i="36"/>
  <c r="O28" i="36" s="1"/>
  <c r="F28" i="36"/>
  <c r="E28" i="36"/>
  <c r="D28" i="36"/>
  <c r="N27" i="36"/>
  <c r="O27" i="36" s="1"/>
  <c r="M26" i="36"/>
  <c r="L26" i="36"/>
  <c r="K26" i="36"/>
  <c r="J26" i="36"/>
  <c r="I26" i="36"/>
  <c r="N26" i="36" s="1"/>
  <c r="O26" i="36" s="1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/>
  <c r="N20" i="36"/>
  <c r="O20" i="36"/>
  <c r="N19" i="36"/>
  <c r="O19" i="36"/>
  <c r="N18" i="36"/>
  <c r="O18" i="36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 s="1"/>
  <c r="N15" i="36"/>
  <c r="O15" i="36" s="1"/>
  <c r="N14" i="36"/>
  <c r="O14" i="36"/>
  <c r="M13" i="36"/>
  <c r="M32" i="36" s="1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/>
  <c r="N6" i="36"/>
  <c r="O6" i="36" s="1"/>
  <c r="M5" i="36"/>
  <c r="L5" i="36"/>
  <c r="L32" i="36" s="1"/>
  <c r="K5" i="36"/>
  <c r="K32" i="36" s="1"/>
  <c r="J5" i="36"/>
  <c r="J32" i="36" s="1"/>
  <c r="I5" i="36"/>
  <c r="H5" i="36"/>
  <c r="G5" i="36"/>
  <c r="G32" i="36" s="1"/>
  <c r="F5" i="36"/>
  <c r="F32" i="36" s="1"/>
  <c r="E5" i="36"/>
  <c r="D5" i="36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/>
  <c r="M28" i="35"/>
  <c r="L28" i="35"/>
  <c r="K28" i="35"/>
  <c r="J28" i="35"/>
  <c r="I28" i="35"/>
  <c r="H28" i="35"/>
  <c r="N28" i="35"/>
  <c r="O28" i="35" s="1"/>
  <c r="G28" i="35"/>
  <c r="F28" i="35"/>
  <c r="E28" i="35"/>
  <c r="D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N13" i="35"/>
  <c r="O13" i="35" s="1"/>
  <c r="D13" i="35"/>
  <c r="D32" i="35" s="1"/>
  <c r="N12" i="35"/>
  <c r="O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M32" i="35" s="1"/>
  <c r="L5" i="35"/>
  <c r="K5" i="35"/>
  <c r="K32" i="35" s="1"/>
  <c r="J5" i="35"/>
  <c r="J32" i="35"/>
  <c r="I5" i="35"/>
  <c r="I32" i="35" s="1"/>
  <c r="H5" i="35"/>
  <c r="H32" i="35" s="1"/>
  <c r="G5" i="35"/>
  <c r="F5" i="35"/>
  <c r="E5" i="35"/>
  <c r="D5" i="35"/>
  <c r="N33" i="34"/>
  <c r="O33" i="34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/>
  <c r="N21" i="34"/>
  <c r="O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I34" i="34" s="1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M34" i="34" s="1"/>
  <c r="L5" i="34"/>
  <c r="K5" i="34"/>
  <c r="K34" i="34" s="1"/>
  <c r="J5" i="34"/>
  <c r="J34" i="34" s="1"/>
  <c r="I5" i="34"/>
  <c r="H5" i="34"/>
  <c r="G5" i="34"/>
  <c r="G34" i="34" s="1"/>
  <c r="F5" i="34"/>
  <c r="E5" i="34"/>
  <c r="N5" i="34" s="1"/>
  <c r="O5" i="34" s="1"/>
  <c r="D5" i="34"/>
  <c r="E31" i="33"/>
  <c r="F31" i="33"/>
  <c r="G31" i="33"/>
  <c r="H31" i="33"/>
  <c r="I31" i="33"/>
  <c r="J31" i="33"/>
  <c r="K31" i="33"/>
  <c r="L31" i="33"/>
  <c r="M31" i="33"/>
  <c r="D31" i="33"/>
  <c r="E29" i="33"/>
  <c r="N29" i="33" s="1"/>
  <c r="O29" i="33" s="1"/>
  <c r="F29" i="33"/>
  <c r="G29" i="33"/>
  <c r="H29" i="33"/>
  <c r="I29" i="33"/>
  <c r="J29" i="33"/>
  <c r="K29" i="33"/>
  <c r="L29" i="33"/>
  <c r="M29" i="33"/>
  <c r="E26" i="33"/>
  <c r="F26" i="33"/>
  <c r="G26" i="33"/>
  <c r="H26" i="33"/>
  <c r="H33" i="33" s="1"/>
  <c r="I26" i="33"/>
  <c r="J26" i="33"/>
  <c r="K26" i="33"/>
  <c r="L26" i="33"/>
  <c r="M26" i="33"/>
  <c r="E23" i="33"/>
  <c r="F23" i="33"/>
  <c r="G23" i="33"/>
  <c r="H23" i="33"/>
  <c r="I23" i="33"/>
  <c r="J23" i="33"/>
  <c r="K23" i="33"/>
  <c r="N23" i="33" s="1"/>
  <c r="O23" i="33" s="1"/>
  <c r="L23" i="33"/>
  <c r="M23" i="33"/>
  <c r="E17" i="33"/>
  <c r="F17" i="33"/>
  <c r="G17" i="33"/>
  <c r="H17" i="33"/>
  <c r="I17" i="33"/>
  <c r="J17" i="33"/>
  <c r="K17" i="33"/>
  <c r="L17" i="33"/>
  <c r="M17" i="33"/>
  <c r="E12" i="33"/>
  <c r="N12" i="33" s="1"/>
  <c r="O12" i="33" s="1"/>
  <c r="F12" i="33"/>
  <c r="G12" i="33"/>
  <c r="H12" i="33"/>
  <c r="I12" i="33"/>
  <c r="I33" i="33" s="1"/>
  <c r="J12" i="33"/>
  <c r="K12" i="33"/>
  <c r="L12" i="33"/>
  <c r="L33" i="33" s="1"/>
  <c r="M12" i="33"/>
  <c r="E5" i="33"/>
  <c r="F5" i="33"/>
  <c r="F33" i="33" s="1"/>
  <c r="G5" i="33"/>
  <c r="G33" i="33" s="1"/>
  <c r="H5" i="33"/>
  <c r="I5" i="33"/>
  <c r="J5" i="33"/>
  <c r="J33" i="33" s="1"/>
  <c r="K5" i="33"/>
  <c r="L5" i="33"/>
  <c r="M5" i="33"/>
  <c r="D29" i="33"/>
  <c r="D23" i="33"/>
  <c r="D17" i="33"/>
  <c r="D12" i="33"/>
  <c r="D5" i="33"/>
  <c r="D33" i="33" s="1"/>
  <c r="N5" i="33"/>
  <c r="O5" i="33" s="1"/>
  <c r="N32" i="33"/>
  <c r="O32" i="33"/>
  <c r="N30" i="33"/>
  <c r="O30" i="33"/>
  <c r="D26" i="33"/>
  <c r="N27" i="33"/>
  <c r="O27" i="33" s="1"/>
  <c r="N28" i="33"/>
  <c r="O28" i="33" s="1"/>
  <c r="N25" i="33"/>
  <c r="O25" i="33"/>
  <c r="N24" i="33"/>
  <c r="O24" i="33" s="1"/>
  <c r="N14" i="33"/>
  <c r="O14" i="33" s="1"/>
  <c r="N15" i="33"/>
  <c r="O15" i="33"/>
  <c r="N16" i="33"/>
  <c r="O16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19" i="33"/>
  <c r="O19" i="33" s="1"/>
  <c r="N20" i="33"/>
  <c r="O20" i="33"/>
  <c r="N21" i="33"/>
  <c r="O21" i="33" s="1"/>
  <c r="N22" i="33"/>
  <c r="O22" i="33" s="1"/>
  <c r="N18" i="33"/>
  <c r="O18" i="33"/>
  <c r="N13" i="33"/>
  <c r="O13" i="33" s="1"/>
  <c r="O13" i="39"/>
  <c r="E34" i="37"/>
  <c r="E32" i="35"/>
  <c r="J34" i="37"/>
  <c r="N24" i="38"/>
  <c r="O24" i="38" s="1"/>
  <c r="L34" i="34"/>
  <c r="N19" i="34"/>
  <c r="O19" i="34" s="1"/>
  <c r="F34" i="34"/>
  <c r="D34" i="34"/>
  <c r="N5" i="35"/>
  <c r="O5" i="35" s="1"/>
  <c r="N31" i="33"/>
  <c r="O31" i="33" s="1"/>
  <c r="E32" i="36"/>
  <c r="D34" i="37"/>
  <c r="O24" i="41"/>
  <c r="O13" i="41"/>
  <c r="N17" i="41"/>
  <c r="O17" i="41" s="1"/>
  <c r="N26" i="42"/>
  <c r="O26" i="42" s="1"/>
  <c r="N24" i="42"/>
  <c r="O24" i="42" s="1"/>
  <c r="O17" i="42"/>
  <c r="N29" i="43"/>
  <c r="O29" i="43" s="1"/>
  <c r="N25" i="43"/>
  <c r="O25" i="43" s="1"/>
  <c r="N27" i="43"/>
  <c r="O27" i="43"/>
  <c r="O13" i="43"/>
  <c r="N5" i="43"/>
  <c r="O5" i="43" s="1"/>
  <c r="N29" i="44"/>
  <c r="O29" i="44"/>
  <c r="N17" i="44"/>
  <c r="O17" i="44" s="1"/>
  <c r="N13" i="44"/>
  <c r="O13" i="44" s="1"/>
  <c r="N5" i="44"/>
  <c r="O5" i="44"/>
  <c r="O29" i="45"/>
  <c r="N25" i="45"/>
  <c r="O25" i="45" s="1"/>
  <c r="N31" i="45"/>
  <c r="O31" i="45" s="1"/>
  <c r="N17" i="45"/>
  <c r="O17" i="45"/>
  <c r="N25" i="46"/>
  <c r="O25" i="46" s="1"/>
  <c r="N27" i="46"/>
  <c r="O27" i="46" s="1"/>
  <c r="N31" i="46"/>
  <c r="O31" i="46"/>
  <c r="K35" i="46"/>
  <c r="J35" i="46"/>
  <c r="E35" i="46"/>
  <c r="F35" i="46"/>
  <c r="I35" i="46"/>
  <c r="L35" i="46"/>
  <c r="N5" i="46"/>
  <c r="O5" i="46" s="1"/>
  <c r="O33" i="47"/>
  <c r="P33" i="47"/>
  <c r="O27" i="47"/>
  <c r="P27" i="47" s="1"/>
  <c r="O16" i="47"/>
  <c r="P16" i="47" s="1"/>
  <c r="O13" i="47"/>
  <c r="P13" i="47" s="1"/>
  <c r="N32" i="39" l="1"/>
  <c r="O32" i="39" s="1"/>
  <c r="K33" i="33"/>
  <c r="N28" i="34"/>
  <c r="O28" i="34" s="1"/>
  <c r="N5" i="36"/>
  <c r="H32" i="38"/>
  <c r="N5" i="38"/>
  <c r="O5" i="38" s="1"/>
  <c r="N5" i="40"/>
  <c r="O5" i="40" s="1"/>
  <c r="D35" i="40"/>
  <c r="N35" i="40" s="1"/>
  <c r="O35" i="40" s="1"/>
  <c r="N18" i="40"/>
  <c r="O18" i="40" s="1"/>
  <c r="M34" i="43"/>
  <c r="N31" i="43"/>
  <c r="O31" i="43" s="1"/>
  <c r="N13" i="46"/>
  <c r="O13" i="46" s="1"/>
  <c r="D35" i="46"/>
  <c r="N35" i="46" s="1"/>
  <c r="O35" i="46" s="1"/>
  <c r="N17" i="46"/>
  <c r="O17" i="46" s="1"/>
  <c r="N30" i="35"/>
  <c r="O30" i="35" s="1"/>
  <c r="E33" i="41"/>
  <c r="N33" i="41" s="1"/>
  <c r="O33" i="41" s="1"/>
  <c r="N24" i="35"/>
  <c r="O24" i="35" s="1"/>
  <c r="K34" i="37"/>
  <c r="N34" i="37" s="1"/>
  <c r="O34" i="37" s="1"/>
  <c r="M34" i="37"/>
  <c r="N30" i="39"/>
  <c r="O30" i="39" s="1"/>
  <c r="F35" i="40"/>
  <c r="J35" i="40"/>
  <c r="F33" i="41"/>
  <c r="N30" i="42"/>
  <c r="O30" i="42" s="1"/>
  <c r="G33" i="41"/>
  <c r="N5" i="41"/>
  <c r="O5" i="41" s="1"/>
  <c r="N24" i="39"/>
  <c r="O24" i="39" s="1"/>
  <c r="F32" i="35"/>
  <c r="N32" i="35" s="1"/>
  <c r="O32" i="35" s="1"/>
  <c r="N12" i="37"/>
  <c r="O12" i="37" s="1"/>
  <c r="N26" i="38"/>
  <c r="O26" i="38" s="1"/>
  <c r="L35" i="40"/>
  <c r="N26" i="41"/>
  <c r="O26" i="41" s="1"/>
  <c r="N5" i="42"/>
  <c r="O5" i="42" s="1"/>
  <c r="E32" i="42"/>
  <c r="N32" i="42" s="1"/>
  <c r="O32" i="42" s="1"/>
  <c r="E34" i="43"/>
  <c r="N34" i="43" s="1"/>
  <c r="O34" i="43" s="1"/>
  <c r="N17" i="43"/>
  <c r="O17" i="43" s="1"/>
  <c r="H34" i="43"/>
  <c r="I32" i="36"/>
  <c r="H32" i="36"/>
  <c r="N24" i="37"/>
  <c r="O24" i="37" s="1"/>
  <c r="N5" i="39"/>
  <c r="O5" i="39" s="1"/>
  <c r="F32" i="42"/>
  <c r="J33" i="44"/>
  <c r="N33" i="44" s="1"/>
  <c r="O33" i="44" s="1"/>
  <c r="N27" i="44"/>
  <c r="O27" i="44" s="1"/>
  <c r="E33" i="33"/>
  <c r="N33" i="33" s="1"/>
  <c r="O33" i="33" s="1"/>
  <c r="N25" i="44"/>
  <c r="O25" i="44" s="1"/>
  <c r="N29" i="46"/>
  <c r="O29" i="46" s="1"/>
  <c r="N13" i="38"/>
  <c r="O13" i="38" s="1"/>
  <c r="D32" i="38"/>
  <c r="N17" i="39"/>
  <c r="O17" i="39" s="1"/>
  <c r="N24" i="40"/>
  <c r="O24" i="40" s="1"/>
  <c r="N5" i="45"/>
  <c r="O5" i="45" s="1"/>
  <c r="I38" i="47"/>
  <c r="H38" i="47"/>
  <c r="O25" i="47"/>
  <c r="P25" i="47" s="1"/>
  <c r="D38" i="47"/>
  <c r="O5" i="47"/>
  <c r="P5" i="47" s="1"/>
  <c r="N30" i="36"/>
  <c r="O30" i="36" s="1"/>
  <c r="N30" i="37"/>
  <c r="O30" i="37" s="1"/>
  <c r="N32" i="37"/>
  <c r="O32" i="37" s="1"/>
  <c r="N13" i="40"/>
  <c r="O13" i="40" s="1"/>
  <c r="L33" i="41"/>
  <c r="G34" i="45"/>
  <c r="N34" i="45" s="1"/>
  <c r="O34" i="45" s="1"/>
  <c r="N13" i="34"/>
  <c r="O13" i="34" s="1"/>
  <c r="H34" i="34"/>
  <c r="N26" i="33"/>
  <c r="O26" i="33" s="1"/>
  <c r="N17" i="33"/>
  <c r="O17" i="33" s="1"/>
  <c r="N24" i="36"/>
  <c r="O24" i="36" s="1"/>
  <c r="H34" i="45"/>
  <c r="O31" i="47"/>
  <c r="P31" i="47" s="1"/>
  <c r="E34" i="34"/>
  <c r="N34" i="34" s="1"/>
  <c r="O34" i="34" s="1"/>
  <c r="M33" i="33"/>
  <c r="N17" i="35"/>
  <c r="O17" i="35" s="1"/>
  <c r="G32" i="35"/>
  <c r="N17" i="38"/>
  <c r="O17" i="38" s="1"/>
  <c r="H32" i="39"/>
  <c r="M33" i="44"/>
  <c r="K38" i="47"/>
  <c r="L38" i="47"/>
  <c r="N25" i="34"/>
  <c r="O25" i="34" s="1"/>
  <c r="L32" i="35"/>
  <c r="N13" i="36"/>
  <c r="O13" i="36" s="1"/>
  <c r="N18" i="37"/>
  <c r="O18" i="37" s="1"/>
  <c r="N27" i="45"/>
  <c r="O27" i="45" s="1"/>
  <c r="D32" i="36"/>
  <c r="N32" i="38" l="1"/>
  <c r="O32" i="38" s="1"/>
  <c r="O5" i="36"/>
  <c r="N32" i="36"/>
  <c r="O32" i="36" s="1"/>
  <c r="O38" i="47"/>
  <c r="P38" i="47" s="1"/>
</calcChain>
</file>

<file path=xl/sharedStrings.xml><?xml version="1.0" encoding="utf-8"?>
<sst xmlns="http://schemas.openxmlformats.org/spreadsheetml/2006/main" count="851" uniqueCount="107">
  <si>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</si>
  <si>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</si>
  <si>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</si>
  <si>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</si>
  <si>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</si>
  <si>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</si>
  <si>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</si>
  <si>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</si>
  <si>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</si>
  <si>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</si>
  <si>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</si>
  <si>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</si>
  <si>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</si>
  <si>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</si>
  <si>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</si>
  <si>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</si>
  <si>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</si>
  <si>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</si>
  <si>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</si>
  <si>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</si>
  <si>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</si>
  <si>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</si>
  <si>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</si>
  <si>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</si>
  <si>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</si>
  <si>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</si>
  <si>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</si>
  <si>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</si>
  <si>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</si>
  <si>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</si>
  <si>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</si>
  <si>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</si>
  <si>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</si>
  <si>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</si>
  <si>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</si>
  <si>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</si>
  <si>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</si>
  <si>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</si>
  <si>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Mass Transit Systems</t>
  </si>
  <si>
    <t>Economic Environment</t>
  </si>
  <si>
    <t>Industry Development</t>
  </si>
  <si>
    <t>Other Economic Environment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</si>
  <si>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</si>
  <si>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</si>
  <si>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</si>
  <si>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</si>
  <si>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</si>
  <si>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Alachua Expenditures Reported by Account Code and Fund Type</t>
  </si>
  <si>
    <t>Local Fiscal Year Ended September 30, 2010</t>
  </si>
  <si>
    <t>Non-Court Information Systems</t>
  </si>
  <si>
    <t>Emergency and Disaster Relief Services</t>
  </si>
  <si>
    <t>2010 Municipal Census Population:</t>
  </si>
  <si>
    <t>Local Fiscal Year Ended September 30, 2011</t>
  </si>
  <si>
    <t>Flood Control / Stormwater Management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</si>
  <si>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</si>
  <si>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</si>
  <si>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</si>
  <si>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Detention and/or Correction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</si>
  <si>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</si>
  <si>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</si>
  <si>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</si>
  <si>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</si>
  <si>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</si>
  <si>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</si>
  <si>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</si>
  <si>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</si>
  <si>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</si>
  <si>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</si>
  <si>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</si>
  <si>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</si>
  <si>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</si>
  <si>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</si>
  <si>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</si>
  <si>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Debt Service Payments</t>
  </si>
  <si>
    <t>Housing and Urban Development</t>
  </si>
  <si>
    <t>2007 Municipal Population:</t>
  </si>
  <si>
    <t>Local Fiscal Year Ended September 30, 2015</t>
  </si>
  <si>
    <t>Payment to Refunded Bond Escrow Agent</t>
  </si>
  <si>
    <t>2015 Municipal Population:</t>
  </si>
  <si>
    <t>Local Fiscal Year Ended September 30, 2016</t>
  </si>
  <si>
    <t>2016 Municipal Population:</t>
  </si>
  <si>
    <t>Local Fiscal Year Ended September 30, 2017</t>
  </si>
  <si>
    <t>Water / Sewer Services</t>
  </si>
  <si>
    <t>Other Non-Operating Disbursements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</si>
  <si>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</si>
  <si>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</si>
  <si>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</si>
  <si>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</si>
  <si>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</si>
  <si>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</si>
  <si>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Human Services</t>
  </si>
  <si>
    <t>Other Human Services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</si>
  <si>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</si>
  <si>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</si>
  <si>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</si>
  <si>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</si>
  <si>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</si>
  <si>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</si>
  <si>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Conservation and Resource Management</t>
  </si>
  <si>
    <t>Employment Opportunity and Development</t>
  </si>
  <si>
    <t>Inter-fund Group Transfers Out</t>
  </si>
  <si>
    <t>Proprietary - Other Non-Operating Disbursements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</si>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</sst>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4279973</v>
      </c>
      <c r="E5" s="26">
        <f>SUM(E6:E12)</f>
        <v>0</v>
      </c>
      <c r="F5" s="26">
        <f>SUM(F6:F12)</f>
        <v>802216</v>
      </c>
      <c r="G5" s="26">
        <f>SUM(G6:G12)</f>
        <v>0</v>
      </c>
      <c r="H5" s="26">
        <f>SUM(H6:H12)</f>
        <v>0</v>
      </c>
      <c r="I5" s="26">
        <f>SUM(I6:I12)</f>
        <v>0</v>
      </c>
      <c r="J5" s="26">
        <f>SUM(J6:J12)</f>
        <v>2595495</v>
      </c>
      <c r="K5" s="26">
        <f>SUM(K6:K12)</f>
        <v>0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7677684</v>
      </c>
      <c r="P5" s="32">
        <f>(O5/P$39)</f>
        <v>697.02078983204717</v>
      </c>
      <c r="Q5" s="6"/>
    </row>
    <row r="6" spans="1:134">
      <c r="A6" s="12"/>
      <c r="B6" s="44">
        <v>511</v>
      </c>
      <c r="C6" s="20" t="s">
        <v>19</v>
      </c>
      <c r="D6" s="46">
        <v>142993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142993</v>
      </c>
      <c r="P6" s="47">
        <f>(O6/P$39)</f>
        <v>12.981661370857921</v>
      </c>
      <c r="Q6" s="9"/>
    </row>
    <row r="7" spans="1:134">
      <c r="A7" s="12"/>
      <c r="B7" s="44">
        <v>512</v>
      </c>
      <c r="C7" s="20" t="s">
        <v>20</v>
      </c>
      <c r="D7" s="46">
        <v>744863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744863</v>
      </c>
      <c r="P7" s="47">
        <f>(O7/P$39)</f>
        <v>67.622605537902857</v>
      </c>
      <c r="Q7" s="9"/>
    </row>
    <row r="8" spans="1:134">
      <c r="A8" s="12"/>
      <c r="B8" s="44">
        <v>513</v>
      </c>
      <c r="C8" s="20" t="s">
        <v>21</v>
      </c>
      <c r="D8" s="46">
        <v>983490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2033581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3017071</v>
      </c>
      <c r="P8" s="47">
        <f>(O8/P$39)</f>
        <v>273.90567408079892</v>
      </c>
      <c r="Q8" s="9"/>
    </row>
    <row r="9" spans="1:134">
      <c r="A9" s="12"/>
      <c r="B9" s="44">
        <v>514</v>
      </c>
      <c r="C9" s="20" t="s">
        <v>22</v>
      </c>
      <c r="D9" s="46">
        <v>192864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192864</v>
      </c>
      <c r="P9" s="47">
        <f>(O9/P$39)</f>
        <v>17.509214707217431</v>
      </c>
      <c r="Q9" s="9"/>
    </row>
    <row r="10" spans="1:134">
      <c r="A10" s="12"/>
      <c r="B10" s="44">
        <v>515</v>
      </c>
      <c r="C10" s="20" t="s">
        <v>23</v>
      </c>
      <c r="D10" s="46">
        <v>972039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972039</v>
      </c>
      <c r="P10" s="47">
        <f>(O10/P$39)</f>
        <v>88.246845211075808</v>
      </c>
      <c r="Q10" s="9"/>
    </row>
    <row r="11" spans="1:134">
      <c r="A11" s="12"/>
      <c r="B11" s="44">
        <v>516</v>
      </c>
      <c r="C11" s="20" t="s">
        <v>49</v>
      </c>
      <c r="D11" s="46">
        <v>417958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26331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444289</v>
      </c>
      <c r="P11" s="47">
        <f>(O11/P$39)</f>
        <v>40.334906945074898</v>
      </c>
      <c r="Q11" s="9"/>
    </row>
    <row r="12" spans="1:134">
      <c r="A12" s="12"/>
      <c r="B12" s="44">
        <v>519</v>
      </c>
      <c r="C12" s="20" t="s">
        <v>24</v>
      </c>
      <c r="D12" s="46">
        <v>825766</v>
      </c>
      <c r="E12" s="46">
        <v>0</v>
      </c>
      <c r="F12" s="46">
        <v>802216</v>
      </c>
      <c r="G12" s="46">
        <v>0</v>
      </c>
      <c r="H12" s="46">
        <v>0</v>
      </c>
      <c r="I12" s="46">
        <v>0</v>
      </c>
      <c r="J12" s="46">
        <v>535583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2163565</v>
      </c>
      <c r="P12" s="47">
        <f>(O12/P$39)</f>
        <v>196.4198819791194</v>
      </c>
      <c r="Q12" s="9"/>
    </row>
    <row r="13" spans="1:134" ht="15.75">
      <c r="A13" s="28" t="s">
        <v>25</v>
      </c>
      <c r="B13" s="29"/>
      <c r="C13" s="30"/>
      <c r="D13" s="31">
        <f>SUM(D14:D15)</f>
        <v>4796472</v>
      </c>
      <c r="E13" s="31">
        <f>SUM(E14:E15)</f>
        <v>8528</v>
      </c>
      <c r="F13" s="31">
        <f>SUM(F14:F15)</f>
        <v>0</v>
      </c>
      <c r="G13" s="31">
        <f>SUM(G14:G15)</f>
        <v>0</v>
      </c>
      <c r="H13" s="31">
        <f>SUM(H14:H15)</f>
        <v>0</v>
      </c>
      <c r="I13" s="31">
        <f>SUM(I14:I15)</f>
        <v>0</v>
      </c>
      <c r="J13" s="31">
        <f>SUM(J14:J15)</f>
        <v>0</v>
      </c>
      <c r="K13" s="31">
        <f>SUM(K14:K15)</f>
        <v>0</v>
      </c>
      <c r="L13" s="31">
        <f>SUM(L14:L15)</f>
        <v>0</v>
      </c>
      <c r="M13" s="31">
        <f>SUM(M14:M15)</f>
        <v>0</v>
      </c>
      <c r="N13" s="31">
        <f>SUM(N14:N15)</f>
        <v>0</v>
      </c>
      <c r="O13" s="42">
        <f>SUM(D13:N13)</f>
        <v>4805000</v>
      </c>
      <c r="P13" s="43">
        <f>(O13/P$39)</f>
        <v>436.22333182024511</v>
      </c>
      <c r="Q13" s="10"/>
    </row>
    <row r="14" spans="1:134">
      <c r="A14" s="12"/>
      <c r="B14" s="44">
        <v>521</v>
      </c>
      <c r="C14" s="20" t="s">
        <v>26</v>
      </c>
      <c r="D14" s="46">
        <v>4473894</v>
      </c>
      <c r="E14" s="46">
        <v>8528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4482422</v>
      </c>
      <c r="P14" s="47">
        <f>(O14/P$39)</f>
        <v>406.93799364502951</v>
      </c>
      <c r="Q14" s="9"/>
    </row>
    <row r="15" spans="1:134">
      <c r="A15" s="12"/>
      <c r="B15" s="44">
        <v>524</v>
      </c>
      <c r="C15" s="20" t="s">
        <v>28</v>
      </c>
      <c r="D15" s="46">
        <v>322578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1">SUM(D15:N15)</f>
        <v>322578</v>
      </c>
      <c r="P15" s="47">
        <f>(O15/P$39)</f>
        <v>29.285338175215614</v>
      </c>
      <c r="Q15" s="9"/>
    </row>
    <row r="16" spans="1:134" ht="15.75">
      <c r="A16" s="28" t="s">
        <v>30</v>
      </c>
      <c r="B16" s="29"/>
      <c r="C16" s="30"/>
      <c r="D16" s="31">
        <f>SUM(D17:D24)</f>
        <v>1075548</v>
      </c>
      <c r="E16" s="31">
        <f>SUM(E17:E24)</f>
        <v>25305</v>
      </c>
      <c r="F16" s="31">
        <f>SUM(F17:F24)</f>
        <v>0</v>
      </c>
      <c r="G16" s="31">
        <f>SUM(G17:G24)</f>
        <v>0</v>
      </c>
      <c r="H16" s="31">
        <f>SUM(H17:H24)</f>
        <v>0</v>
      </c>
      <c r="I16" s="31">
        <f>SUM(I17:I24)</f>
        <v>17141504</v>
      </c>
      <c r="J16" s="31">
        <f>SUM(J17:J24)</f>
        <v>664665</v>
      </c>
      <c r="K16" s="31">
        <f>SUM(K17:K24)</f>
        <v>0</v>
      </c>
      <c r="L16" s="31">
        <f>SUM(L17:L24)</f>
        <v>0</v>
      </c>
      <c r="M16" s="31">
        <f>SUM(M17:M24)</f>
        <v>0</v>
      </c>
      <c r="N16" s="31">
        <f>SUM(N17:N24)</f>
        <v>0</v>
      </c>
      <c r="O16" s="42">
        <f>SUM(D16:N16)</f>
        <v>18907022</v>
      </c>
      <c r="P16" s="43">
        <f>(O16/P$39)</f>
        <v>1716.4795279164775</v>
      </c>
      <c r="Q16" s="10"/>
    </row>
    <row r="17" spans="1:17">
      <c r="A17" s="12"/>
      <c r="B17" s="44">
        <v>531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11587848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11587848</v>
      </c>
      <c r="P17" s="47">
        <f>(O17/P$39)</f>
        <v>1052.0061733999091</v>
      </c>
      <c r="Q17" s="9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2380677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3" si="2">SUM(D18:N18)</f>
        <v>2380677</v>
      </c>
      <c r="P18" s="47">
        <f>(O18/P$39)</f>
        <v>216.13045846572857</v>
      </c>
      <c r="Q18" s="9"/>
    </row>
    <row r="19" spans="1:17">
      <c r="A19" s="12"/>
      <c r="B19" s="44">
        <v>534</v>
      </c>
      <c r="C19" s="20" t="s">
        <v>33</v>
      </c>
      <c r="D19" s="46">
        <v>1075548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1075548</v>
      </c>
      <c r="P19" s="47">
        <f>(O19/P$39)</f>
        <v>97.643940081706759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3118524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3118524</v>
      </c>
      <c r="P20" s="47">
        <f>(O20/P$39)</f>
        <v>283.11611438946892</v>
      </c>
      <c r="Q20" s="9"/>
    </row>
    <row r="21" spans="1:17">
      <c r="A21" s="12"/>
      <c r="B21" s="44">
        <v>536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664665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664665</v>
      </c>
      <c r="P21" s="47">
        <f>(O21/P$39)</f>
        <v>60.34180662732637</v>
      </c>
      <c r="Q21" s="9"/>
    </row>
    <row r="22" spans="1:17">
      <c r="A22" s="12"/>
      <c r="B22" s="44">
        <v>537</v>
      </c>
      <c r="C22" s="20" t="s">
        <v>98</v>
      </c>
      <c r="D22" s="46">
        <v>0</v>
      </c>
      <c r="E22" s="46">
        <v>9058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9058</v>
      </c>
      <c r="P22" s="47">
        <f>(O22/P$39)</f>
        <v>0.822333182024512</v>
      </c>
      <c r="Q22" s="9"/>
    </row>
    <row r="23" spans="1:17">
      <c r="A23" s="12"/>
      <c r="B23" s="44">
        <v>538</v>
      </c>
      <c r="C23" s="20" t="s">
        <v>53</v>
      </c>
      <c r="D23" s="46">
        <v>0</v>
      </c>
      <c r="E23" s="46">
        <v>16247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16247</v>
      </c>
      <c r="P23" s="47">
        <f>(O23/P$39)</f>
        <v>1.4749886518384021</v>
      </c>
      <c r="Q23" s="9"/>
    </row>
    <row r="24" spans="1:17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54455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54455</v>
      </c>
      <c r="P24" s="47">
        <f>(O24/P$39)</f>
        <v>4.9437131184748067</v>
      </c>
      <c r="Q24" s="9"/>
    </row>
    <row r="25" spans="1:17" ht="15.75">
      <c r="A25" s="28" t="s">
        <v>36</v>
      </c>
      <c r="B25" s="29"/>
      <c r="C25" s="30"/>
      <c r="D25" s="31">
        <f>SUM(D26:D26)</f>
        <v>1289196</v>
      </c>
      <c r="E25" s="31">
        <f>SUM(E26:E26)</f>
        <v>0</v>
      </c>
      <c r="F25" s="31">
        <f>SUM(F26:F26)</f>
        <v>0</v>
      </c>
      <c r="G25" s="31">
        <f>SUM(G26:G26)</f>
        <v>0</v>
      </c>
      <c r="H25" s="31">
        <f>SUM(H26:H26)</f>
        <v>0</v>
      </c>
      <c r="I25" s="31">
        <f>SUM(I26:I26)</f>
        <v>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 t="shared" si="2"/>
        <v>1289196</v>
      </c>
      <c r="P25" s="43">
        <f>(O25/P$39)</f>
        <v>117.04003631411712</v>
      </c>
      <c r="Q25" s="10"/>
    </row>
    <row r="26" spans="1:17">
      <c r="A26" s="12"/>
      <c r="B26" s="44">
        <v>541</v>
      </c>
      <c r="C26" s="20" t="s">
        <v>37</v>
      </c>
      <c r="D26" s="46">
        <v>1289196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1289196</v>
      </c>
      <c r="P26" s="47">
        <f>(O26/P$39)</f>
        <v>117.04003631411712</v>
      </c>
      <c r="Q26" s="9"/>
    </row>
    <row r="27" spans="1:17" ht="15.75">
      <c r="A27" s="28" t="s">
        <v>39</v>
      </c>
      <c r="B27" s="29"/>
      <c r="C27" s="30"/>
      <c r="D27" s="31">
        <f>SUM(D28:D29)</f>
        <v>9480</v>
      </c>
      <c r="E27" s="31">
        <f>SUM(E28:E29)</f>
        <v>885535</v>
      </c>
      <c r="F27" s="31">
        <f>SUM(F28:F29)</f>
        <v>0</v>
      </c>
      <c r="G27" s="31">
        <f>SUM(G28:G29)</f>
        <v>0</v>
      </c>
      <c r="H27" s="31">
        <f>SUM(H28:H29)</f>
        <v>0</v>
      </c>
      <c r="I27" s="31">
        <f>SUM(I28:I29)</f>
        <v>0</v>
      </c>
      <c r="J27" s="31">
        <f>SUM(J28:J29)</f>
        <v>0</v>
      </c>
      <c r="K27" s="31">
        <f>SUM(K28:K29)</f>
        <v>0</v>
      </c>
      <c r="L27" s="31">
        <f>SUM(L28:L29)</f>
        <v>0</v>
      </c>
      <c r="M27" s="31">
        <f>SUM(M28:M29)</f>
        <v>0</v>
      </c>
      <c r="N27" s="31">
        <f>SUM(N28:N29)</f>
        <v>0</v>
      </c>
      <c r="O27" s="31">
        <f t="shared" si="2"/>
        <v>895015</v>
      </c>
      <c r="P27" s="43">
        <f>(O27/P$39)</f>
        <v>81.254198819791199</v>
      </c>
      <c r="Q27" s="10"/>
    </row>
    <row r="28" spans="1:17">
      <c r="A28" s="13"/>
      <c r="B28" s="45">
        <v>552</v>
      </c>
      <c r="C28" s="21" t="s">
        <v>40</v>
      </c>
      <c r="D28" s="46">
        <v>9480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9480</v>
      </c>
      <c r="P28" s="47">
        <f>(O28/P$39)</f>
        <v>0.86064457557875629</v>
      </c>
      <c r="Q28" s="9"/>
    </row>
    <row r="29" spans="1:17">
      <c r="A29" s="13"/>
      <c r="B29" s="45">
        <v>559</v>
      </c>
      <c r="C29" s="21" t="s">
        <v>41</v>
      </c>
      <c r="D29" s="46">
        <v>0</v>
      </c>
      <c r="E29" s="46">
        <v>885535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885535</v>
      </c>
      <c r="P29" s="47">
        <f>(O29/P$39)</f>
        <v>80.393554244212439</v>
      </c>
      <c r="Q29" s="9"/>
    </row>
    <row r="30" spans="1:17" ht="15.75">
      <c r="A30" s="28" t="s">
        <v>90</v>
      </c>
      <c r="B30" s="29"/>
      <c r="C30" s="30"/>
      <c r="D30" s="31">
        <f>SUM(D31:D31)</f>
        <v>0</v>
      </c>
      <c r="E30" s="31">
        <f>SUM(E31:E31)</f>
        <v>79110</v>
      </c>
      <c r="F30" s="31">
        <f>SUM(F31:F31)</f>
        <v>0</v>
      </c>
      <c r="G30" s="31">
        <f>SUM(G31:G31)</f>
        <v>0</v>
      </c>
      <c r="H30" s="31">
        <f>SUM(H31:H31)</f>
        <v>0</v>
      </c>
      <c r="I30" s="31">
        <f>SUM(I31:I31)</f>
        <v>0</v>
      </c>
      <c r="J30" s="31">
        <f>SUM(J31:J31)</f>
        <v>0</v>
      </c>
      <c r="K30" s="31">
        <f>SUM(K31:K31)</f>
        <v>0</v>
      </c>
      <c r="L30" s="31">
        <f>SUM(L31:L31)</f>
        <v>0</v>
      </c>
      <c r="M30" s="31">
        <f>SUM(M31:M31)</f>
        <v>0</v>
      </c>
      <c r="N30" s="31">
        <f>SUM(N31:N31)</f>
        <v>0</v>
      </c>
      <c r="O30" s="31">
        <f t="shared" si="2"/>
        <v>79110</v>
      </c>
      <c r="P30" s="43">
        <f>(O30/P$39)</f>
        <v>7.1820245120290513</v>
      </c>
      <c r="Q30" s="10"/>
    </row>
    <row r="31" spans="1:17">
      <c r="A31" s="12"/>
      <c r="B31" s="44">
        <v>569</v>
      </c>
      <c r="C31" s="20" t="s">
        <v>91</v>
      </c>
      <c r="D31" s="46">
        <v>0</v>
      </c>
      <c r="E31" s="46">
        <v>79110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79110</v>
      </c>
      <c r="P31" s="47">
        <f>(O31/P$39)</f>
        <v>7.1820245120290513</v>
      </c>
      <c r="Q31" s="9"/>
    </row>
    <row r="32" spans="1:17" ht="15.75">
      <c r="A32" s="28" t="s">
        <v>42</v>
      </c>
      <c r="B32" s="29"/>
      <c r="C32" s="30"/>
      <c r="D32" s="31">
        <f>SUM(D33:D33)</f>
        <v>1428427</v>
      </c>
      <c r="E32" s="31">
        <f>SUM(E33:E33)</f>
        <v>155256</v>
      </c>
      <c r="F32" s="31">
        <f>SUM(F33:F33)</f>
        <v>0</v>
      </c>
      <c r="G32" s="31">
        <f>SUM(G33:G33)</f>
        <v>0</v>
      </c>
      <c r="H32" s="31">
        <f>SUM(H33:H33)</f>
        <v>0</v>
      </c>
      <c r="I32" s="31">
        <f>SUM(I33:I33)</f>
        <v>0</v>
      </c>
      <c r="J32" s="31">
        <f>SUM(J33:J33)</f>
        <v>0</v>
      </c>
      <c r="K32" s="31">
        <f>SUM(K33:K33)</f>
        <v>0</v>
      </c>
      <c r="L32" s="31">
        <f>SUM(L33:L33)</f>
        <v>0</v>
      </c>
      <c r="M32" s="31">
        <f>SUM(M33:M33)</f>
        <v>0</v>
      </c>
      <c r="N32" s="31">
        <f>SUM(N33:N33)</f>
        <v>0</v>
      </c>
      <c r="O32" s="31">
        <f>SUM(D32:N32)</f>
        <v>1583683</v>
      </c>
      <c r="P32" s="43">
        <f>(O32/P$39)</f>
        <v>143.77512482977758</v>
      </c>
      <c r="Q32" s="9"/>
    </row>
    <row r="33" spans="1:120">
      <c r="A33" s="12"/>
      <c r="B33" s="44">
        <v>572</v>
      </c>
      <c r="C33" s="20" t="s">
        <v>43</v>
      </c>
      <c r="D33" s="46">
        <v>1428427</v>
      </c>
      <c r="E33" s="46">
        <v>155256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1583683</v>
      </c>
      <c r="P33" s="47">
        <f>(O33/P$39)</f>
        <v>143.77512482977758</v>
      </c>
      <c r="Q33" s="9"/>
    </row>
    <row r="34" spans="1:120" ht="15.75">
      <c r="A34" s="28" t="s">
        <v>45</v>
      </c>
      <c r="B34" s="29"/>
      <c r="C34" s="30"/>
      <c r="D34" s="31">
        <f>SUM(D35:D36)</f>
        <v>1035007</v>
      </c>
      <c r="E34" s="31">
        <f>SUM(E35:E36)</f>
        <v>0</v>
      </c>
      <c r="F34" s="31">
        <f>SUM(F35:F36)</f>
        <v>0</v>
      </c>
      <c r="G34" s="31">
        <f>SUM(G35:G36)</f>
        <v>0</v>
      </c>
      <c r="H34" s="31">
        <f>SUM(H35:H36)</f>
        <v>0</v>
      </c>
      <c r="I34" s="31">
        <f>SUM(I35:I36)</f>
        <v>2000000</v>
      </c>
      <c r="J34" s="31">
        <f>SUM(J35:J36)</f>
        <v>3098</v>
      </c>
      <c r="K34" s="31">
        <f>SUM(K35:K36)</f>
        <v>0</v>
      </c>
      <c r="L34" s="31">
        <f>SUM(L35:L36)</f>
        <v>0</v>
      </c>
      <c r="M34" s="31">
        <f>SUM(M35:M36)</f>
        <v>0</v>
      </c>
      <c r="N34" s="31">
        <f>SUM(N35:N36)</f>
        <v>0</v>
      </c>
      <c r="O34" s="31">
        <f>SUM(D34:N34)</f>
        <v>3038105</v>
      </c>
      <c r="P34" s="43">
        <f>(O34/P$39)</f>
        <v>275.81525192918747</v>
      </c>
      <c r="Q34" s="9"/>
    </row>
    <row r="35" spans="1:120">
      <c r="A35" s="12"/>
      <c r="B35" s="44">
        <v>581</v>
      </c>
      <c r="C35" s="20" t="s">
        <v>100</v>
      </c>
      <c r="D35" s="46">
        <v>1035007</v>
      </c>
      <c r="E35" s="46">
        <v>0</v>
      </c>
      <c r="F35" s="46">
        <v>0</v>
      </c>
      <c r="G35" s="46">
        <v>0</v>
      </c>
      <c r="H35" s="46">
        <v>0</v>
      </c>
      <c r="I35" s="46">
        <v>2000000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3035007</v>
      </c>
      <c r="P35" s="47">
        <f>(O35/P$39)</f>
        <v>275.5339990921471</v>
      </c>
      <c r="Q35" s="9"/>
    </row>
    <row r="36" spans="1:120" ht="15.75" thickBot="1">
      <c r="A36" s="12"/>
      <c r="B36" s="44">
        <v>590</v>
      </c>
      <c r="C36" s="20" t="s">
        <v>101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3098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3">SUM(D36:N36)</f>
        <v>3098</v>
      </c>
      <c r="P36" s="47">
        <f>(O36/P$39)</f>
        <v>0.28125283704039944</v>
      </c>
      <c r="Q36" s="9"/>
    </row>
    <row r="37" spans="1:120" ht="16.5" thickBot="1">
      <c r="A37" s="14" t="s">
        <v>10</v>
      </c>
      <c r="B37" s="23"/>
      <c r="C37" s="22"/>
      <c r="D37" s="15">
        <f>SUM(D5,D13,D16,D25,D27,D30,D32,D34)</f>
        <v>13914103</v>
      </c>
      <c r="E37" s="15">
        <f t="shared" ref="E37:N37" si="4">SUM(E5,E13,E16,E25,E27,E30,E32,E34)</f>
        <v>1153734</v>
      </c>
      <c r="F37" s="15">
        <f t="shared" si="4"/>
        <v>802216</v>
      </c>
      <c r="G37" s="15">
        <f t="shared" si="4"/>
        <v>0</v>
      </c>
      <c r="H37" s="15">
        <f t="shared" si="4"/>
        <v>0</v>
      </c>
      <c r="I37" s="15">
        <f t="shared" si="4"/>
        <v>19141504</v>
      </c>
      <c r="J37" s="15">
        <f t="shared" si="4"/>
        <v>3263258</v>
      </c>
      <c r="K37" s="15">
        <f t="shared" si="4"/>
        <v>0</v>
      </c>
      <c r="L37" s="15">
        <f t="shared" si="4"/>
        <v>0</v>
      </c>
      <c r="M37" s="15">
        <f t="shared" si="4"/>
        <v>0</v>
      </c>
      <c r="N37" s="15">
        <f t="shared" si="4"/>
        <v>0</v>
      </c>
      <c r="O37" s="15">
        <f>SUM(D37:N37)</f>
        <v>38274815</v>
      </c>
      <c r="P37" s="37">
        <f>(O37/P$39)</f>
        <v>3474.7902859736723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3" t="s">
        <v>106</v>
      </c>
      <c r="N39" s="93"/>
      <c r="O39" s="93"/>
      <c r="P39" s="41">
        <v>11015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55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2539990</v>
      </c>
      <c r="E5" s="59">
        <f t="shared" si="0"/>
        <v>3226</v>
      </c>
      <c r="F5" s="59">
        <f t="shared" si="0"/>
        <v>417283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1101395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4061894</v>
      </c>
      <c r="O5" s="61">
        <f t="shared" ref="O5:O32" si="1">(N5/O$34)</f>
        <v>428.51503323135353</v>
      </c>
      <c r="P5" s="62"/>
    </row>
    <row r="6" spans="1:133">
      <c r="A6" s="64"/>
      <c r="B6" s="65">
        <v>511</v>
      </c>
      <c r="C6" s="66" t="s">
        <v>19</v>
      </c>
      <c r="D6" s="67">
        <v>132971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132971</v>
      </c>
      <c r="O6" s="68">
        <f t="shared" si="1"/>
        <v>14.027956535499525</v>
      </c>
      <c r="P6" s="69"/>
    </row>
    <row r="7" spans="1:133">
      <c r="A7" s="64"/>
      <c r="B7" s="65">
        <v>512</v>
      </c>
      <c r="C7" s="66" t="s">
        <v>20</v>
      </c>
      <c r="D7" s="67">
        <v>491290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491290</v>
      </c>
      <c r="O7" s="68">
        <f t="shared" si="1"/>
        <v>51.829306888912335</v>
      </c>
      <c r="P7" s="69"/>
    </row>
    <row r="8" spans="1:133">
      <c r="A8" s="64"/>
      <c r="B8" s="65">
        <v>513</v>
      </c>
      <c r="C8" s="66" t="s">
        <v>21</v>
      </c>
      <c r="D8" s="67">
        <v>921431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1101395</v>
      </c>
      <c r="K8" s="67">
        <v>0</v>
      </c>
      <c r="L8" s="67">
        <v>0</v>
      </c>
      <c r="M8" s="67">
        <v>0</v>
      </c>
      <c r="N8" s="67">
        <f t="shared" si="2"/>
        <v>2022826</v>
      </c>
      <c r="O8" s="68">
        <f t="shared" si="1"/>
        <v>213.40078067306678</v>
      </c>
      <c r="P8" s="69"/>
    </row>
    <row r="9" spans="1:133">
      <c r="A9" s="64"/>
      <c r="B9" s="65">
        <v>514</v>
      </c>
      <c r="C9" s="66" t="s">
        <v>22</v>
      </c>
      <c r="D9" s="67">
        <v>131629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131629</v>
      </c>
      <c r="O9" s="68">
        <f t="shared" si="1"/>
        <v>13.886380419875515</v>
      </c>
      <c r="P9" s="69"/>
    </row>
    <row r="10" spans="1:133">
      <c r="A10" s="64"/>
      <c r="B10" s="65">
        <v>515</v>
      </c>
      <c r="C10" s="66" t="s">
        <v>23</v>
      </c>
      <c r="D10" s="67">
        <v>591863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591863</v>
      </c>
      <c r="O10" s="68">
        <f t="shared" si="1"/>
        <v>62.43939234096424</v>
      </c>
      <c r="P10" s="69"/>
    </row>
    <row r="11" spans="1:133">
      <c r="A11" s="64"/>
      <c r="B11" s="65">
        <v>516</v>
      </c>
      <c r="C11" s="66" t="s">
        <v>49</v>
      </c>
      <c r="D11" s="67">
        <v>169740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169740</v>
      </c>
      <c r="O11" s="68">
        <f t="shared" si="1"/>
        <v>17.906952210148749</v>
      </c>
      <c r="P11" s="69"/>
    </row>
    <row r="12" spans="1:133">
      <c r="A12" s="64"/>
      <c r="B12" s="65">
        <v>519</v>
      </c>
      <c r="C12" s="66" t="s">
        <v>64</v>
      </c>
      <c r="D12" s="67">
        <v>101066</v>
      </c>
      <c r="E12" s="67">
        <v>3226</v>
      </c>
      <c r="F12" s="67">
        <v>417283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521575</v>
      </c>
      <c r="O12" s="68">
        <f t="shared" si="1"/>
        <v>55.024264162886382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SUM(D14:D16)</f>
        <v>3121652</v>
      </c>
      <c r="E13" s="73">
        <f t="shared" si="3"/>
        <v>11350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2" si="4">SUM(D13:M13)</f>
        <v>3133002</v>
      </c>
      <c r="O13" s="75">
        <f t="shared" si="1"/>
        <v>330.52030804937232</v>
      </c>
      <c r="P13" s="76"/>
    </row>
    <row r="14" spans="1:133">
      <c r="A14" s="64"/>
      <c r="B14" s="65">
        <v>521</v>
      </c>
      <c r="C14" s="66" t="s">
        <v>26</v>
      </c>
      <c r="D14" s="67">
        <v>2334661</v>
      </c>
      <c r="E14" s="67">
        <v>11350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2346011</v>
      </c>
      <c r="O14" s="68">
        <f t="shared" si="1"/>
        <v>247.49562190104442</v>
      </c>
      <c r="P14" s="69"/>
    </row>
    <row r="15" spans="1:133">
      <c r="A15" s="64"/>
      <c r="B15" s="65">
        <v>522</v>
      </c>
      <c r="C15" s="66" t="s">
        <v>27</v>
      </c>
      <c r="D15" s="67">
        <v>628934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628934</v>
      </c>
      <c r="O15" s="68">
        <f t="shared" si="1"/>
        <v>66.350247916446889</v>
      </c>
      <c r="P15" s="69"/>
    </row>
    <row r="16" spans="1:133">
      <c r="A16" s="64"/>
      <c r="B16" s="65">
        <v>524</v>
      </c>
      <c r="C16" s="66" t="s">
        <v>28</v>
      </c>
      <c r="D16" s="67">
        <v>158057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158057</v>
      </c>
      <c r="O16" s="68">
        <f t="shared" si="1"/>
        <v>16.674438231881002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SUM(D18:D23)</f>
        <v>749060</v>
      </c>
      <c r="E17" s="73">
        <f t="shared" si="5"/>
        <v>6123</v>
      </c>
      <c r="F17" s="73">
        <f t="shared" si="5"/>
        <v>0</v>
      </c>
      <c r="G17" s="73">
        <f t="shared" si="5"/>
        <v>41416</v>
      </c>
      <c r="H17" s="73">
        <f t="shared" si="5"/>
        <v>0</v>
      </c>
      <c r="I17" s="73">
        <f t="shared" si="5"/>
        <v>15597681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16394280</v>
      </c>
      <c r="O17" s="75">
        <f t="shared" si="1"/>
        <v>1729.5368709779514</v>
      </c>
      <c r="P17" s="76"/>
    </row>
    <row r="18" spans="1:119">
      <c r="A18" s="64"/>
      <c r="B18" s="65">
        <v>531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11893408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11893408</v>
      </c>
      <c r="O18" s="68">
        <f t="shared" si="1"/>
        <v>1254.7112564616521</v>
      </c>
      <c r="P18" s="69"/>
    </row>
    <row r="19" spans="1:119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1237417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1237417</v>
      </c>
      <c r="O19" s="68">
        <f t="shared" si="1"/>
        <v>130.54298976685305</v>
      </c>
      <c r="P19" s="69"/>
    </row>
    <row r="20" spans="1:119">
      <c r="A20" s="64"/>
      <c r="B20" s="65">
        <v>534</v>
      </c>
      <c r="C20" s="66" t="s">
        <v>65</v>
      </c>
      <c r="D20" s="67">
        <v>749060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749060</v>
      </c>
      <c r="O20" s="68">
        <f t="shared" si="1"/>
        <v>79.023103702922256</v>
      </c>
      <c r="P20" s="69"/>
    </row>
    <row r="21" spans="1:119">
      <c r="A21" s="64"/>
      <c r="B21" s="65">
        <v>535</v>
      </c>
      <c r="C21" s="66" t="s">
        <v>34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2412211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2412211</v>
      </c>
      <c r="O21" s="68">
        <f t="shared" si="1"/>
        <v>254.47948095790696</v>
      </c>
      <c r="P21" s="69"/>
    </row>
    <row r="22" spans="1:119">
      <c r="A22" s="64"/>
      <c r="B22" s="65">
        <v>538</v>
      </c>
      <c r="C22" s="66" t="s">
        <v>66</v>
      </c>
      <c r="D22" s="67">
        <v>0</v>
      </c>
      <c r="E22" s="67">
        <v>6123</v>
      </c>
      <c r="F22" s="67">
        <v>0</v>
      </c>
      <c r="G22" s="67">
        <v>41416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47539</v>
      </c>
      <c r="O22" s="68">
        <f t="shared" si="1"/>
        <v>5.0151914758940821</v>
      </c>
      <c r="P22" s="69"/>
    </row>
    <row r="23" spans="1:119">
      <c r="A23" s="64"/>
      <c r="B23" s="65">
        <v>539</v>
      </c>
      <c r="C23" s="66" t="s">
        <v>35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54645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54645</v>
      </c>
      <c r="O23" s="68">
        <f t="shared" si="1"/>
        <v>5.7648486127228606</v>
      </c>
      <c r="P23" s="69"/>
    </row>
    <row r="24" spans="1:119" ht="15.75">
      <c r="A24" s="70" t="s">
        <v>36</v>
      </c>
      <c r="B24" s="71"/>
      <c r="C24" s="72"/>
      <c r="D24" s="73">
        <f t="shared" ref="D24:M24" si="6">SUM(D25:D25)</f>
        <v>654088</v>
      </c>
      <c r="E24" s="73">
        <f t="shared" si="6"/>
        <v>0</v>
      </c>
      <c r="F24" s="73">
        <f t="shared" si="6"/>
        <v>207537</v>
      </c>
      <c r="G24" s="73">
        <f t="shared" si="6"/>
        <v>82911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944536</v>
      </c>
      <c r="O24" s="75">
        <f t="shared" si="1"/>
        <v>99.645110243696593</v>
      </c>
      <c r="P24" s="76"/>
    </row>
    <row r="25" spans="1:119">
      <c r="A25" s="64"/>
      <c r="B25" s="65">
        <v>541</v>
      </c>
      <c r="C25" s="66" t="s">
        <v>67</v>
      </c>
      <c r="D25" s="67">
        <v>654088</v>
      </c>
      <c r="E25" s="67">
        <v>0</v>
      </c>
      <c r="F25" s="67">
        <v>207537</v>
      </c>
      <c r="G25" s="67">
        <v>82911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944536</v>
      </c>
      <c r="O25" s="68">
        <f t="shared" si="1"/>
        <v>99.645110243696593</v>
      </c>
      <c r="P25" s="69"/>
    </row>
    <row r="26" spans="1:119" ht="15.75">
      <c r="A26" s="70" t="s">
        <v>39</v>
      </c>
      <c r="B26" s="71"/>
      <c r="C26" s="72"/>
      <c r="D26" s="73">
        <f t="shared" ref="D26:M26" si="7">SUM(D27:D27)</f>
        <v>0</v>
      </c>
      <c r="E26" s="73">
        <f t="shared" si="7"/>
        <v>1298235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0</v>
      </c>
      <c r="N26" s="73">
        <f t="shared" si="4"/>
        <v>1298235</v>
      </c>
      <c r="O26" s="75">
        <f t="shared" si="1"/>
        <v>136.95906741217428</v>
      </c>
      <c r="P26" s="76"/>
    </row>
    <row r="27" spans="1:119">
      <c r="A27" s="64"/>
      <c r="B27" s="65">
        <v>559</v>
      </c>
      <c r="C27" s="66" t="s">
        <v>41</v>
      </c>
      <c r="D27" s="67">
        <v>0</v>
      </c>
      <c r="E27" s="67">
        <v>1298235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1298235</v>
      </c>
      <c r="O27" s="68">
        <f t="shared" si="1"/>
        <v>136.95906741217428</v>
      </c>
      <c r="P27" s="69"/>
    </row>
    <row r="28" spans="1:119" ht="15.75">
      <c r="A28" s="70" t="s">
        <v>42</v>
      </c>
      <c r="B28" s="71"/>
      <c r="C28" s="72"/>
      <c r="D28" s="73">
        <f t="shared" ref="D28:M28" si="8">SUM(D29:D29)</f>
        <v>961765</v>
      </c>
      <c r="E28" s="73">
        <f t="shared" si="8"/>
        <v>3578</v>
      </c>
      <c r="F28" s="73">
        <f t="shared" si="8"/>
        <v>0</v>
      </c>
      <c r="G28" s="73">
        <f t="shared" si="8"/>
        <v>1400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966743</v>
      </c>
      <c r="O28" s="75">
        <f t="shared" si="1"/>
        <v>101.98786791855682</v>
      </c>
      <c r="P28" s="69"/>
    </row>
    <row r="29" spans="1:119">
      <c r="A29" s="64"/>
      <c r="B29" s="65">
        <v>572</v>
      </c>
      <c r="C29" s="66" t="s">
        <v>68</v>
      </c>
      <c r="D29" s="67">
        <v>961765</v>
      </c>
      <c r="E29" s="67">
        <v>3578</v>
      </c>
      <c r="F29" s="67">
        <v>0</v>
      </c>
      <c r="G29" s="67">
        <v>1400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966743</v>
      </c>
      <c r="O29" s="68">
        <f t="shared" si="1"/>
        <v>101.98786791855682</v>
      </c>
      <c r="P29" s="69"/>
    </row>
    <row r="30" spans="1:119" ht="15.75">
      <c r="A30" s="70" t="s">
        <v>69</v>
      </c>
      <c r="B30" s="71"/>
      <c r="C30" s="72"/>
      <c r="D30" s="73">
        <f t="shared" ref="D30:M30" si="9">SUM(D31:D31)</f>
        <v>847075</v>
      </c>
      <c r="E30" s="73">
        <f t="shared" si="9"/>
        <v>0</v>
      </c>
      <c r="F30" s="73">
        <f t="shared" si="9"/>
        <v>0</v>
      </c>
      <c r="G30" s="73">
        <f t="shared" si="9"/>
        <v>12703</v>
      </c>
      <c r="H30" s="73">
        <f t="shared" si="9"/>
        <v>0</v>
      </c>
      <c r="I30" s="73">
        <f t="shared" si="9"/>
        <v>1693755</v>
      </c>
      <c r="J30" s="73">
        <f t="shared" si="9"/>
        <v>4443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4"/>
        <v>2557976</v>
      </c>
      <c r="O30" s="75">
        <f t="shared" si="1"/>
        <v>269.85715792805149</v>
      </c>
      <c r="P30" s="69"/>
    </row>
    <row r="31" spans="1:119" ht="15.75" thickBot="1">
      <c r="A31" s="64"/>
      <c r="B31" s="65">
        <v>581</v>
      </c>
      <c r="C31" s="66" t="s">
        <v>70</v>
      </c>
      <c r="D31" s="67">
        <v>847075</v>
      </c>
      <c r="E31" s="67">
        <v>0</v>
      </c>
      <c r="F31" s="67">
        <v>0</v>
      </c>
      <c r="G31" s="67">
        <v>12703</v>
      </c>
      <c r="H31" s="67">
        <v>0</v>
      </c>
      <c r="I31" s="67">
        <v>1693755</v>
      </c>
      <c r="J31" s="67">
        <v>4443</v>
      </c>
      <c r="K31" s="67">
        <v>0</v>
      </c>
      <c r="L31" s="67">
        <v>0</v>
      </c>
      <c r="M31" s="67">
        <v>0</v>
      </c>
      <c r="N31" s="67">
        <f t="shared" si="4"/>
        <v>2557976</v>
      </c>
      <c r="O31" s="68">
        <f t="shared" si="1"/>
        <v>269.85715792805149</v>
      </c>
      <c r="P31" s="69"/>
    </row>
    <row r="32" spans="1:119" ht="16.5" thickBot="1">
      <c r="A32" s="77" t="s">
        <v>10</v>
      </c>
      <c r="B32" s="78"/>
      <c r="C32" s="79"/>
      <c r="D32" s="80">
        <f>SUM(D5,D13,D17,D24,D26,D28,D30)</f>
        <v>8873630</v>
      </c>
      <c r="E32" s="80">
        <f t="shared" ref="E32:M32" si="10">SUM(E5,E13,E17,E24,E26,E28,E30)</f>
        <v>1322512</v>
      </c>
      <c r="F32" s="80">
        <f t="shared" si="10"/>
        <v>624820</v>
      </c>
      <c r="G32" s="80">
        <f t="shared" si="10"/>
        <v>138430</v>
      </c>
      <c r="H32" s="80">
        <f t="shared" si="10"/>
        <v>0</v>
      </c>
      <c r="I32" s="80">
        <f t="shared" si="10"/>
        <v>17291436</v>
      </c>
      <c r="J32" s="80">
        <f t="shared" si="10"/>
        <v>1105838</v>
      </c>
      <c r="K32" s="80">
        <f t="shared" si="10"/>
        <v>0</v>
      </c>
      <c r="L32" s="80">
        <f t="shared" si="10"/>
        <v>0</v>
      </c>
      <c r="M32" s="80">
        <f t="shared" si="10"/>
        <v>0</v>
      </c>
      <c r="N32" s="80">
        <f t="shared" si="4"/>
        <v>29356666</v>
      </c>
      <c r="O32" s="81">
        <f t="shared" si="1"/>
        <v>3097.0214157611563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17" t="s">
        <v>71</v>
      </c>
      <c r="M34" s="117"/>
      <c r="N34" s="117"/>
      <c r="O34" s="91">
        <v>9479</v>
      </c>
    </row>
    <row r="35" spans="1: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  <row r="36" spans="1:15" ht="15.75" customHeight="1" thickBot="1">
      <c r="A36" s="121" t="s">
        <v>55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2574731</v>
      </c>
      <c r="E5" s="26">
        <f t="shared" si="0"/>
        <v>49</v>
      </c>
      <c r="F5" s="26">
        <f t="shared" si="0"/>
        <v>425440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1111763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4111983</v>
      </c>
      <c r="O5" s="32">
        <f t="shared" ref="O5:O32" si="1">(N5/O$34)</f>
        <v>442.14870967741933</v>
      </c>
      <c r="P5" s="6"/>
    </row>
    <row r="6" spans="1:133">
      <c r="A6" s="12"/>
      <c r="B6" s="44">
        <v>511</v>
      </c>
      <c r="C6" s="20" t="s">
        <v>19</v>
      </c>
      <c r="D6" s="46">
        <v>131403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131403</v>
      </c>
      <c r="O6" s="47">
        <f t="shared" si="1"/>
        <v>14.129354838709677</v>
      </c>
      <c r="P6" s="9"/>
    </row>
    <row r="7" spans="1:133">
      <c r="A7" s="12"/>
      <c r="B7" s="44">
        <v>512</v>
      </c>
      <c r="C7" s="20" t="s">
        <v>20</v>
      </c>
      <c r="D7" s="46">
        <v>451813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451813</v>
      </c>
      <c r="O7" s="47">
        <f t="shared" si="1"/>
        <v>48.582043010752692</v>
      </c>
      <c r="P7" s="9"/>
    </row>
    <row r="8" spans="1:133">
      <c r="A8" s="12"/>
      <c r="B8" s="44">
        <v>513</v>
      </c>
      <c r="C8" s="20" t="s">
        <v>21</v>
      </c>
      <c r="D8" s="46">
        <v>901540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884756</v>
      </c>
      <c r="K8" s="46">
        <v>0</v>
      </c>
      <c r="L8" s="46">
        <v>0</v>
      </c>
      <c r="M8" s="46">
        <v>0</v>
      </c>
      <c r="N8" s="46">
        <f t="shared" si="2"/>
        <v>1786296</v>
      </c>
      <c r="O8" s="47">
        <f t="shared" si="1"/>
        <v>192.07483870967741</v>
      </c>
      <c r="P8" s="9"/>
    </row>
    <row r="9" spans="1:133">
      <c r="A9" s="12"/>
      <c r="B9" s="44">
        <v>514</v>
      </c>
      <c r="C9" s="20" t="s">
        <v>22</v>
      </c>
      <c r="D9" s="46">
        <v>181354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181354</v>
      </c>
      <c r="O9" s="47">
        <f t="shared" si="1"/>
        <v>19.500430107526881</v>
      </c>
      <c r="P9" s="9"/>
    </row>
    <row r="10" spans="1:133">
      <c r="A10" s="12"/>
      <c r="B10" s="44">
        <v>515</v>
      </c>
      <c r="C10" s="20" t="s">
        <v>23</v>
      </c>
      <c r="D10" s="46">
        <v>610450</v>
      </c>
      <c r="E10" s="46">
        <v>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610499</v>
      </c>
      <c r="O10" s="47">
        <f t="shared" si="1"/>
        <v>65.645053763440856</v>
      </c>
      <c r="P10" s="9"/>
    </row>
    <row r="11" spans="1:133">
      <c r="A11" s="12"/>
      <c r="B11" s="44">
        <v>516</v>
      </c>
      <c r="C11" s="20" t="s">
        <v>49</v>
      </c>
      <c r="D11" s="46">
        <v>148108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148108</v>
      </c>
      <c r="O11" s="47">
        <f t="shared" si="1"/>
        <v>15.925591397849463</v>
      </c>
      <c r="P11" s="9"/>
    </row>
    <row r="12" spans="1:133">
      <c r="A12" s="12"/>
      <c r="B12" s="44">
        <v>519</v>
      </c>
      <c r="C12" s="20" t="s">
        <v>24</v>
      </c>
      <c r="D12" s="46">
        <v>150063</v>
      </c>
      <c r="E12" s="46">
        <v>0</v>
      </c>
      <c r="F12" s="46">
        <v>425440</v>
      </c>
      <c r="G12" s="46">
        <v>0</v>
      </c>
      <c r="H12" s="46">
        <v>0</v>
      </c>
      <c r="I12" s="46">
        <v>0</v>
      </c>
      <c r="J12" s="46">
        <v>227007</v>
      </c>
      <c r="K12" s="46">
        <v>0</v>
      </c>
      <c r="L12" s="46">
        <v>0</v>
      </c>
      <c r="M12" s="46">
        <v>0</v>
      </c>
      <c r="N12" s="46">
        <f t="shared" si="2"/>
        <v>802510</v>
      </c>
      <c r="O12" s="47">
        <f t="shared" si="1"/>
        <v>86.291397849462371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3012527</v>
      </c>
      <c r="E13" s="31">
        <f t="shared" si="3"/>
        <v>5773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3018300</v>
      </c>
      <c r="O13" s="43">
        <f t="shared" si="1"/>
        <v>324.54838709677421</v>
      </c>
      <c r="P13" s="10"/>
    </row>
    <row r="14" spans="1:133">
      <c r="A14" s="12"/>
      <c r="B14" s="44">
        <v>521</v>
      </c>
      <c r="C14" s="20" t="s">
        <v>26</v>
      </c>
      <c r="D14" s="46">
        <v>2289653</v>
      </c>
      <c r="E14" s="46">
        <v>5773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2295426</v>
      </c>
      <c r="O14" s="47">
        <f t="shared" si="1"/>
        <v>246.82</v>
      </c>
      <c r="P14" s="9"/>
    </row>
    <row r="15" spans="1:133">
      <c r="A15" s="12"/>
      <c r="B15" s="44">
        <v>522</v>
      </c>
      <c r="C15" s="20" t="s">
        <v>27</v>
      </c>
      <c r="D15" s="46">
        <v>591605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591605</v>
      </c>
      <c r="O15" s="47">
        <f t="shared" si="1"/>
        <v>63.613440860215057</v>
      </c>
      <c r="P15" s="9"/>
    </row>
    <row r="16" spans="1:133">
      <c r="A16" s="12"/>
      <c r="B16" s="44">
        <v>524</v>
      </c>
      <c r="C16" s="20" t="s">
        <v>28</v>
      </c>
      <c r="D16" s="46">
        <v>131269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131269</v>
      </c>
      <c r="O16" s="47">
        <f t="shared" si="1"/>
        <v>14.11494623655914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SUM(D18:D23)</f>
        <v>731211</v>
      </c>
      <c r="E17" s="31">
        <f t="shared" si="5"/>
        <v>6572</v>
      </c>
      <c r="F17" s="31">
        <f t="shared" si="5"/>
        <v>0</v>
      </c>
      <c r="G17" s="31">
        <f t="shared" si="5"/>
        <v>95049</v>
      </c>
      <c r="H17" s="31">
        <f t="shared" si="5"/>
        <v>0</v>
      </c>
      <c r="I17" s="31">
        <f t="shared" si="5"/>
        <v>13803640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14636472</v>
      </c>
      <c r="O17" s="43">
        <f t="shared" si="1"/>
        <v>1573.814193548387</v>
      </c>
      <c r="P17" s="10"/>
    </row>
    <row r="18" spans="1:119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10101498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10101498</v>
      </c>
      <c r="O18" s="47">
        <f t="shared" si="1"/>
        <v>1086.1825806451614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1200923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1200923</v>
      </c>
      <c r="O19" s="47">
        <f t="shared" si="1"/>
        <v>129.13150537634408</v>
      </c>
      <c r="P19" s="9"/>
    </row>
    <row r="20" spans="1:119">
      <c r="A20" s="12"/>
      <c r="B20" s="44">
        <v>534</v>
      </c>
      <c r="C20" s="20" t="s">
        <v>33</v>
      </c>
      <c r="D20" s="46">
        <v>731211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731211</v>
      </c>
      <c r="O20" s="47">
        <f t="shared" si="1"/>
        <v>78.62483870967742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2451039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2451039</v>
      </c>
      <c r="O21" s="47">
        <f t="shared" si="1"/>
        <v>263.5525806451613</v>
      </c>
      <c r="P21" s="9"/>
    </row>
    <row r="22" spans="1:119">
      <c r="A22" s="12"/>
      <c r="B22" s="44">
        <v>538</v>
      </c>
      <c r="C22" s="20" t="s">
        <v>53</v>
      </c>
      <c r="D22" s="46">
        <v>0</v>
      </c>
      <c r="E22" s="46">
        <v>6572</v>
      </c>
      <c r="F22" s="46">
        <v>0</v>
      </c>
      <c r="G22" s="46">
        <v>95049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101621</v>
      </c>
      <c r="O22" s="47">
        <f t="shared" si="1"/>
        <v>10.926989247311829</v>
      </c>
      <c r="P22" s="9"/>
    </row>
    <row r="23" spans="1:119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50180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50180</v>
      </c>
      <c r="O23" s="47">
        <f t="shared" si="1"/>
        <v>5.3956989247311826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655970</v>
      </c>
      <c r="E24" s="31">
        <f t="shared" si="6"/>
        <v>0</v>
      </c>
      <c r="F24" s="31">
        <f t="shared" si="6"/>
        <v>204530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860500</v>
      </c>
      <c r="O24" s="43">
        <f t="shared" si="1"/>
        <v>92.526881720430111</v>
      </c>
      <c r="P24" s="10"/>
    </row>
    <row r="25" spans="1:119">
      <c r="A25" s="12"/>
      <c r="B25" s="44">
        <v>541</v>
      </c>
      <c r="C25" s="20" t="s">
        <v>37</v>
      </c>
      <c r="D25" s="46">
        <v>655970</v>
      </c>
      <c r="E25" s="46">
        <v>0</v>
      </c>
      <c r="F25" s="46">
        <v>204530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860500</v>
      </c>
      <c r="O25" s="47">
        <f t="shared" si="1"/>
        <v>92.526881720430111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1485412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1485412</v>
      </c>
      <c r="O26" s="43">
        <f t="shared" si="1"/>
        <v>159.72172043010752</v>
      </c>
      <c r="P26" s="10"/>
    </row>
    <row r="27" spans="1:119">
      <c r="A27" s="13"/>
      <c r="B27" s="45">
        <v>559</v>
      </c>
      <c r="C27" s="21" t="s">
        <v>41</v>
      </c>
      <c r="D27" s="46">
        <v>0</v>
      </c>
      <c r="E27" s="46">
        <v>1485412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1485412</v>
      </c>
      <c r="O27" s="47">
        <f t="shared" si="1"/>
        <v>159.72172043010752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697311</v>
      </c>
      <c r="E28" s="31">
        <f t="shared" si="8"/>
        <v>35624</v>
      </c>
      <c r="F28" s="31">
        <f t="shared" si="8"/>
        <v>0</v>
      </c>
      <c r="G28" s="31">
        <f t="shared" si="8"/>
        <v>1442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734377</v>
      </c>
      <c r="O28" s="43">
        <f t="shared" si="1"/>
        <v>78.965268817204304</v>
      </c>
      <c r="P28" s="9"/>
    </row>
    <row r="29" spans="1:119">
      <c r="A29" s="12"/>
      <c r="B29" s="44">
        <v>572</v>
      </c>
      <c r="C29" s="20" t="s">
        <v>43</v>
      </c>
      <c r="D29" s="46">
        <v>697311</v>
      </c>
      <c r="E29" s="46">
        <v>35624</v>
      </c>
      <c r="F29" s="46">
        <v>0</v>
      </c>
      <c r="G29" s="46">
        <v>1442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734377</v>
      </c>
      <c r="O29" s="47">
        <f t="shared" si="1"/>
        <v>78.965268817204304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725793</v>
      </c>
      <c r="E30" s="31">
        <f t="shared" si="9"/>
        <v>0</v>
      </c>
      <c r="F30" s="31">
        <f t="shared" si="9"/>
        <v>0</v>
      </c>
      <c r="G30" s="31">
        <f t="shared" si="9"/>
        <v>30193</v>
      </c>
      <c r="H30" s="31">
        <f t="shared" si="9"/>
        <v>0</v>
      </c>
      <c r="I30" s="31">
        <f t="shared" si="9"/>
        <v>1694614</v>
      </c>
      <c r="J30" s="31">
        <f t="shared" si="9"/>
        <v>5400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2456000</v>
      </c>
      <c r="O30" s="43">
        <f t="shared" si="1"/>
        <v>264.08602150537632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725793</v>
      </c>
      <c r="E31" s="46">
        <v>0</v>
      </c>
      <c r="F31" s="46">
        <v>0</v>
      </c>
      <c r="G31" s="46">
        <v>30193</v>
      </c>
      <c r="H31" s="46">
        <v>0</v>
      </c>
      <c r="I31" s="46">
        <v>1694614</v>
      </c>
      <c r="J31" s="46">
        <v>5400</v>
      </c>
      <c r="K31" s="46">
        <v>0</v>
      </c>
      <c r="L31" s="46">
        <v>0</v>
      </c>
      <c r="M31" s="46">
        <v>0</v>
      </c>
      <c r="N31" s="46">
        <f t="shared" si="4"/>
        <v>2456000</v>
      </c>
      <c r="O31" s="47">
        <f t="shared" si="1"/>
        <v>264.08602150537632</v>
      </c>
      <c r="P31" s="9"/>
    </row>
    <row r="32" spans="1:119" ht="16.5" thickBot="1">
      <c r="A32" s="14" t="s">
        <v>10</v>
      </c>
      <c r="B32" s="23"/>
      <c r="C32" s="22"/>
      <c r="D32" s="15">
        <f>SUM(D5,D13,D17,D24,D26,D28,D30)</f>
        <v>8397543</v>
      </c>
      <c r="E32" s="15">
        <f t="shared" ref="E32:M32" si="10">SUM(E5,E13,E17,E24,E26,E28,E30)</f>
        <v>1533430</v>
      </c>
      <c r="F32" s="15">
        <f t="shared" si="10"/>
        <v>629970</v>
      </c>
      <c r="G32" s="15">
        <f t="shared" si="10"/>
        <v>126684</v>
      </c>
      <c r="H32" s="15">
        <f t="shared" si="10"/>
        <v>0</v>
      </c>
      <c r="I32" s="15">
        <f t="shared" si="10"/>
        <v>15498254</v>
      </c>
      <c r="J32" s="15">
        <f t="shared" si="10"/>
        <v>1117163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27303044</v>
      </c>
      <c r="O32" s="37">
        <f t="shared" si="1"/>
        <v>2935.8111827956991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62</v>
      </c>
      <c r="M34" s="93"/>
      <c r="N34" s="93"/>
      <c r="O34" s="41">
        <v>9300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2852117</v>
      </c>
      <c r="E5" s="26">
        <f t="shared" si="0"/>
        <v>5000</v>
      </c>
      <c r="F5" s="26">
        <f t="shared" si="0"/>
        <v>424657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1084812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4366586</v>
      </c>
      <c r="O5" s="32">
        <f t="shared" ref="O5:O32" si="1">(N5/O$34)</f>
        <v>478.05846288592073</v>
      </c>
      <c r="P5" s="6"/>
    </row>
    <row r="6" spans="1:133">
      <c r="A6" s="12"/>
      <c r="B6" s="44">
        <v>511</v>
      </c>
      <c r="C6" s="20" t="s">
        <v>19</v>
      </c>
      <c r="D6" s="46">
        <v>126589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126589</v>
      </c>
      <c r="O6" s="47">
        <f t="shared" si="1"/>
        <v>13.859097876067441</v>
      </c>
      <c r="P6" s="9"/>
    </row>
    <row r="7" spans="1:133">
      <c r="A7" s="12"/>
      <c r="B7" s="44">
        <v>512</v>
      </c>
      <c r="C7" s="20" t="s">
        <v>20</v>
      </c>
      <c r="D7" s="46">
        <v>428837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693575</v>
      </c>
      <c r="K7" s="46">
        <v>0</v>
      </c>
      <c r="L7" s="46">
        <v>0</v>
      </c>
      <c r="M7" s="46">
        <v>0</v>
      </c>
      <c r="N7" s="46">
        <f t="shared" ref="N7:N12" si="2">SUM(D7:M7)</f>
        <v>1122412</v>
      </c>
      <c r="O7" s="47">
        <f t="shared" si="1"/>
        <v>122.88285526603897</v>
      </c>
      <c r="P7" s="9"/>
    </row>
    <row r="8" spans="1:133">
      <c r="A8" s="12"/>
      <c r="B8" s="44">
        <v>513</v>
      </c>
      <c r="C8" s="20" t="s">
        <v>21</v>
      </c>
      <c r="D8" s="46">
        <v>911575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391237</v>
      </c>
      <c r="K8" s="46">
        <v>0</v>
      </c>
      <c r="L8" s="46">
        <v>0</v>
      </c>
      <c r="M8" s="46">
        <v>0</v>
      </c>
      <c r="N8" s="46">
        <f t="shared" si="2"/>
        <v>1302812</v>
      </c>
      <c r="O8" s="47">
        <f t="shared" si="1"/>
        <v>142.63323844974821</v>
      </c>
      <c r="P8" s="9"/>
    </row>
    <row r="9" spans="1:133">
      <c r="A9" s="12"/>
      <c r="B9" s="44">
        <v>514</v>
      </c>
      <c r="C9" s="20" t="s">
        <v>22</v>
      </c>
      <c r="D9" s="46">
        <v>417890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417890</v>
      </c>
      <c r="O9" s="47">
        <f t="shared" si="1"/>
        <v>45.75104007006788</v>
      </c>
      <c r="P9" s="9"/>
    </row>
    <row r="10" spans="1:133">
      <c r="A10" s="12"/>
      <c r="B10" s="44">
        <v>515</v>
      </c>
      <c r="C10" s="20" t="s">
        <v>23</v>
      </c>
      <c r="D10" s="46">
        <v>246248</v>
      </c>
      <c r="E10" s="46">
        <v>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251248</v>
      </c>
      <c r="O10" s="47">
        <f t="shared" si="1"/>
        <v>27.506897306765929</v>
      </c>
      <c r="P10" s="9"/>
    </row>
    <row r="11" spans="1:133">
      <c r="A11" s="12"/>
      <c r="B11" s="44">
        <v>516</v>
      </c>
      <c r="C11" s="20" t="s">
        <v>49</v>
      </c>
      <c r="D11" s="46">
        <v>379265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379265</v>
      </c>
      <c r="O11" s="47">
        <f t="shared" si="1"/>
        <v>41.522334136194438</v>
      </c>
      <c r="P11" s="9"/>
    </row>
    <row r="12" spans="1:133">
      <c r="A12" s="12"/>
      <c r="B12" s="44">
        <v>519</v>
      </c>
      <c r="C12" s="20" t="s">
        <v>24</v>
      </c>
      <c r="D12" s="46">
        <v>341713</v>
      </c>
      <c r="E12" s="46">
        <v>0</v>
      </c>
      <c r="F12" s="46">
        <v>424657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766370</v>
      </c>
      <c r="O12" s="47">
        <f t="shared" si="1"/>
        <v>83.902999781037877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2859252</v>
      </c>
      <c r="E13" s="31">
        <f t="shared" si="3"/>
        <v>137418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2996670</v>
      </c>
      <c r="O13" s="43">
        <f t="shared" si="1"/>
        <v>328.07860740091962</v>
      </c>
      <c r="P13" s="10"/>
    </row>
    <row r="14" spans="1:133">
      <c r="A14" s="12"/>
      <c r="B14" s="44">
        <v>521</v>
      </c>
      <c r="C14" s="20" t="s">
        <v>26</v>
      </c>
      <c r="D14" s="46">
        <v>2263609</v>
      </c>
      <c r="E14" s="46">
        <v>16107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2279716</v>
      </c>
      <c r="O14" s="47">
        <f t="shared" si="1"/>
        <v>249.58572366980513</v>
      </c>
      <c r="P14" s="9"/>
    </row>
    <row r="15" spans="1:133">
      <c r="A15" s="12"/>
      <c r="B15" s="44">
        <v>522</v>
      </c>
      <c r="C15" s="20" t="s">
        <v>27</v>
      </c>
      <c r="D15" s="46">
        <v>595643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595643</v>
      </c>
      <c r="O15" s="47">
        <f t="shared" si="1"/>
        <v>65.211626888548281</v>
      </c>
      <c r="P15" s="9"/>
    </row>
    <row r="16" spans="1:133">
      <c r="A16" s="12"/>
      <c r="B16" s="44">
        <v>523</v>
      </c>
      <c r="C16" s="20" t="s">
        <v>57</v>
      </c>
      <c r="D16" s="46">
        <v>0</v>
      </c>
      <c r="E16" s="46">
        <v>121311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121311</v>
      </c>
      <c r="O16" s="47">
        <f t="shared" si="1"/>
        <v>13.281256842566236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SUM(D18:D23)</f>
        <v>728943</v>
      </c>
      <c r="E17" s="31">
        <f t="shared" si="5"/>
        <v>8194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14687707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15424844</v>
      </c>
      <c r="O17" s="43">
        <f t="shared" si="1"/>
        <v>1688.7282680096343</v>
      </c>
      <c r="P17" s="10"/>
    </row>
    <row r="18" spans="1:119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9830488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9830488</v>
      </c>
      <c r="O18" s="47">
        <f t="shared" si="1"/>
        <v>1076.2522443617254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1216861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1216861</v>
      </c>
      <c r="O19" s="47">
        <f t="shared" si="1"/>
        <v>133.22323188088461</v>
      </c>
      <c r="P19" s="9"/>
    </row>
    <row r="20" spans="1:119">
      <c r="A20" s="12"/>
      <c r="B20" s="44">
        <v>534</v>
      </c>
      <c r="C20" s="20" t="s">
        <v>33</v>
      </c>
      <c r="D20" s="46">
        <v>728943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728943</v>
      </c>
      <c r="O20" s="47">
        <f t="shared" si="1"/>
        <v>79.80545215677688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3581692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3581692</v>
      </c>
      <c r="O21" s="47">
        <f t="shared" si="1"/>
        <v>392.12743595358</v>
      </c>
      <c r="P21" s="9"/>
    </row>
    <row r="22" spans="1:119">
      <c r="A22" s="12"/>
      <c r="B22" s="44">
        <v>538</v>
      </c>
      <c r="C22" s="20" t="s">
        <v>53</v>
      </c>
      <c r="D22" s="46">
        <v>0</v>
      </c>
      <c r="E22" s="46">
        <v>8194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8194</v>
      </c>
      <c r="O22" s="47">
        <f t="shared" si="1"/>
        <v>0.89708780380994091</v>
      </c>
      <c r="P22" s="9"/>
    </row>
    <row r="23" spans="1:119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58666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58666</v>
      </c>
      <c r="O23" s="47">
        <f t="shared" si="1"/>
        <v>6.4228158528574557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605439</v>
      </c>
      <c r="E24" s="31">
        <f t="shared" si="6"/>
        <v>0</v>
      </c>
      <c r="F24" s="31">
        <f t="shared" si="6"/>
        <v>206130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811569</v>
      </c>
      <c r="O24" s="43">
        <f t="shared" si="1"/>
        <v>88.85143420188308</v>
      </c>
      <c r="P24" s="10"/>
    </row>
    <row r="25" spans="1:119">
      <c r="A25" s="12"/>
      <c r="B25" s="44">
        <v>541</v>
      </c>
      <c r="C25" s="20" t="s">
        <v>37</v>
      </c>
      <c r="D25" s="46">
        <v>605439</v>
      </c>
      <c r="E25" s="46">
        <v>0</v>
      </c>
      <c r="F25" s="46">
        <v>206130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811569</v>
      </c>
      <c r="O25" s="47">
        <f t="shared" si="1"/>
        <v>88.85143420188308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337466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337466</v>
      </c>
      <c r="O26" s="43">
        <f t="shared" si="1"/>
        <v>36.946135318589882</v>
      </c>
      <c r="P26" s="10"/>
    </row>
    <row r="27" spans="1:119">
      <c r="A27" s="13"/>
      <c r="B27" s="45">
        <v>559</v>
      </c>
      <c r="C27" s="21" t="s">
        <v>41</v>
      </c>
      <c r="D27" s="46">
        <v>0</v>
      </c>
      <c r="E27" s="46">
        <v>337466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337466</v>
      </c>
      <c r="O27" s="47">
        <f t="shared" si="1"/>
        <v>36.946135318589882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660606</v>
      </c>
      <c r="E28" s="31">
        <f t="shared" si="8"/>
        <v>21433</v>
      </c>
      <c r="F28" s="31">
        <f t="shared" si="8"/>
        <v>0</v>
      </c>
      <c r="G28" s="31">
        <f t="shared" si="8"/>
        <v>1180914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1862953</v>
      </c>
      <c r="O28" s="43">
        <f t="shared" si="1"/>
        <v>203.95806875410554</v>
      </c>
      <c r="P28" s="9"/>
    </row>
    <row r="29" spans="1:119">
      <c r="A29" s="12"/>
      <c r="B29" s="44">
        <v>572</v>
      </c>
      <c r="C29" s="20" t="s">
        <v>43</v>
      </c>
      <c r="D29" s="46">
        <v>660606</v>
      </c>
      <c r="E29" s="46">
        <v>21433</v>
      </c>
      <c r="F29" s="46">
        <v>0</v>
      </c>
      <c r="G29" s="46">
        <v>1180914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1862953</v>
      </c>
      <c r="O29" s="47">
        <f t="shared" si="1"/>
        <v>203.95806875410554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1128347</v>
      </c>
      <c r="E30" s="31">
        <f t="shared" si="9"/>
        <v>0</v>
      </c>
      <c r="F30" s="31">
        <f t="shared" si="9"/>
        <v>0</v>
      </c>
      <c r="G30" s="31">
        <f t="shared" si="9"/>
        <v>500000</v>
      </c>
      <c r="H30" s="31">
        <f t="shared" si="9"/>
        <v>0</v>
      </c>
      <c r="I30" s="31">
        <f t="shared" si="9"/>
        <v>1693262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3321609</v>
      </c>
      <c r="O30" s="43">
        <f t="shared" si="1"/>
        <v>363.65327348368731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1128347</v>
      </c>
      <c r="E31" s="46">
        <v>0</v>
      </c>
      <c r="F31" s="46">
        <v>0</v>
      </c>
      <c r="G31" s="46">
        <v>500000</v>
      </c>
      <c r="H31" s="46">
        <v>0</v>
      </c>
      <c r="I31" s="46">
        <v>1693262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3321609</v>
      </c>
      <c r="O31" s="47">
        <f t="shared" si="1"/>
        <v>363.65327348368731</v>
      </c>
      <c r="P31" s="9"/>
    </row>
    <row r="32" spans="1:119" ht="16.5" thickBot="1">
      <c r="A32" s="14" t="s">
        <v>10</v>
      </c>
      <c r="B32" s="23"/>
      <c r="C32" s="22"/>
      <c r="D32" s="15">
        <f>SUM(D5,D13,D17,D24,D26,D28,D30)</f>
        <v>8834704</v>
      </c>
      <c r="E32" s="15">
        <f t="shared" ref="E32:N32" si="10">SUM(E5,E13,E17,E24,E26,E28,E30)</f>
        <v>509511</v>
      </c>
      <c r="F32" s="15">
        <f t="shared" si="10"/>
        <v>630787</v>
      </c>
      <c r="G32" s="15">
        <f t="shared" si="10"/>
        <v>1680914</v>
      </c>
      <c r="H32" s="15">
        <f t="shared" si="10"/>
        <v>0</v>
      </c>
      <c r="I32" s="15">
        <f t="shared" si="10"/>
        <v>16380969</v>
      </c>
      <c r="J32" s="15">
        <f t="shared" si="10"/>
        <v>1084812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0"/>
        <v>29121697</v>
      </c>
      <c r="O32" s="37">
        <f t="shared" si="1"/>
        <v>3188.2742500547406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58</v>
      </c>
      <c r="M34" s="93"/>
      <c r="N34" s="93"/>
      <c r="O34" s="41">
        <v>9134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2675016</v>
      </c>
      <c r="E5" s="26">
        <f t="shared" si="0"/>
        <v>0</v>
      </c>
      <c r="F5" s="26">
        <f t="shared" si="0"/>
        <v>428157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1073614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4176787</v>
      </c>
      <c r="O5" s="32">
        <f t="shared" ref="O5:O32" si="1">(N5/O$34)</f>
        <v>458.58443126921389</v>
      </c>
      <c r="P5" s="6"/>
    </row>
    <row r="6" spans="1:133">
      <c r="A6" s="12"/>
      <c r="B6" s="44">
        <v>511</v>
      </c>
      <c r="C6" s="20" t="s">
        <v>19</v>
      </c>
      <c r="D6" s="46">
        <v>117377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117377</v>
      </c>
      <c r="O6" s="47">
        <f t="shared" si="1"/>
        <v>12.887241985068073</v>
      </c>
      <c r="P6" s="9"/>
    </row>
    <row r="7" spans="1:133">
      <c r="A7" s="12"/>
      <c r="B7" s="44">
        <v>512</v>
      </c>
      <c r="C7" s="20" t="s">
        <v>20</v>
      </c>
      <c r="D7" s="46">
        <v>407172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704517</v>
      </c>
      <c r="K7" s="46">
        <v>0</v>
      </c>
      <c r="L7" s="46">
        <v>0</v>
      </c>
      <c r="M7" s="46">
        <v>0</v>
      </c>
      <c r="N7" s="46">
        <f t="shared" ref="N7:N12" si="2">SUM(D7:M7)</f>
        <v>1111689</v>
      </c>
      <c r="O7" s="47">
        <f t="shared" si="1"/>
        <v>122.05632411067194</v>
      </c>
      <c r="P7" s="9"/>
    </row>
    <row r="8" spans="1:133">
      <c r="A8" s="12"/>
      <c r="B8" s="44">
        <v>513</v>
      </c>
      <c r="C8" s="20" t="s">
        <v>21</v>
      </c>
      <c r="D8" s="46">
        <v>977012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369097</v>
      </c>
      <c r="K8" s="46">
        <v>0</v>
      </c>
      <c r="L8" s="46">
        <v>0</v>
      </c>
      <c r="M8" s="46">
        <v>0</v>
      </c>
      <c r="N8" s="46">
        <f t="shared" si="2"/>
        <v>1346109</v>
      </c>
      <c r="O8" s="47">
        <f t="shared" si="1"/>
        <v>147.7941370223979</v>
      </c>
      <c r="P8" s="9"/>
    </row>
    <row r="9" spans="1:133">
      <c r="A9" s="12"/>
      <c r="B9" s="44">
        <v>514</v>
      </c>
      <c r="C9" s="20" t="s">
        <v>22</v>
      </c>
      <c r="D9" s="46">
        <v>234201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234201</v>
      </c>
      <c r="O9" s="47">
        <f t="shared" si="1"/>
        <v>25.713768115942027</v>
      </c>
      <c r="P9" s="9"/>
    </row>
    <row r="10" spans="1:133">
      <c r="A10" s="12"/>
      <c r="B10" s="44">
        <v>515</v>
      </c>
      <c r="C10" s="20" t="s">
        <v>23</v>
      </c>
      <c r="D10" s="46">
        <v>234292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234292</v>
      </c>
      <c r="O10" s="47">
        <f t="shared" si="1"/>
        <v>25.723759332454986</v>
      </c>
      <c r="P10" s="9"/>
    </row>
    <row r="11" spans="1:133">
      <c r="A11" s="12"/>
      <c r="B11" s="44">
        <v>516</v>
      </c>
      <c r="C11" s="20" t="s">
        <v>49</v>
      </c>
      <c r="D11" s="46">
        <v>404629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404629</v>
      </c>
      <c r="O11" s="47">
        <f t="shared" si="1"/>
        <v>44.42566974088713</v>
      </c>
      <c r="P11" s="9"/>
    </row>
    <row r="12" spans="1:133">
      <c r="A12" s="12"/>
      <c r="B12" s="44">
        <v>519</v>
      </c>
      <c r="C12" s="20" t="s">
        <v>24</v>
      </c>
      <c r="D12" s="46">
        <v>300333</v>
      </c>
      <c r="E12" s="46">
        <v>0</v>
      </c>
      <c r="F12" s="46">
        <v>428157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728490</v>
      </c>
      <c r="O12" s="47">
        <f t="shared" si="1"/>
        <v>79.983530961791828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2619111</v>
      </c>
      <c r="E13" s="31">
        <f t="shared" si="3"/>
        <v>188509</v>
      </c>
      <c r="F13" s="31">
        <f t="shared" si="3"/>
        <v>0</v>
      </c>
      <c r="G13" s="31">
        <f t="shared" si="3"/>
        <v>2618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2810238</v>
      </c>
      <c r="O13" s="43">
        <f t="shared" si="1"/>
        <v>308.54611330698287</v>
      </c>
      <c r="P13" s="10"/>
    </row>
    <row r="14" spans="1:133">
      <c r="A14" s="12"/>
      <c r="B14" s="44">
        <v>521</v>
      </c>
      <c r="C14" s="20" t="s">
        <v>26</v>
      </c>
      <c r="D14" s="46">
        <v>2136327</v>
      </c>
      <c r="E14" s="46">
        <v>64797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2201124</v>
      </c>
      <c r="O14" s="47">
        <f t="shared" si="1"/>
        <v>241.66930171277997</v>
      </c>
      <c r="P14" s="9"/>
    </row>
    <row r="15" spans="1:133">
      <c r="A15" s="12"/>
      <c r="B15" s="44">
        <v>522</v>
      </c>
      <c r="C15" s="20" t="s">
        <v>27</v>
      </c>
      <c r="D15" s="46">
        <v>482784</v>
      </c>
      <c r="E15" s="46">
        <v>0</v>
      </c>
      <c r="F15" s="46">
        <v>0</v>
      </c>
      <c r="G15" s="46">
        <v>2618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485402</v>
      </c>
      <c r="O15" s="47">
        <f t="shared" si="1"/>
        <v>53.294027228809838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123712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123712</v>
      </c>
      <c r="O16" s="47">
        <f t="shared" si="1"/>
        <v>13.582784365393062</v>
      </c>
      <c r="P16" s="9"/>
    </row>
    <row r="17" spans="1:119" ht="15.75">
      <c r="A17" s="28" t="s">
        <v>30</v>
      </c>
      <c r="B17" s="29"/>
      <c r="C17" s="30"/>
      <c r="D17" s="31">
        <f>SUM(D18:D23)</f>
        <v>757406</v>
      </c>
      <c r="E17" s="31">
        <f t="shared" ref="E17:M17" si="5">SUM(E18:E23)</f>
        <v>4174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14151424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14913004</v>
      </c>
      <c r="O17" s="43">
        <f t="shared" si="1"/>
        <v>1637.3522178304786</v>
      </c>
      <c r="P17" s="10"/>
    </row>
    <row r="18" spans="1:119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10944322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10944322</v>
      </c>
      <c r="O18" s="47">
        <f t="shared" si="1"/>
        <v>1201.6163812033378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1238233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1238233</v>
      </c>
      <c r="O19" s="47">
        <f t="shared" si="1"/>
        <v>135.95004391743521</v>
      </c>
      <c r="P19" s="9"/>
    </row>
    <row r="20" spans="1:119">
      <c r="A20" s="12"/>
      <c r="B20" s="44">
        <v>534</v>
      </c>
      <c r="C20" s="20" t="s">
        <v>33</v>
      </c>
      <c r="D20" s="46">
        <v>757406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757406</v>
      </c>
      <c r="O20" s="47">
        <f t="shared" si="1"/>
        <v>83.158322353974526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1919920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1919920</v>
      </c>
      <c r="O21" s="47">
        <f t="shared" si="1"/>
        <v>210.79490557751427</v>
      </c>
      <c r="P21" s="9"/>
    </row>
    <row r="22" spans="1:119">
      <c r="A22" s="12"/>
      <c r="B22" s="44">
        <v>538</v>
      </c>
      <c r="C22" s="20" t="s">
        <v>53</v>
      </c>
      <c r="D22" s="46">
        <v>0</v>
      </c>
      <c r="E22" s="46">
        <v>4174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4174</v>
      </c>
      <c r="O22" s="47">
        <f t="shared" si="1"/>
        <v>0.45827843653930611</v>
      </c>
      <c r="P22" s="9"/>
    </row>
    <row r="23" spans="1:119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48949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48949</v>
      </c>
      <c r="O23" s="47">
        <f t="shared" si="1"/>
        <v>5.3742863416776459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499137</v>
      </c>
      <c r="E24" s="31">
        <f t="shared" si="6"/>
        <v>0</v>
      </c>
      <c r="F24" s="31">
        <f t="shared" si="6"/>
        <v>201930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701067</v>
      </c>
      <c r="O24" s="43">
        <f t="shared" si="1"/>
        <v>76.972661396574438</v>
      </c>
      <c r="P24" s="10"/>
    </row>
    <row r="25" spans="1:119">
      <c r="A25" s="12"/>
      <c r="B25" s="44">
        <v>541</v>
      </c>
      <c r="C25" s="20" t="s">
        <v>37</v>
      </c>
      <c r="D25" s="46">
        <v>499137</v>
      </c>
      <c r="E25" s="46">
        <v>0</v>
      </c>
      <c r="F25" s="46">
        <v>201930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701067</v>
      </c>
      <c r="O25" s="47">
        <f t="shared" si="1"/>
        <v>76.972661396574438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460384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460384</v>
      </c>
      <c r="O26" s="43">
        <f t="shared" si="1"/>
        <v>50.547211242863419</v>
      </c>
      <c r="P26" s="10"/>
    </row>
    <row r="27" spans="1:119">
      <c r="A27" s="13"/>
      <c r="B27" s="45">
        <v>559</v>
      </c>
      <c r="C27" s="21" t="s">
        <v>41</v>
      </c>
      <c r="D27" s="46">
        <v>0</v>
      </c>
      <c r="E27" s="46">
        <v>460384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460384</v>
      </c>
      <c r="O27" s="47">
        <f t="shared" si="1"/>
        <v>50.547211242863419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638619</v>
      </c>
      <c r="E28" s="31">
        <f t="shared" si="8"/>
        <v>26915</v>
      </c>
      <c r="F28" s="31">
        <f t="shared" si="8"/>
        <v>0</v>
      </c>
      <c r="G28" s="31">
        <f t="shared" si="8"/>
        <v>31492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697026</v>
      </c>
      <c r="O28" s="43">
        <f t="shared" si="1"/>
        <v>76.528985507246375</v>
      </c>
      <c r="P28" s="9"/>
    </row>
    <row r="29" spans="1:119">
      <c r="A29" s="12"/>
      <c r="B29" s="44">
        <v>572</v>
      </c>
      <c r="C29" s="20" t="s">
        <v>43</v>
      </c>
      <c r="D29" s="46">
        <v>638619</v>
      </c>
      <c r="E29" s="46">
        <v>26915</v>
      </c>
      <c r="F29" s="46">
        <v>0</v>
      </c>
      <c r="G29" s="46">
        <v>31492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697026</v>
      </c>
      <c r="O29" s="47">
        <f t="shared" si="1"/>
        <v>76.528985507246375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1113591</v>
      </c>
      <c r="E30" s="31">
        <f t="shared" si="9"/>
        <v>13601</v>
      </c>
      <c r="F30" s="31">
        <f t="shared" si="9"/>
        <v>0</v>
      </c>
      <c r="G30" s="31">
        <f t="shared" si="9"/>
        <v>33925</v>
      </c>
      <c r="H30" s="31">
        <f t="shared" si="9"/>
        <v>0</v>
      </c>
      <c r="I30" s="31">
        <f t="shared" si="9"/>
        <v>1696848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2857965</v>
      </c>
      <c r="O30" s="43">
        <f t="shared" si="1"/>
        <v>313.786231884058</v>
      </c>
      <c r="P30" s="9"/>
    </row>
    <row r="31" spans="1:119" ht="15.75" thickBot="1">
      <c r="A31" s="12"/>
      <c r="B31" s="44">
        <v>581</v>
      </c>
      <c r="C31" s="20" t="s">
        <v>44</v>
      </c>
      <c r="D31" s="46">
        <v>1113591</v>
      </c>
      <c r="E31" s="46">
        <v>13601</v>
      </c>
      <c r="F31" s="46">
        <v>0</v>
      </c>
      <c r="G31" s="46">
        <v>33925</v>
      </c>
      <c r="H31" s="46">
        <v>0</v>
      </c>
      <c r="I31" s="46">
        <v>1696848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2857965</v>
      </c>
      <c r="O31" s="47">
        <f t="shared" si="1"/>
        <v>313.786231884058</v>
      </c>
      <c r="P31" s="9"/>
    </row>
    <row r="32" spans="1:119" ht="16.5" thickBot="1">
      <c r="A32" s="14" t="s">
        <v>10</v>
      </c>
      <c r="B32" s="23"/>
      <c r="C32" s="22"/>
      <c r="D32" s="15">
        <f>SUM(D5,D13,D17,D24,D26,D28,D30)</f>
        <v>8302880</v>
      </c>
      <c r="E32" s="15">
        <f t="shared" ref="E32:M32" si="10">SUM(E5,E13,E17,E24,E26,E28,E30)</f>
        <v>693583</v>
      </c>
      <c r="F32" s="15">
        <f t="shared" si="10"/>
        <v>630087</v>
      </c>
      <c r="G32" s="15">
        <f t="shared" si="10"/>
        <v>68035</v>
      </c>
      <c r="H32" s="15">
        <f t="shared" si="10"/>
        <v>0</v>
      </c>
      <c r="I32" s="15">
        <f t="shared" si="10"/>
        <v>15848272</v>
      </c>
      <c r="J32" s="15">
        <f t="shared" si="10"/>
        <v>1073614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26616471</v>
      </c>
      <c r="O32" s="37">
        <f t="shared" si="1"/>
        <v>2922.3178524374175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54</v>
      </c>
      <c r="M34" s="93"/>
      <c r="N34" s="93"/>
      <c r="O34" s="41">
        <v>9108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2517104</v>
      </c>
      <c r="E5" s="26">
        <f t="shared" si="0"/>
        <v>0</v>
      </c>
      <c r="F5" s="26">
        <f t="shared" si="0"/>
        <v>431658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1139468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4088230</v>
      </c>
      <c r="O5" s="32">
        <f t="shared" ref="O5:O34" si="1">(N5/O$36)</f>
        <v>451.2893255326195</v>
      </c>
      <c r="P5" s="6"/>
    </row>
    <row r="6" spans="1:133">
      <c r="A6" s="12"/>
      <c r="B6" s="44">
        <v>511</v>
      </c>
      <c r="C6" s="20" t="s">
        <v>19</v>
      </c>
      <c r="D6" s="46">
        <v>144217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144217</v>
      </c>
      <c r="O6" s="47">
        <f t="shared" si="1"/>
        <v>15.919748316591235</v>
      </c>
      <c r="P6" s="9"/>
    </row>
    <row r="7" spans="1:133">
      <c r="A7" s="12"/>
      <c r="B7" s="44">
        <v>512</v>
      </c>
      <c r="C7" s="20" t="s">
        <v>20</v>
      </c>
      <c r="D7" s="46">
        <v>462051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757089</v>
      </c>
      <c r="K7" s="46">
        <v>0</v>
      </c>
      <c r="L7" s="46">
        <v>0</v>
      </c>
      <c r="M7" s="46">
        <v>0</v>
      </c>
      <c r="N7" s="46">
        <f t="shared" ref="N7:N12" si="2">SUM(D7:M7)</f>
        <v>1219140</v>
      </c>
      <c r="O7" s="47">
        <f t="shared" si="1"/>
        <v>134.5777679655591</v>
      </c>
      <c r="P7" s="9"/>
    </row>
    <row r="8" spans="1:133">
      <c r="A8" s="12"/>
      <c r="B8" s="44">
        <v>513</v>
      </c>
      <c r="C8" s="20" t="s">
        <v>21</v>
      </c>
      <c r="D8" s="46">
        <v>1106782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382379</v>
      </c>
      <c r="K8" s="46">
        <v>0</v>
      </c>
      <c r="L8" s="46">
        <v>0</v>
      </c>
      <c r="M8" s="46">
        <v>0</v>
      </c>
      <c r="N8" s="46">
        <f t="shared" si="2"/>
        <v>1489161</v>
      </c>
      <c r="O8" s="47">
        <f t="shared" si="1"/>
        <v>164.38470029804614</v>
      </c>
      <c r="P8" s="9"/>
    </row>
    <row r="9" spans="1:133">
      <c r="A9" s="12"/>
      <c r="B9" s="44">
        <v>514</v>
      </c>
      <c r="C9" s="20" t="s">
        <v>22</v>
      </c>
      <c r="D9" s="46">
        <v>177633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177633</v>
      </c>
      <c r="O9" s="47">
        <f t="shared" si="1"/>
        <v>19.608455679434815</v>
      </c>
      <c r="P9" s="9"/>
    </row>
    <row r="10" spans="1:133">
      <c r="A10" s="12"/>
      <c r="B10" s="44">
        <v>515</v>
      </c>
      <c r="C10" s="20" t="s">
        <v>23</v>
      </c>
      <c r="D10" s="46">
        <v>100011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100011</v>
      </c>
      <c r="O10" s="47">
        <f t="shared" si="1"/>
        <v>11.039960260514405</v>
      </c>
      <c r="P10" s="9"/>
    </row>
    <row r="11" spans="1:133">
      <c r="A11" s="12"/>
      <c r="B11" s="44">
        <v>516</v>
      </c>
      <c r="C11" s="20" t="s">
        <v>49</v>
      </c>
      <c r="D11" s="46">
        <v>364358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364358</v>
      </c>
      <c r="O11" s="47">
        <f t="shared" si="1"/>
        <v>40.220554145049121</v>
      </c>
      <c r="P11" s="9"/>
    </row>
    <row r="12" spans="1:133">
      <c r="A12" s="12"/>
      <c r="B12" s="44">
        <v>519</v>
      </c>
      <c r="C12" s="20" t="s">
        <v>24</v>
      </c>
      <c r="D12" s="46">
        <v>162052</v>
      </c>
      <c r="E12" s="46">
        <v>0</v>
      </c>
      <c r="F12" s="46">
        <v>431658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593710</v>
      </c>
      <c r="O12" s="47">
        <f t="shared" si="1"/>
        <v>65.538138867424664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SUM(D14:D18)</f>
        <v>2830222</v>
      </c>
      <c r="E13" s="31">
        <f t="shared" si="3"/>
        <v>744942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4" si="4">SUM(D13:M13)</f>
        <v>3575164</v>
      </c>
      <c r="O13" s="43">
        <f t="shared" si="1"/>
        <v>394.65327298818852</v>
      </c>
      <c r="P13" s="10"/>
    </row>
    <row r="14" spans="1:133">
      <c r="A14" s="12"/>
      <c r="B14" s="44">
        <v>521</v>
      </c>
      <c r="C14" s="20" t="s">
        <v>26</v>
      </c>
      <c r="D14" s="46">
        <v>2243958</v>
      </c>
      <c r="E14" s="46">
        <v>225411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2469369</v>
      </c>
      <c r="O14" s="47">
        <f t="shared" si="1"/>
        <v>272.58737167457775</v>
      </c>
      <c r="P14" s="9"/>
    </row>
    <row r="15" spans="1:133">
      <c r="A15" s="12"/>
      <c r="B15" s="44">
        <v>522</v>
      </c>
      <c r="C15" s="20" t="s">
        <v>27</v>
      </c>
      <c r="D15" s="46">
        <v>586264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586264</v>
      </c>
      <c r="O15" s="47">
        <f t="shared" si="1"/>
        <v>64.716193840379731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123876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123876</v>
      </c>
      <c r="O16" s="47">
        <f t="shared" si="1"/>
        <v>13.67435699304559</v>
      </c>
      <c r="P16" s="9"/>
    </row>
    <row r="17" spans="1:16">
      <c r="A17" s="12"/>
      <c r="B17" s="44">
        <v>525</v>
      </c>
      <c r="C17" s="20" t="s">
        <v>50</v>
      </c>
      <c r="D17" s="46">
        <v>0</v>
      </c>
      <c r="E17" s="46">
        <v>458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458</v>
      </c>
      <c r="O17" s="47">
        <f t="shared" si="1"/>
        <v>5.0557456672921955E-2</v>
      </c>
      <c r="P17" s="9"/>
    </row>
    <row r="18" spans="1:16">
      <c r="A18" s="12"/>
      <c r="B18" s="44">
        <v>529</v>
      </c>
      <c r="C18" s="20" t="s">
        <v>29</v>
      </c>
      <c r="D18" s="46">
        <v>0</v>
      </c>
      <c r="E18" s="46">
        <v>395197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395197</v>
      </c>
      <c r="O18" s="47">
        <f t="shared" si="1"/>
        <v>43.624793023512531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SUM(D20:D24)</f>
        <v>748023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14810074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15558097</v>
      </c>
      <c r="O19" s="43">
        <f t="shared" si="1"/>
        <v>1717.4188100231813</v>
      </c>
      <c r="P19" s="10"/>
    </row>
    <row r="20" spans="1:16">
      <c r="A20" s="12"/>
      <c r="B20" s="44">
        <v>531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11861171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11861171</v>
      </c>
      <c r="O20" s="47">
        <f t="shared" si="1"/>
        <v>1309.3245391323546</v>
      </c>
      <c r="P20" s="9"/>
    </row>
    <row r="21" spans="1:16">
      <c r="A21" s="12"/>
      <c r="B21" s="44">
        <v>533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1231551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1231551</v>
      </c>
      <c r="O21" s="47">
        <f t="shared" si="1"/>
        <v>135.9477867314273</v>
      </c>
      <c r="P21" s="9"/>
    </row>
    <row r="22" spans="1:16">
      <c r="A22" s="12"/>
      <c r="B22" s="44">
        <v>534</v>
      </c>
      <c r="C22" s="20" t="s">
        <v>33</v>
      </c>
      <c r="D22" s="46">
        <v>748023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748023</v>
      </c>
      <c r="O22" s="47">
        <f t="shared" si="1"/>
        <v>82.572358980019871</v>
      </c>
      <c r="P22" s="9"/>
    </row>
    <row r="23" spans="1:16">
      <c r="A23" s="12"/>
      <c r="B23" s="44">
        <v>535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1670695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1670695</v>
      </c>
      <c r="O23" s="47">
        <f t="shared" si="1"/>
        <v>184.42377745888066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46657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46657</v>
      </c>
      <c r="O24" s="47">
        <f t="shared" si="1"/>
        <v>5.1503477204989512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492578</v>
      </c>
      <c r="E25" s="31">
        <f t="shared" si="6"/>
        <v>35450</v>
      </c>
      <c r="F25" s="31">
        <f t="shared" si="6"/>
        <v>202392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730420</v>
      </c>
      <c r="O25" s="43">
        <f t="shared" si="1"/>
        <v>80.629208521911906</v>
      </c>
      <c r="P25" s="10"/>
    </row>
    <row r="26" spans="1:16">
      <c r="A26" s="12"/>
      <c r="B26" s="44">
        <v>541</v>
      </c>
      <c r="C26" s="20" t="s">
        <v>37</v>
      </c>
      <c r="D26" s="46">
        <v>492578</v>
      </c>
      <c r="E26" s="46">
        <v>0</v>
      </c>
      <c r="F26" s="46">
        <v>202392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694970</v>
      </c>
      <c r="O26" s="47">
        <f t="shared" si="1"/>
        <v>76.715973065459764</v>
      </c>
      <c r="P26" s="9"/>
    </row>
    <row r="27" spans="1:16">
      <c r="A27" s="12"/>
      <c r="B27" s="44">
        <v>544</v>
      </c>
      <c r="C27" s="20" t="s">
        <v>38</v>
      </c>
      <c r="D27" s="46">
        <v>0</v>
      </c>
      <c r="E27" s="46">
        <v>35450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35450</v>
      </c>
      <c r="O27" s="47">
        <f t="shared" si="1"/>
        <v>3.913235456452147</v>
      </c>
      <c r="P27" s="9"/>
    </row>
    <row r="28" spans="1:16" ht="15.75">
      <c r="A28" s="28" t="s">
        <v>39</v>
      </c>
      <c r="B28" s="29"/>
      <c r="C28" s="30"/>
      <c r="D28" s="31">
        <f t="shared" ref="D28:M28" si="7">SUM(D29:D29)</f>
        <v>0</v>
      </c>
      <c r="E28" s="31">
        <f t="shared" si="7"/>
        <v>379998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379998</v>
      </c>
      <c r="O28" s="43">
        <f t="shared" si="1"/>
        <v>41.947014019207415</v>
      </c>
      <c r="P28" s="10"/>
    </row>
    <row r="29" spans="1:16">
      <c r="A29" s="13"/>
      <c r="B29" s="45">
        <v>559</v>
      </c>
      <c r="C29" s="21" t="s">
        <v>41</v>
      </c>
      <c r="D29" s="46">
        <v>0</v>
      </c>
      <c r="E29" s="46">
        <v>379998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379998</v>
      </c>
      <c r="O29" s="47">
        <f t="shared" si="1"/>
        <v>41.947014019207415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676348</v>
      </c>
      <c r="E30" s="31">
        <f t="shared" si="8"/>
        <v>37669</v>
      </c>
      <c r="F30" s="31">
        <f t="shared" si="8"/>
        <v>0</v>
      </c>
      <c r="G30" s="31">
        <f t="shared" si="8"/>
        <v>615425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1329442</v>
      </c>
      <c r="O30" s="43">
        <f t="shared" si="1"/>
        <v>146.75372557677449</v>
      </c>
      <c r="P30" s="9"/>
    </row>
    <row r="31" spans="1:16">
      <c r="A31" s="12"/>
      <c r="B31" s="44">
        <v>572</v>
      </c>
      <c r="C31" s="20" t="s">
        <v>43</v>
      </c>
      <c r="D31" s="46">
        <v>676348</v>
      </c>
      <c r="E31" s="46">
        <v>37669</v>
      </c>
      <c r="F31" s="46">
        <v>0</v>
      </c>
      <c r="G31" s="46">
        <v>615425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1329442</v>
      </c>
      <c r="O31" s="47">
        <f t="shared" si="1"/>
        <v>146.75372557677449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1024985</v>
      </c>
      <c r="E32" s="31">
        <f t="shared" si="9"/>
        <v>7850</v>
      </c>
      <c r="F32" s="31">
        <f t="shared" si="9"/>
        <v>0</v>
      </c>
      <c r="G32" s="31">
        <f t="shared" si="9"/>
        <v>258619</v>
      </c>
      <c r="H32" s="31">
        <f t="shared" si="9"/>
        <v>0</v>
      </c>
      <c r="I32" s="31">
        <f t="shared" si="9"/>
        <v>1436675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2728129</v>
      </c>
      <c r="O32" s="43">
        <f t="shared" si="1"/>
        <v>301.15123082017885</v>
      </c>
      <c r="P32" s="9"/>
    </row>
    <row r="33" spans="1:119" ht="15.75" thickBot="1">
      <c r="A33" s="12"/>
      <c r="B33" s="44">
        <v>581</v>
      </c>
      <c r="C33" s="20" t="s">
        <v>44</v>
      </c>
      <c r="D33" s="46">
        <v>1024985</v>
      </c>
      <c r="E33" s="46">
        <v>7850</v>
      </c>
      <c r="F33" s="46">
        <v>0</v>
      </c>
      <c r="G33" s="46">
        <v>258619</v>
      </c>
      <c r="H33" s="46">
        <v>0</v>
      </c>
      <c r="I33" s="46">
        <v>1436675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2728129</v>
      </c>
      <c r="O33" s="47">
        <f t="shared" si="1"/>
        <v>301.15123082017885</v>
      </c>
      <c r="P33" s="9"/>
    </row>
    <row r="34" spans="1:119" ht="16.5" thickBot="1">
      <c r="A34" s="14" t="s">
        <v>10</v>
      </c>
      <c r="B34" s="23"/>
      <c r="C34" s="22"/>
      <c r="D34" s="15">
        <f>SUM(D5,D13,D19,D25,D28,D30,D32)</f>
        <v>8289260</v>
      </c>
      <c r="E34" s="15">
        <f t="shared" ref="E34:M34" si="10">SUM(E5,E13,E19,E25,E28,E30,E32)</f>
        <v>1205909</v>
      </c>
      <c r="F34" s="15">
        <f t="shared" si="10"/>
        <v>634050</v>
      </c>
      <c r="G34" s="15">
        <f t="shared" si="10"/>
        <v>874044</v>
      </c>
      <c r="H34" s="15">
        <f t="shared" si="10"/>
        <v>0</v>
      </c>
      <c r="I34" s="15">
        <f t="shared" si="10"/>
        <v>16246749</v>
      </c>
      <c r="J34" s="15">
        <f t="shared" si="10"/>
        <v>1139468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 t="shared" si="4"/>
        <v>28389480</v>
      </c>
      <c r="O34" s="37">
        <f t="shared" si="1"/>
        <v>3133.8425874820618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51</v>
      </c>
      <c r="M36" s="93"/>
      <c r="N36" s="93"/>
      <c r="O36" s="41">
        <v>9059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3320608</v>
      </c>
      <c r="E5" s="26">
        <f t="shared" si="0"/>
        <v>0</v>
      </c>
      <c r="F5" s="26">
        <f t="shared" si="0"/>
        <v>435158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1024941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4780707</v>
      </c>
      <c r="O5" s="32">
        <f t="shared" ref="O5:O33" si="2">(N5/O$35)</f>
        <v>541.66179469748465</v>
      </c>
      <c r="P5" s="6"/>
    </row>
    <row r="6" spans="1:133">
      <c r="A6" s="12"/>
      <c r="B6" s="44">
        <v>511</v>
      </c>
      <c r="C6" s="20" t="s">
        <v>19</v>
      </c>
      <c r="D6" s="46">
        <v>154988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154988</v>
      </c>
      <c r="O6" s="47">
        <f t="shared" si="2"/>
        <v>17.560389757534558</v>
      </c>
      <c r="P6" s="9"/>
    </row>
    <row r="7" spans="1:133">
      <c r="A7" s="12"/>
      <c r="B7" s="44">
        <v>512</v>
      </c>
      <c r="C7" s="20" t="s">
        <v>20</v>
      </c>
      <c r="D7" s="46">
        <v>723317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734578</v>
      </c>
      <c r="K7" s="46">
        <v>0</v>
      </c>
      <c r="L7" s="46">
        <v>0</v>
      </c>
      <c r="M7" s="46">
        <v>0</v>
      </c>
      <c r="N7" s="46">
        <f t="shared" si="1"/>
        <v>1457895</v>
      </c>
      <c r="O7" s="47">
        <f t="shared" si="2"/>
        <v>165.18184908225697</v>
      </c>
      <c r="P7" s="9"/>
    </row>
    <row r="8" spans="1:133">
      <c r="A8" s="12"/>
      <c r="B8" s="44">
        <v>513</v>
      </c>
      <c r="C8" s="20" t="s">
        <v>21</v>
      </c>
      <c r="D8" s="46">
        <v>1291094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290363</v>
      </c>
      <c r="K8" s="46">
        <v>0</v>
      </c>
      <c r="L8" s="46">
        <v>0</v>
      </c>
      <c r="M8" s="46">
        <v>0</v>
      </c>
      <c r="N8" s="46">
        <f t="shared" si="1"/>
        <v>1581457</v>
      </c>
      <c r="O8" s="47">
        <f t="shared" si="2"/>
        <v>179.18162247903919</v>
      </c>
      <c r="P8" s="9"/>
    </row>
    <row r="9" spans="1:133">
      <c r="A9" s="12"/>
      <c r="B9" s="44">
        <v>514</v>
      </c>
      <c r="C9" s="20" t="s">
        <v>22</v>
      </c>
      <c r="D9" s="46">
        <v>421217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421217</v>
      </c>
      <c r="O9" s="47">
        <f t="shared" si="2"/>
        <v>47.724563788805803</v>
      </c>
      <c r="P9" s="9"/>
    </row>
    <row r="10" spans="1:133">
      <c r="A10" s="12"/>
      <c r="B10" s="44">
        <v>515</v>
      </c>
      <c r="C10" s="20" t="s">
        <v>23</v>
      </c>
      <c r="D10" s="46">
        <v>458568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458568</v>
      </c>
      <c r="O10" s="47">
        <f t="shared" si="2"/>
        <v>51.956492182188988</v>
      </c>
      <c r="P10" s="9"/>
    </row>
    <row r="11" spans="1:133">
      <c r="A11" s="12"/>
      <c r="B11" s="44">
        <v>519</v>
      </c>
      <c r="C11" s="20" t="s">
        <v>24</v>
      </c>
      <c r="D11" s="46">
        <v>271424</v>
      </c>
      <c r="E11" s="46">
        <v>0</v>
      </c>
      <c r="F11" s="46">
        <v>435158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706582</v>
      </c>
      <c r="O11" s="47">
        <f t="shared" si="2"/>
        <v>80.056877407659186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2596368</v>
      </c>
      <c r="E12" s="31">
        <f t="shared" si="3"/>
        <v>160401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2756769</v>
      </c>
      <c r="O12" s="43">
        <f t="shared" si="2"/>
        <v>312.34636301835485</v>
      </c>
      <c r="P12" s="10"/>
    </row>
    <row r="13" spans="1:133">
      <c r="A13" s="12"/>
      <c r="B13" s="44">
        <v>521</v>
      </c>
      <c r="C13" s="20" t="s">
        <v>26</v>
      </c>
      <c r="D13" s="46">
        <v>2048792</v>
      </c>
      <c r="E13" s="46">
        <v>2254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2051046</v>
      </c>
      <c r="O13" s="47">
        <f t="shared" si="2"/>
        <v>232.38681169272604</v>
      </c>
      <c r="P13" s="9"/>
    </row>
    <row r="14" spans="1:133">
      <c r="A14" s="12"/>
      <c r="B14" s="44">
        <v>522</v>
      </c>
      <c r="C14" s="20" t="s">
        <v>27</v>
      </c>
      <c r="D14" s="46">
        <v>547576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547576</v>
      </c>
      <c r="O14" s="47">
        <f t="shared" si="2"/>
        <v>62.041241785633353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146815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146815</v>
      </c>
      <c r="O15" s="47">
        <f t="shared" si="2"/>
        <v>16.634375708135057</v>
      </c>
      <c r="P15" s="9"/>
    </row>
    <row r="16" spans="1:133">
      <c r="A16" s="12"/>
      <c r="B16" s="44">
        <v>529</v>
      </c>
      <c r="C16" s="20" t="s">
        <v>29</v>
      </c>
      <c r="D16" s="46">
        <v>0</v>
      </c>
      <c r="E16" s="46">
        <v>11332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11332</v>
      </c>
      <c r="O16" s="47">
        <f t="shared" si="2"/>
        <v>1.2839338318604123</v>
      </c>
      <c r="P16" s="9"/>
    </row>
    <row r="17" spans="1:16" ht="15.75">
      <c r="A17" s="28" t="s">
        <v>30</v>
      </c>
      <c r="B17" s="29"/>
      <c r="C17" s="30"/>
      <c r="D17" s="31">
        <f t="shared" ref="D17:M17" si="4">SUM(D18:D22)</f>
        <v>643018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14852998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15496016</v>
      </c>
      <c r="O17" s="43">
        <f t="shared" si="2"/>
        <v>1755.7235440743259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11837668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11837668</v>
      </c>
      <c r="O18" s="47">
        <f t="shared" si="2"/>
        <v>1341.2268298209835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1237384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1237384</v>
      </c>
      <c r="O19" s="47">
        <f t="shared" si="2"/>
        <v>140.19759800589168</v>
      </c>
      <c r="P19" s="9"/>
    </row>
    <row r="20" spans="1:16">
      <c r="A20" s="12"/>
      <c r="B20" s="44">
        <v>534</v>
      </c>
      <c r="C20" s="20" t="s">
        <v>33</v>
      </c>
      <c r="D20" s="46">
        <v>643018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643018</v>
      </c>
      <c r="O20" s="47">
        <f t="shared" si="2"/>
        <v>72.854973940629961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1732957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1732957</v>
      </c>
      <c r="O21" s="47">
        <f t="shared" si="2"/>
        <v>196.34681622479039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44989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44989</v>
      </c>
      <c r="O22" s="47">
        <f t="shared" si="2"/>
        <v>5.0973260820303645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SUM(D24:D25)</f>
        <v>482015</v>
      </c>
      <c r="E23" s="31">
        <f t="shared" si="5"/>
        <v>13453</v>
      </c>
      <c r="F23" s="31">
        <f t="shared" si="5"/>
        <v>202495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28" si="6">SUM(D23:M23)</f>
        <v>697963</v>
      </c>
      <c r="O23" s="43">
        <f t="shared" si="2"/>
        <v>79.08033084069794</v>
      </c>
      <c r="P23" s="10"/>
    </row>
    <row r="24" spans="1:16">
      <c r="A24" s="12"/>
      <c r="B24" s="44">
        <v>541</v>
      </c>
      <c r="C24" s="20" t="s">
        <v>37</v>
      </c>
      <c r="D24" s="46">
        <v>482015</v>
      </c>
      <c r="E24" s="46">
        <v>0</v>
      </c>
      <c r="F24" s="46">
        <v>202495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684510</v>
      </c>
      <c r="O24" s="47">
        <f t="shared" si="2"/>
        <v>77.556084296397003</v>
      </c>
      <c r="P24" s="9"/>
    </row>
    <row r="25" spans="1:16">
      <c r="A25" s="12"/>
      <c r="B25" s="44">
        <v>544</v>
      </c>
      <c r="C25" s="20" t="s">
        <v>38</v>
      </c>
      <c r="D25" s="46">
        <v>0</v>
      </c>
      <c r="E25" s="46">
        <v>13453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13453</v>
      </c>
      <c r="O25" s="47">
        <f t="shared" si="2"/>
        <v>1.524246544300929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SUM(D27:D28)</f>
        <v>0</v>
      </c>
      <c r="E26" s="31">
        <f t="shared" si="7"/>
        <v>318025</v>
      </c>
      <c r="F26" s="31">
        <f t="shared" si="7"/>
        <v>0</v>
      </c>
      <c r="G26" s="31">
        <f t="shared" si="7"/>
        <v>2618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6"/>
        <v>320643</v>
      </c>
      <c r="O26" s="43">
        <f t="shared" si="2"/>
        <v>36.329367777022433</v>
      </c>
      <c r="P26" s="10"/>
    </row>
    <row r="27" spans="1:16">
      <c r="A27" s="13"/>
      <c r="B27" s="45">
        <v>552</v>
      </c>
      <c r="C27" s="21" t="s">
        <v>40</v>
      </c>
      <c r="D27" s="46">
        <v>0</v>
      </c>
      <c r="E27" s="46">
        <v>0</v>
      </c>
      <c r="F27" s="46">
        <v>0</v>
      </c>
      <c r="G27" s="46">
        <v>2618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2618</v>
      </c>
      <c r="O27" s="47">
        <f t="shared" si="2"/>
        <v>0.2966236120552912</v>
      </c>
      <c r="P27" s="9"/>
    </row>
    <row r="28" spans="1:16">
      <c r="A28" s="13"/>
      <c r="B28" s="45">
        <v>559</v>
      </c>
      <c r="C28" s="21" t="s">
        <v>41</v>
      </c>
      <c r="D28" s="46">
        <v>0</v>
      </c>
      <c r="E28" s="46">
        <v>318025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318025</v>
      </c>
      <c r="O28" s="47">
        <f t="shared" si="2"/>
        <v>36.032744164967141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626810</v>
      </c>
      <c r="E29" s="31">
        <f t="shared" si="8"/>
        <v>20797</v>
      </c>
      <c r="F29" s="31">
        <f t="shared" si="8"/>
        <v>0</v>
      </c>
      <c r="G29" s="31">
        <f t="shared" si="8"/>
        <v>12600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>SUM(D29:M29)</f>
        <v>660207</v>
      </c>
      <c r="O29" s="43">
        <f t="shared" si="2"/>
        <v>74.8025152957172</v>
      </c>
      <c r="P29" s="9"/>
    </row>
    <row r="30" spans="1:16">
      <c r="A30" s="12"/>
      <c r="B30" s="44">
        <v>572</v>
      </c>
      <c r="C30" s="20" t="s">
        <v>43</v>
      </c>
      <c r="D30" s="46">
        <v>626810</v>
      </c>
      <c r="E30" s="46">
        <v>20797</v>
      </c>
      <c r="F30" s="46">
        <v>0</v>
      </c>
      <c r="G30" s="46">
        <v>12600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660207</v>
      </c>
      <c r="O30" s="47">
        <f t="shared" si="2"/>
        <v>74.8025152957172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817752</v>
      </c>
      <c r="E31" s="31">
        <f t="shared" si="9"/>
        <v>3323</v>
      </c>
      <c r="F31" s="31">
        <f t="shared" si="9"/>
        <v>0</v>
      </c>
      <c r="G31" s="31">
        <f t="shared" si="9"/>
        <v>37500</v>
      </c>
      <c r="H31" s="31">
        <f t="shared" si="9"/>
        <v>0</v>
      </c>
      <c r="I31" s="31">
        <f t="shared" si="9"/>
        <v>2093324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>SUM(D31:M31)</f>
        <v>2951899</v>
      </c>
      <c r="O31" s="43">
        <f t="shared" si="2"/>
        <v>334.45490595966464</v>
      </c>
      <c r="P31" s="9"/>
    </row>
    <row r="32" spans="1:16" ht="15.75" thickBot="1">
      <c r="A32" s="12"/>
      <c r="B32" s="44">
        <v>581</v>
      </c>
      <c r="C32" s="20" t="s">
        <v>44</v>
      </c>
      <c r="D32" s="46">
        <v>817752</v>
      </c>
      <c r="E32" s="46">
        <v>3323</v>
      </c>
      <c r="F32" s="46">
        <v>0</v>
      </c>
      <c r="G32" s="46">
        <v>37500</v>
      </c>
      <c r="H32" s="46">
        <v>0</v>
      </c>
      <c r="I32" s="46">
        <v>2093324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2951899</v>
      </c>
      <c r="O32" s="47">
        <f t="shared" si="2"/>
        <v>334.45490595966464</v>
      </c>
      <c r="P32" s="9"/>
    </row>
    <row r="33" spans="1:119" ht="16.5" thickBot="1">
      <c r="A33" s="14" t="s">
        <v>10</v>
      </c>
      <c r="B33" s="23"/>
      <c r="C33" s="22"/>
      <c r="D33" s="15">
        <f>SUM(D5,D12,D17,D23,D26,D29,D31)</f>
        <v>8486571</v>
      </c>
      <c r="E33" s="15">
        <f>SUM(E5,E12,E17,E23,E26,E29,E31)</f>
        <v>515999</v>
      </c>
      <c r="F33" s="15">
        <f t="shared" ref="F33:M33" si="10">SUM(F5,F12,F17,F23,F26,F29,F31)</f>
        <v>637653</v>
      </c>
      <c r="G33" s="15">
        <f t="shared" si="10"/>
        <v>52718</v>
      </c>
      <c r="H33" s="15">
        <f t="shared" si="10"/>
        <v>0</v>
      </c>
      <c r="I33" s="15">
        <f t="shared" si="10"/>
        <v>16946322</v>
      </c>
      <c r="J33" s="15">
        <f t="shared" si="10"/>
        <v>1024941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>SUM(D33:M33)</f>
        <v>27664204</v>
      </c>
      <c r="O33" s="37">
        <f t="shared" si="2"/>
        <v>3134.3988216632674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8826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3128349</v>
      </c>
      <c r="E5" s="26">
        <f t="shared" si="0"/>
        <v>0</v>
      </c>
      <c r="F5" s="26">
        <f t="shared" si="0"/>
        <v>444976</v>
      </c>
      <c r="G5" s="26">
        <f t="shared" si="0"/>
        <v>47290</v>
      </c>
      <c r="H5" s="26">
        <f t="shared" si="0"/>
        <v>0</v>
      </c>
      <c r="I5" s="26">
        <f t="shared" si="0"/>
        <v>0</v>
      </c>
      <c r="J5" s="26">
        <f t="shared" si="0"/>
        <v>1011890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4632505</v>
      </c>
      <c r="O5" s="32">
        <f t="shared" ref="O5:O34" si="2">(N5/O$36)</f>
        <v>529.91363532372452</v>
      </c>
      <c r="P5" s="6"/>
    </row>
    <row r="6" spans="1:133">
      <c r="A6" s="12"/>
      <c r="B6" s="44">
        <v>511</v>
      </c>
      <c r="C6" s="20" t="s">
        <v>19</v>
      </c>
      <c r="D6" s="46">
        <v>160772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160772</v>
      </c>
      <c r="O6" s="47">
        <f t="shared" si="2"/>
        <v>18.390757263784032</v>
      </c>
      <c r="P6" s="9"/>
    </row>
    <row r="7" spans="1:133">
      <c r="A7" s="12"/>
      <c r="B7" s="44">
        <v>512</v>
      </c>
      <c r="C7" s="20" t="s">
        <v>20</v>
      </c>
      <c r="D7" s="46">
        <v>527157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726969</v>
      </c>
      <c r="K7" s="46">
        <v>0</v>
      </c>
      <c r="L7" s="46">
        <v>0</v>
      </c>
      <c r="M7" s="46">
        <v>0</v>
      </c>
      <c r="N7" s="46">
        <f t="shared" si="1"/>
        <v>1254126</v>
      </c>
      <c r="O7" s="47">
        <f t="shared" si="2"/>
        <v>143.4598490048044</v>
      </c>
      <c r="P7" s="9"/>
    </row>
    <row r="8" spans="1:133">
      <c r="A8" s="12"/>
      <c r="B8" s="44">
        <v>513</v>
      </c>
      <c r="C8" s="20" t="s">
        <v>21</v>
      </c>
      <c r="D8" s="46">
        <v>1245520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284921</v>
      </c>
      <c r="K8" s="46">
        <v>0</v>
      </c>
      <c r="L8" s="46">
        <v>0</v>
      </c>
      <c r="M8" s="46">
        <v>0</v>
      </c>
      <c r="N8" s="46">
        <f t="shared" si="1"/>
        <v>1530441</v>
      </c>
      <c r="O8" s="47">
        <f t="shared" si="2"/>
        <v>175.06760466712421</v>
      </c>
      <c r="P8" s="9"/>
    </row>
    <row r="9" spans="1:133">
      <c r="A9" s="12"/>
      <c r="B9" s="44">
        <v>514</v>
      </c>
      <c r="C9" s="20" t="s">
        <v>22</v>
      </c>
      <c r="D9" s="46">
        <v>523612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523612</v>
      </c>
      <c r="O9" s="47">
        <f t="shared" si="2"/>
        <v>59.896133607870055</v>
      </c>
      <c r="P9" s="9"/>
    </row>
    <row r="10" spans="1:133">
      <c r="A10" s="12"/>
      <c r="B10" s="44">
        <v>515</v>
      </c>
      <c r="C10" s="20" t="s">
        <v>23</v>
      </c>
      <c r="D10" s="46">
        <v>511789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511789</v>
      </c>
      <c r="O10" s="47">
        <f t="shared" si="2"/>
        <v>58.54369709448639</v>
      </c>
      <c r="P10" s="9"/>
    </row>
    <row r="11" spans="1:133">
      <c r="A11" s="12"/>
      <c r="B11" s="44">
        <v>519</v>
      </c>
      <c r="C11" s="20" t="s">
        <v>24</v>
      </c>
      <c r="D11" s="46">
        <v>159499</v>
      </c>
      <c r="E11" s="46">
        <v>0</v>
      </c>
      <c r="F11" s="46">
        <v>444976</v>
      </c>
      <c r="G11" s="46">
        <v>47290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651765</v>
      </c>
      <c r="O11" s="47">
        <f t="shared" si="2"/>
        <v>74.555593685655452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SUM(D13:D17)</f>
        <v>2609376</v>
      </c>
      <c r="E12" s="31">
        <f t="shared" si="3"/>
        <v>268200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2877576</v>
      </c>
      <c r="O12" s="43">
        <f t="shared" si="2"/>
        <v>329.16678105696639</v>
      </c>
      <c r="P12" s="10"/>
    </row>
    <row r="13" spans="1:133">
      <c r="A13" s="12"/>
      <c r="B13" s="44">
        <v>521</v>
      </c>
      <c r="C13" s="20" t="s">
        <v>26</v>
      </c>
      <c r="D13" s="46">
        <v>2080911</v>
      </c>
      <c r="E13" s="46">
        <v>5656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2086567</v>
      </c>
      <c r="O13" s="47">
        <f t="shared" si="2"/>
        <v>238.68302447952414</v>
      </c>
      <c r="P13" s="9"/>
    </row>
    <row r="14" spans="1:133">
      <c r="A14" s="12"/>
      <c r="B14" s="44">
        <v>522</v>
      </c>
      <c r="C14" s="20" t="s">
        <v>27</v>
      </c>
      <c r="D14" s="46">
        <v>528465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528465</v>
      </c>
      <c r="O14" s="47">
        <f t="shared" si="2"/>
        <v>60.451269732326701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184540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184540</v>
      </c>
      <c r="O15" s="47">
        <f t="shared" si="2"/>
        <v>21.109585907115076</v>
      </c>
      <c r="P15" s="9"/>
    </row>
    <row r="16" spans="1:133">
      <c r="A16" s="12"/>
      <c r="B16" s="44">
        <v>525</v>
      </c>
      <c r="C16" s="20" t="s">
        <v>50</v>
      </c>
      <c r="D16" s="46">
        <v>0</v>
      </c>
      <c r="E16" s="46">
        <v>23354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23354</v>
      </c>
      <c r="O16" s="47">
        <f t="shared" si="2"/>
        <v>2.6714710592541753</v>
      </c>
      <c r="P16" s="9"/>
    </row>
    <row r="17" spans="1:16">
      <c r="A17" s="12"/>
      <c r="B17" s="44">
        <v>529</v>
      </c>
      <c r="C17" s="20" t="s">
        <v>29</v>
      </c>
      <c r="D17" s="46">
        <v>0</v>
      </c>
      <c r="E17" s="46">
        <v>54650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54650</v>
      </c>
      <c r="O17" s="47">
        <f t="shared" si="2"/>
        <v>6.2514298787462828</v>
      </c>
      <c r="P17" s="9"/>
    </row>
    <row r="18" spans="1:16" ht="15.75">
      <c r="A18" s="28" t="s">
        <v>30</v>
      </c>
      <c r="B18" s="29"/>
      <c r="C18" s="30"/>
      <c r="D18" s="31">
        <f t="shared" ref="D18:M18" si="4">SUM(D19:D23)</f>
        <v>480743</v>
      </c>
      <c r="E18" s="31">
        <f t="shared" si="4"/>
        <v>0</v>
      </c>
      <c r="F18" s="31">
        <f t="shared" si="4"/>
        <v>0</v>
      </c>
      <c r="G18" s="31">
        <f t="shared" si="4"/>
        <v>1160936</v>
      </c>
      <c r="H18" s="31">
        <f t="shared" si="4"/>
        <v>0</v>
      </c>
      <c r="I18" s="31">
        <f t="shared" si="4"/>
        <v>15697055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17338734</v>
      </c>
      <c r="O18" s="43">
        <f t="shared" si="2"/>
        <v>1983.3829787234042</v>
      </c>
      <c r="P18" s="10"/>
    </row>
    <row r="19" spans="1:16">
      <c r="A19" s="12"/>
      <c r="B19" s="44">
        <v>531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12650644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12650644</v>
      </c>
      <c r="O19" s="47">
        <f t="shared" si="2"/>
        <v>1447.1109585907116</v>
      </c>
      <c r="P19" s="9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36602</v>
      </c>
      <c r="H20" s="46">
        <v>0</v>
      </c>
      <c r="I20" s="46">
        <v>1279889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1316491</v>
      </c>
      <c r="O20" s="47">
        <f t="shared" si="2"/>
        <v>150.59380004575613</v>
      </c>
      <c r="P20" s="9"/>
    </row>
    <row r="21" spans="1:16">
      <c r="A21" s="12"/>
      <c r="B21" s="44">
        <v>534</v>
      </c>
      <c r="C21" s="20" t="s">
        <v>33</v>
      </c>
      <c r="D21" s="46">
        <v>480743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480743</v>
      </c>
      <c r="O21" s="47">
        <f t="shared" si="2"/>
        <v>54.992335849919925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1124334</v>
      </c>
      <c r="H22" s="46">
        <v>0</v>
      </c>
      <c r="I22" s="46">
        <v>1720559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2844893</v>
      </c>
      <c r="O22" s="47">
        <f t="shared" si="2"/>
        <v>325.42816289178677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45963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45963</v>
      </c>
      <c r="O23" s="47">
        <f t="shared" si="2"/>
        <v>5.2577213452299247</v>
      </c>
      <c r="P23" s="9"/>
    </row>
    <row r="24" spans="1:16" ht="15.75">
      <c r="A24" s="28" t="s">
        <v>36</v>
      </c>
      <c r="B24" s="29"/>
      <c r="C24" s="30"/>
      <c r="D24" s="31">
        <f t="shared" ref="D24:M24" si="5">SUM(D25:D26)</f>
        <v>497401</v>
      </c>
      <c r="E24" s="31">
        <f t="shared" si="5"/>
        <v>139584</v>
      </c>
      <c r="F24" s="31">
        <f t="shared" si="5"/>
        <v>196919</v>
      </c>
      <c r="G24" s="31">
        <f t="shared" si="5"/>
        <v>0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ref="N24:N29" si="6">SUM(D24:M24)</f>
        <v>833904</v>
      </c>
      <c r="O24" s="43">
        <f t="shared" si="2"/>
        <v>95.390528483184625</v>
      </c>
      <c r="P24" s="10"/>
    </row>
    <row r="25" spans="1:16">
      <c r="A25" s="12"/>
      <c r="B25" s="44">
        <v>541</v>
      </c>
      <c r="C25" s="20" t="s">
        <v>37</v>
      </c>
      <c r="D25" s="46">
        <v>497401</v>
      </c>
      <c r="E25" s="46">
        <v>0</v>
      </c>
      <c r="F25" s="46">
        <v>196919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694320</v>
      </c>
      <c r="O25" s="47">
        <f t="shared" si="2"/>
        <v>79.423472889498967</v>
      </c>
      <c r="P25" s="9"/>
    </row>
    <row r="26" spans="1:16">
      <c r="A26" s="12"/>
      <c r="B26" s="44">
        <v>544</v>
      </c>
      <c r="C26" s="20" t="s">
        <v>38</v>
      </c>
      <c r="D26" s="46">
        <v>0</v>
      </c>
      <c r="E26" s="46">
        <v>139584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139584</v>
      </c>
      <c r="O26" s="47">
        <f t="shared" si="2"/>
        <v>15.967055593685656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SUM(D28:D29)</f>
        <v>0</v>
      </c>
      <c r="E27" s="31">
        <f t="shared" si="7"/>
        <v>0</v>
      </c>
      <c r="F27" s="31">
        <f t="shared" si="7"/>
        <v>0</v>
      </c>
      <c r="G27" s="31">
        <f t="shared" si="7"/>
        <v>312551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312551</v>
      </c>
      <c r="O27" s="43">
        <f t="shared" si="2"/>
        <v>35.752802562342715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0</v>
      </c>
      <c r="F28" s="46">
        <v>0</v>
      </c>
      <c r="G28" s="46">
        <v>31412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31412</v>
      </c>
      <c r="O28" s="47">
        <f t="shared" si="2"/>
        <v>3.5932280942576069</v>
      </c>
      <c r="P28" s="9"/>
    </row>
    <row r="29" spans="1:16">
      <c r="A29" s="13"/>
      <c r="B29" s="45">
        <v>559</v>
      </c>
      <c r="C29" s="21" t="s">
        <v>41</v>
      </c>
      <c r="D29" s="46">
        <v>0</v>
      </c>
      <c r="E29" s="46">
        <v>0</v>
      </c>
      <c r="F29" s="46">
        <v>0</v>
      </c>
      <c r="G29" s="46">
        <v>281139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281139</v>
      </c>
      <c r="O29" s="47">
        <f t="shared" si="2"/>
        <v>32.159574468085104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703751</v>
      </c>
      <c r="E30" s="31">
        <f t="shared" si="8"/>
        <v>14139</v>
      </c>
      <c r="F30" s="31">
        <f t="shared" si="8"/>
        <v>0</v>
      </c>
      <c r="G30" s="31">
        <f t="shared" si="8"/>
        <v>431988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>SUM(D30:M30)</f>
        <v>1149878</v>
      </c>
      <c r="O30" s="43">
        <f t="shared" si="2"/>
        <v>131.53488904140929</v>
      </c>
      <c r="P30" s="9"/>
    </row>
    <row r="31" spans="1:16">
      <c r="A31" s="12"/>
      <c r="B31" s="44">
        <v>572</v>
      </c>
      <c r="C31" s="20" t="s">
        <v>43</v>
      </c>
      <c r="D31" s="46">
        <v>703751</v>
      </c>
      <c r="E31" s="46">
        <v>14139</v>
      </c>
      <c r="F31" s="46">
        <v>0</v>
      </c>
      <c r="G31" s="46">
        <v>431988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1149878</v>
      </c>
      <c r="O31" s="47">
        <f t="shared" si="2"/>
        <v>131.53488904140929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852908</v>
      </c>
      <c r="E32" s="31">
        <f t="shared" si="9"/>
        <v>4812</v>
      </c>
      <c r="F32" s="31">
        <f t="shared" si="9"/>
        <v>0</v>
      </c>
      <c r="G32" s="31">
        <f t="shared" si="9"/>
        <v>1789</v>
      </c>
      <c r="H32" s="31">
        <f t="shared" si="9"/>
        <v>0</v>
      </c>
      <c r="I32" s="31">
        <f t="shared" si="9"/>
        <v>2707860</v>
      </c>
      <c r="J32" s="31">
        <f t="shared" si="9"/>
        <v>165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>SUM(D32:M32)</f>
        <v>3567534</v>
      </c>
      <c r="O32" s="43">
        <f t="shared" si="2"/>
        <v>408.09128345916264</v>
      </c>
      <c r="P32" s="9"/>
    </row>
    <row r="33" spans="1:119" ht="15.75" thickBot="1">
      <c r="A33" s="12"/>
      <c r="B33" s="44">
        <v>581</v>
      </c>
      <c r="C33" s="20" t="s">
        <v>44</v>
      </c>
      <c r="D33" s="46">
        <v>852908</v>
      </c>
      <c r="E33" s="46">
        <v>4812</v>
      </c>
      <c r="F33" s="46">
        <v>0</v>
      </c>
      <c r="G33" s="46">
        <v>1789</v>
      </c>
      <c r="H33" s="46">
        <v>0</v>
      </c>
      <c r="I33" s="46">
        <v>2707860</v>
      </c>
      <c r="J33" s="46">
        <v>165</v>
      </c>
      <c r="K33" s="46">
        <v>0</v>
      </c>
      <c r="L33" s="46">
        <v>0</v>
      </c>
      <c r="M33" s="46">
        <v>0</v>
      </c>
      <c r="N33" s="46">
        <f>SUM(D33:M33)</f>
        <v>3567534</v>
      </c>
      <c r="O33" s="47">
        <f t="shared" si="2"/>
        <v>408.09128345916264</v>
      </c>
      <c r="P33" s="9"/>
    </row>
    <row r="34" spans="1:119" ht="16.5" thickBot="1">
      <c r="A34" s="14" t="s">
        <v>10</v>
      </c>
      <c r="B34" s="23"/>
      <c r="C34" s="22"/>
      <c r="D34" s="15">
        <f>SUM(D5,D12,D18,D24,D27,D30,D32)</f>
        <v>8272528</v>
      </c>
      <c r="E34" s="15">
        <f t="shared" ref="E34:M34" si="10">SUM(E5,E12,E18,E24,E27,E30,E32)</f>
        <v>426735</v>
      </c>
      <c r="F34" s="15">
        <f t="shared" si="10"/>
        <v>641895</v>
      </c>
      <c r="G34" s="15">
        <f t="shared" si="10"/>
        <v>1954554</v>
      </c>
      <c r="H34" s="15">
        <f t="shared" si="10"/>
        <v>0</v>
      </c>
      <c r="I34" s="15">
        <f t="shared" si="10"/>
        <v>18404915</v>
      </c>
      <c r="J34" s="15">
        <f t="shared" si="10"/>
        <v>1012055</v>
      </c>
      <c r="K34" s="15">
        <f t="shared" si="10"/>
        <v>0</v>
      </c>
      <c r="L34" s="15">
        <f t="shared" si="10"/>
        <v>0</v>
      </c>
      <c r="M34" s="15">
        <f t="shared" si="10"/>
        <v>0</v>
      </c>
      <c r="N34" s="15">
        <f>SUM(D34:M34)</f>
        <v>30712682</v>
      </c>
      <c r="O34" s="37">
        <f t="shared" si="2"/>
        <v>3513.2328986501943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60</v>
      </c>
      <c r="M36" s="93"/>
      <c r="N36" s="93"/>
      <c r="O36" s="41">
        <v>8742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3317472</v>
      </c>
      <c r="E5" s="26">
        <f t="shared" si="0"/>
        <v>0</v>
      </c>
      <c r="F5" s="26">
        <f t="shared" si="0"/>
        <v>635469</v>
      </c>
      <c r="G5" s="26">
        <f t="shared" si="0"/>
        <v>4969702</v>
      </c>
      <c r="H5" s="26">
        <f t="shared" si="0"/>
        <v>0</v>
      </c>
      <c r="I5" s="26">
        <f t="shared" si="0"/>
        <v>0</v>
      </c>
      <c r="J5" s="26">
        <f t="shared" si="0"/>
        <v>998016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9920659</v>
      </c>
      <c r="O5" s="32">
        <f t="shared" ref="O5:O35" si="1">(N5/O$37)</f>
        <v>1263.1345811051694</v>
      </c>
      <c r="P5" s="6"/>
    </row>
    <row r="6" spans="1:133">
      <c r="A6" s="12"/>
      <c r="B6" s="44">
        <v>511</v>
      </c>
      <c r="C6" s="20" t="s">
        <v>19</v>
      </c>
      <c r="D6" s="46">
        <v>156815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156815</v>
      </c>
      <c r="O6" s="47">
        <f t="shared" si="1"/>
        <v>19.966259230965115</v>
      </c>
      <c r="P6" s="9"/>
    </row>
    <row r="7" spans="1:133">
      <c r="A7" s="12"/>
      <c r="B7" s="44">
        <v>512</v>
      </c>
      <c r="C7" s="20" t="s">
        <v>20</v>
      </c>
      <c r="D7" s="46">
        <v>694074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693014</v>
      </c>
      <c r="K7" s="46">
        <v>0</v>
      </c>
      <c r="L7" s="46">
        <v>0</v>
      </c>
      <c r="M7" s="46">
        <v>0</v>
      </c>
      <c r="N7" s="46">
        <f t="shared" ref="N7:N12" si="2">SUM(D7:M7)</f>
        <v>1387088</v>
      </c>
      <c r="O7" s="47">
        <f t="shared" si="1"/>
        <v>176.60911637382225</v>
      </c>
      <c r="P7" s="9"/>
    </row>
    <row r="8" spans="1:133">
      <c r="A8" s="12"/>
      <c r="B8" s="44">
        <v>513</v>
      </c>
      <c r="C8" s="20" t="s">
        <v>21</v>
      </c>
      <c r="D8" s="46">
        <v>1127239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305002</v>
      </c>
      <c r="K8" s="46">
        <v>0</v>
      </c>
      <c r="L8" s="46">
        <v>0</v>
      </c>
      <c r="M8" s="46">
        <v>0</v>
      </c>
      <c r="N8" s="46">
        <f t="shared" si="2"/>
        <v>1432241</v>
      </c>
      <c r="O8" s="47">
        <f t="shared" si="1"/>
        <v>182.35816144639674</v>
      </c>
      <c r="P8" s="9"/>
    </row>
    <row r="9" spans="1:133">
      <c r="A9" s="12"/>
      <c r="B9" s="44">
        <v>514</v>
      </c>
      <c r="C9" s="20" t="s">
        <v>22</v>
      </c>
      <c r="D9" s="46">
        <v>493373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493373</v>
      </c>
      <c r="O9" s="47">
        <f t="shared" si="1"/>
        <v>62.818054494525086</v>
      </c>
      <c r="P9" s="9"/>
    </row>
    <row r="10" spans="1:133">
      <c r="A10" s="12"/>
      <c r="B10" s="44">
        <v>515</v>
      </c>
      <c r="C10" s="20" t="s">
        <v>23</v>
      </c>
      <c r="D10" s="46">
        <v>735151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735151</v>
      </c>
      <c r="O10" s="47">
        <f t="shared" si="1"/>
        <v>93.602113572701811</v>
      </c>
      <c r="P10" s="9"/>
    </row>
    <row r="11" spans="1:133">
      <c r="A11" s="12"/>
      <c r="B11" s="44">
        <v>517</v>
      </c>
      <c r="C11" s="20" t="s">
        <v>73</v>
      </c>
      <c r="D11" s="46">
        <v>0</v>
      </c>
      <c r="E11" s="46">
        <v>0</v>
      </c>
      <c r="F11" s="46">
        <v>635469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635469</v>
      </c>
      <c r="O11" s="47">
        <f t="shared" si="1"/>
        <v>80.910236822001522</v>
      </c>
      <c r="P11" s="9"/>
    </row>
    <row r="12" spans="1:133">
      <c r="A12" s="12"/>
      <c r="B12" s="44">
        <v>519</v>
      </c>
      <c r="C12" s="20" t="s">
        <v>24</v>
      </c>
      <c r="D12" s="46">
        <v>110820</v>
      </c>
      <c r="E12" s="46">
        <v>0</v>
      </c>
      <c r="F12" s="46">
        <v>0</v>
      </c>
      <c r="G12" s="46">
        <v>4969702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5080522</v>
      </c>
      <c r="O12" s="47">
        <f t="shared" si="1"/>
        <v>646.87063916475677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SUM(D14:D17)</f>
        <v>2476076</v>
      </c>
      <c r="E13" s="31">
        <f t="shared" si="3"/>
        <v>445042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2921118</v>
      </c>
      <c r="O13" s="43">
        <f t="shared" si="1"/>
        <v>371.92742551566079</v>
      </c>
      <c r="P13" s="10"/>
    </row>
    <row r="14" spans="1:133">
      <c r="A14" s="12"/>
      <c r="B14" s="44">
        <v>521</v>
      </c>
      <c r="C14" s="20" t="s">
        <v>26</v>
      </c>
      <c r="D14" s="46">
        <v>1987071</v>
      </c>
      <c r="E14" s="46">
        <v>240919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2227990</v>
      </c>
      <c r="O14" s="47">
        <f t="shared" si="1"/>
        <v>283.67583396995161</v>
      </c>
      <c r="P14" s="9"/>
    </row>
    <row r="15" spans="1:133">
      <c r="A15" s="12"/>
      <c r="B15" s="44">
        <v>522</v>
      </c>
      <c r="C15" s="20" t="s">
        <v>27</v>
      </c>
      <c r="D15" s="46">
        <v>489005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489005</v>
      </c>
      <c r="O15" s="47">
        <f t="shared" si="1"/>
        <v>62.261904761904759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203129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203129</v>
      </c>
      <c r="O16" s="47">
        <f t="shared" si="1"/>
        <v>25.863127069009423</v>
      </c>
      <c r="P16" s="9"/>
    </row>
    <row r="17" spans="1:16">
      <c r="A17" s="12"/>
      <c r="B17" s="44">
        <v>529</v>
      </c>
      <c r="C17" s="20" t="s">
        <v>29</v>
      </c>
      <c r="D17" s="46">
        <v>0</v>
      </c>
      <c r="E17" s="46">
        <v>994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994</v>
      </c>
      <c r="O17" s="47">
        <f t="shared" si="1"/>
        <v>0.12655971479500891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474129</v>
      </c>
      <c r="E18" s="31">
        <f t="shared" si="5"/>
        <v>0</v>
      </c>
      <c r="F18" s="31">
        <f t="shared" si="5"/>
        <v>0</v>
      </c>
      <c r="G18" s="31">
        <f t="shared" si="5"/>
        <v>374649</v>
      </c>
      <c r="H18" s="31">
        <f t="shared" si="5"/>
        <v>0</v>
      </c>
      <c r="I18" s="31">
        <f t="shared" si="5"/>
        <v>14011588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14860366</v>
      </c>
      <c r="O18" s="43">
        <f t="shared" si="1"/>
        <v>1892.0761395467277</v>
      </c>
      <c r="P18" s="10"/>
    </row>
    <row r="19" spans="1:16">
      <c r="A19" s="12"/>
      <c r="B19" s="44">
        <v>531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11149387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11149387</v>
      </c>
      <c r="O19" s="47">
        <f t="shared" si="1"/>
        <v>1419.5807231983702</v>
      </c>
      <c r="P19" s="9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1227391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1227391</v>
      </c>
      <c r="O20" s="47">
        <f t="shared" si="1"/>
        <v>156.27591036414566</v>
      </c>
      <c r="P20" s="9"/>
    </row>
    <row r="21" spans="1:16">
      <c r="A21" s="12"/>
      <c r="B21" s="44">
        <v>534</v>
      </c>
      <c r="C21" s="20" t="s">
        <v>33</v>
      </c>
      <c r="D21" s="46">
        <v>474129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474129</v>
      </c>
      <c r="O21" s="47">
        <f t="shared" si="1"/>
        <v>60.367838044308634</v>
      </c>
      <c r="P21" s="9"/>
    </row>
    <row r="22" spans="1:16">
      <c r="A22" s="12"/>
      <c r="B22" s="44">
        <v>535</v>
      </c>
      <c r="C22" s="20" t="s">
        <v>34</v>
      </c>
      <c r="D22" s="46">
        <v>0</v>
      </c>
      <c r="E22" s="46">
        <v>0</v>
      </c>
      <c r="F22" s="46">
        <v>0</v>
      </c>
      <c r="G22" s="46">
        <v>374649</v>
      </c>
      <c r="H22" s="46">
        <v>0</v>
      </c>
      <c r="I22" s="46">
        <v>1602902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1977551</v>
      </c>
      <c r="O22" s="47">
        <f t="shared" si="1"/>
        <v>251.78902470078941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31908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31908</v>
      </c>
      <c r="O23" s="47">
        <f t="shared" si="1"/>
        <v>4.062643239113827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498243</v>
      </c>
      <c r="E24" s="31">
        <f t="shared" si="6"/>
        <v>87588</v>
      </c>
      <c r="F24" s="31">
        <f t="shared" si="6"/>
        <v>0</v>
      </c>
      <c r="G24" s="31">
        <f t="shared" si="6"/>
        <v>1988729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2574560</v>
      </c>
      <c r="O24" s="43">
        <f t="shared" si="1"/>
        <v>327.80239368474662</v>
      </c>
      <c r="P24" s="10"/>
    </row>
    <row r="25" spans="1:16">
      <c r="A25" s="12"/>
      <c r="B25" s="44">
        <v>541</v>
      </c>
      <c r="C25" s="20" t="s">
        <v>37</v>
      </c>
      <c r="D25" s="46">
        <v>498243</v>
      </c>
      <c r="E25" s="46">
        <v>0</v>
      </c>
      <c r="F25" s="46">
        <v>0</v>
      </c>
      <c r="G25" s="46">
        <v>1988729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2486972</v>
      </c>
      <c r="O25" s="47">
        <f t="shared" si="1"/>
        <v>316.65036923860453</v>
      </c>
      <c r="P25" s="9"/>
    </row>
    <row r="26" spans="1:16">
      <c r="A26" s="12"/>
      <c r="B26" s="44">
        <v>544</v>
      </c>
      <c r="C26" s="20" t="s">
        <v>38</v>
      </c>
      <c r="D26" s="46">
        <v>0</v>
      </c>
      <c r="E26" s="46">
        <v>87588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87588</v>
      </c>
      <c r="O26" s="47">
        <f t="shared" si="1"/>
        <v>11.152024446142093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0</v>
      </c>
      <c r="E27" s="31">
        <f t="shared" si="8"/>
        <v>1460695</v>
      </c>
      <c r="F27" s="31">
        <f t="shared" si="8"/>
        <v>0</v>
      </c>
      <c r="G27" s="31">
        <f t="shared" si="8"/>
        <v>402930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1863625</v>
      </c>
      <c r="O27" s="43">
        <f t="shared" si="1"/>
        <v>237.28354978354977</v>
      </c>
      <c r="P27" s="10"/>
    </row>
    <row r="28" spans="1:16">
      <c r="A28" s="13"/>
      <c r="B28" s="45">
        <v>552</v>
      </c>
      <c r="C28" s="21" t="s">
        <v>40</v>
      </c>
      <c r="D28" s="46">
        <v>0</v>
      </c>
      <c r="E28" s="46">
        <v>0</v>
      </c>
      <c r="F28" s="46">
        <v>0</v>
      </c>
      <c r="G28" s="46">
        <v>402930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402930</v>
      </c>
      <c r="O28" s="47">
        <f t="shared" si="1"/>
        <v>51.30252100840336</v>
      </c>
      <c r="P28" s="9"/>
    </row>
    <row r="29" spans="1:16">
      <c r="A29" s="13"/>
      <c r="B29" s="45">
        <v>554</v>
      </c>
      <c r="C29" s="21" t="s">
        <v>74</v>
      </c>
      <c r="D29" s="46">
        <v>0</v>
      </c>
      <c r="E29" s="46">
        <v>1127634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1127634</v>
      </c>
      <c r="O29" s="47">
        <f t="shared" si="1"/>
        <v>143.57448433919024</v>
      </c>
      <c r="P29" s="9"/>
    </row>
    <row r="30" spans="1:16">
      <c r="A30" s="13"/>
      <c r="B30" s="45">
        <v>559</v>
      </c>
      <c r="C30" s="21" t="s">
        <v>41</v>
      </c>
      <c r="D30" s="46">
        <v>0</v>
      </c>
      <c r="E30" s="46">
        <v>333061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333061</v>
      </c>
      <c r="O30" s="47">
        <f t="shared" si="1"/>
        <v>42.406544435956199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SUM(D32:D32)</f>
        <v>718383</v>
      </c>
      <c r="E31" s="31">
        <f t="shared" si="9"/>
        <v>10346</v>
      </c>
      <c r="F31" s="31">
        <f t="shared" si="9"/>
        <v>0</v>
      </c>
      <c r="G31" s="31">
        <f t="shared" si="9"/>
        <v>117229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>SUM(D31:M31)</f>
        <v>845958</v>
      </c>
      <c r="O31" s="43">
        <f t="shared" si="1"/>
        <v>107.71046600458365</v>
      </c>
      <c r="P31" s="9"/>
    </row>
    <row r="32" spans="1:16">
      <c r="A32" s="12"/>
      <c r="B32" s="44">
        <v>572</v>
      </c>
      <c r="C32" s="20" t="s">
        <v>43</v>
      </c>
      <c r="D32" s="46">
        <v>718383</v>
      </c>
      <c r="E32" s="46">
        <v>10346</v>
      </c>
      <c r="F32" s="46">
        <v>0</v>
      </c>
      <c r="G32" s="46">
        <v>117229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845958</v>
      </c>
      <c r="O32" s="47">
        <f t="shared" si="1"/>
        <v>107.71046600458365</v>
      </c>
      <c r="P32" s="9"/>
    </row>
    <row r="33" spans="1:119" ht="15.75">
      <c r="A33" s="28" t="s">
        <v>45</v>
      </c>
      <c r="B33" s="29"/>
      <c r="C33" s="30"/>
      <c r="D33" s="31">
        <f t="shared" ref="D33:M33" si="10">SUM(D34:D34)</f>
        <v>930286</v>
      </c>
      <c r="E33" s="31">
        <f t="shared" si="10"/>
        <v>4795</v>
      </c>
      <c r="F33" s="31">
        <f t="shared" si="10"/>
        <v>92923</v>
      </c>
      <c r="G33" s="31">
        <f t="shared" si="10"/>
        <v>61826</v>
      </c>
      <c r="H33" s="31">
        <f t="shared" si="10"/>
        <v>0</v>
      </c>
      <c r="I33" s="31">
        <f t="shared" si="10"/>
        <v>1776868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2866698</v>
      </c>
      <c r="O33" s="43">
        <f t="shared" si="1"/>
        <v>364.99847211611916</v>
      </c>
      <c r="P33" s="9"/>
    </row>
    <row r="34" spans="1:119" ht="15.75" thickBot="1">
      <c r="A34" s="12"/>
      <c r="B34" s="44">
        <v>581</v>
      </c>
      <c r="C34" s="20" t="s">
        <v>44</v>
      </c>
      <c r="D34" s="46">
        <v>930286</v>
      </c>
      <c r="E34" s="46">
        <v>4795</v>
      </c>
      <c r="F34" s="46">
        <v>92923</v>
      </c>
      <c r="G34" s="46">
        <v>61826</v>
      </c>
      <c r="H34" s="46">
        <v>0</v>
      </c>
      <c r="I34" s="46">
        <v>1776868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2866698</v>
      </c>
      <c r="O34" s="47">
        <f t="shared" si="1"/>
        <v>364.99847211611916</v>
      </c>
      <c r="P34" s="9"/>
    </row>
    <row r="35" spans="1:119" ht="16.5" thickBot="1">
      <c r="A35" s="14" t="s">
        <v>10</v>
      </c>
      <c r="B35" s="23"/>
      <c r="C35" s="22"/>
      <c r="D35" s="15">
        <f>SUM(D5,D13,D18,D24,D27,D31,D33)</f>
        <v>8414589</v>
      </c>
      <c r="E35" s="15">
        <f t="shared" ref="E35:M35" si="11">SUM(E5,E13,E18,E24,E27,E31,E33)</f>
        <v>2008466</v>
      </c>
      <c r="F35" s="15">
        <f t="shared" si="11"/>
        <v>728392</v>
      </c>
      <c r="G35" s="15">
        <f t="shared" si="11"/>
        <v>7915065</v>
      </c>
      <c r="H35" s="15">
        <f t="shared" si="11"/>
        <v>0</v>
      </c>
      <c r="I35" s="15">
        <f t="shared" si="11"/>
        <v>15788456</v>
      </c>
      <c r="J35" s="15">
        <f t="shared" si="11"/>
        <v>998016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>SUM(D35:M35)</f>
        <v>35852984</v>
      </c>
      <c r="O35" s="37">
        <f t="shared" si="1"/>
        <v>4564.9330277565568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75</v>
      </c>
      <c r="M37" s="93"/>
      <c r="N37" s="93"/>
      <c r="O37" s="41">
        <v>7854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4094743</v>
      </c>
      <c r="E5" s="26">
        <f t="shared" si="0"/>
        <v>11900</v>
      </c>
      <c r="F5" s="26">
        <f t="shared" si="0"/>
        <v>647741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2340161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7094545</v>
      </c>
      <c r="P5" s="32">
        <f t="shared" ref="P5:P36" si="1">(O5/P$38)</f>
        <v>654.23690520103287</v>
      </c>
      <c r="Q5" s="6"/>
    </row>
    <row r="6" spans="1:134">
      <c r="A6" s="12"/>
      <c r="B6" s="44">
        <v>511</v>
      </c>
      <c r="C6" s="20" t="s">
        <v>19</v>
      </c>
      <c r="D6" s="46">
        <v>142936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142936</v>
      </c>
      <c r="P6" s="47">
        <f t="shared" si="1"/>
        <v>13.18111398008115</v>
      </c>
      <c r="Q6" s="9"/>
    </row>
    <row r="7" spans="1:134">
      <c r="A7" s="12"/>
      <c r="B7" s="44">
        <v>512</v>
      </c>
      <c r="C7" s="20" t="s">
        <v>20</v>
      </c>
      <c r="D7" s="46">
        <v>644899</v>
      </c>
      <c r="E7" s="46">
        <v>11900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656799</v>
      </c>
      <c r="P7" s="47">
        <f t="shared" si="1"/>
        <v>60.567963850977499</v>
      </c>
      <c r="Q7" s="9"/>
    </row>
    <row r="8" spans="1:134">
      <c r="A8" s="12"/>
      <c r="B8" s="44">
        <v>513</v>
      </c>
      <c r="C8" s="20" t="s">
        <v>21</v>
      </c>
      <c r="D8" s="46">
        <v>1674936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1741237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3416173</v>
      </c>
      <c r="P8" s="47">
        <f t="shared" si="1"/>
        <v>315.02886388786425</v>
      </c>
      <c r="Q8" s="9"/>
    </row>
    <row r="9" spans="1:134">
      <c r="A9" s="12"/>
      <c r="B9" s="44">
        <v>514</v>
      </c>
      <c r="C9" s="20" t="s">
        <v>22</v>
      </c>
      <c r="D9" s="46">
        <v>146342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146342</v>
      </c>
      <c r="P9" s="47">
        <f t="shared" si="1"/>
        <v>13.49520472150498</v>
      </c>
      <c r="Q9" s="9"/>
    </row>
    <row r="10" spans="1:134">
      <c r="A10" s="12"/>
      <c r="B10" s="44">
        <v>515</v>
      </c>
      <c r="C10" s="20" t="s">
        <v>23</v>
      </c>
      <c r="D10" s="46">
        <v>949874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301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950175</v>
      </c>
      <c r="P10" s="47">
        <f t="shared" si="1"/>
        <v>87.622187384728889</v>
      </c>
      <c r="Q10" s="9"/>
    </row>
    <row r="11" spans="1:134">
      <c r="A11" s="12"/>
      <c r="B11" s="44">
        <v>516</v>
      </c>
      <c r="C11" s="20" t="s">
        <v>49</v>
      </c>
      <c r="D11" s="46">
        <v>374738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75621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450359</v>
      </c>
      <c r="P11" s="47">
        <f t="shared" si="1"/>
        <v>41.530708225746956</v>
      </c>
      <c r="Q11" s="9"/>
    </row>
    <row r="12" spans="1:134">
      <c r="A12" s="12"/>
      <c r="B12" s="44">
        <v>519</v>
      </c>
      <c r="C12" s="20" t="s">
        <v>24</v>
      </c>
      <c r="D12" s="46">
        <v>161018</v>
      </c>
      <c r="E12" s="46">
        <v>0</v>
      </c>
      <c r="F12" s="46">
        <v>647741</v>
      </c>
      <c r="G12" s="46">
        <v>0</v>
      </c>
      <c r="H12" s="46">
        <v>0</v>
      </c>
      <c r="I12" s="46">
        <v>0</v>
      </c>
      <c r="J12" s="46">
        <v>523002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1331761</v>
      </c>
      <c r="P12" s="47">
        <f t="shared" si="1"/>
        <v>122.81086315012911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SUM(D14:D15)</f>
        <v>4360351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4360351</v>
      </c>
      <c r="P13" s="43">
        <f t="shared" si="1"/>
        <v>402.09802655846551</v>
      </c>
      <c r="Q13" s="10"/>
    </row>
    <row r="14" spans="1:134">
      <c r="A14" s="12"/>
      <c r="B14" s="44">
        <v>521</v>
      </c>
      <c r="C14" s="20" t="s">
        <v>26</v>
      </c>
      <c r="D14" s="46">
        <v>4155574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4155574</v>
      </c>
      <c r="P14" s="47">
        <f t="shared" si="1"/>
        <v>383.21412762818147</v>
      </c>
      <c r="Q14" s="9"/>
    </row>
    <row r="15" spans="1:134">
      <c r="A15" s="12"/>
      <c r="B15" s="44">
        <v>524</v>
      </c>
      <c r="C15" s="20" t="s">
        <v>28</v>
      </c>
      <c r="D15" s="46">
        <v>204777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204777</v>
      </c>
      <c r="P15" s="47">
        <f t="shared" si="1"/>
        <v>18.88389893028403</v>
      </c>
      <c r="Q15" s="9"/>
    </row>
    <row r="16" spans="1:134" ht="15.75">
      <c r="A16" s="28" t="s">
        <v>30</v>
      </c>
      <c r="B16" s="29"/>
      <c r="C16" s="30"/>
      <c r="D16" s="31">
        <f t="shared" ref="D16:N16" si="5">SUM(D17:D23)</f>
        <v>722178</v>
      </c>
      <c r="E16" s="31">
        <f t="shared" si="5"/>
        <v>17467</v>
      </c>
      <c r="F16" s="31">
        <f t="shared" si="5"/>
        <v>0</v>
      </c>
      <c r="G16" s="31">
        <f t="shared" si="5"/>
        <v>888712</v>
      </c>
      <c r="H16" s="31">
        <f t="shared" si="5"/>
        <v>0</v>
      </c>
      <c r="I16" s="31">
        <f t="shared" si="5"/>
        <v>20335235</v>
      </c>
      <c r="J16" s="31">
        <f t="shared" si="5"/>
        <v>541267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22504859</v>
      </c>
      <c r="P16" s="43">
        <f t="shared" si="1"/>
        <v>2075.3281999262263</v>
      </c>
      <c r="Q16" s="10"/>
    </row>
    <row r="17" spans="1:17">
      <c r="A17" s="12"/>
      <c r="B17" s="44">
        <v>531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15304510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15304510</v>
      </c>
      <c r="P17" s="47">
        <f t="shared" si="1"/>
        <v>1411.3343784581336</v>
      </c>
      <c r="Q17" s="9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2055114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2" si="6">SUM(D18:N18)</f>
        <v>2055114</v>
      </c>
      <c r="P18" s="47">
        <f t="shared" si="1"/>
        <v>189.51623017336777</v>
      </c>
      <c r="Q18" s="9"/>
    </row>
    <row r="19" spans="1:17">
      <c r="A19" s="12"/>
      <c r="B19" s="44">
        <v>534</v>
      </c>
      <c r="C19" s="20" t="s">
        <v>33</v>
      </c>
      <c r="D19" s="46">
        <v>722178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722178</v>
      </c>
      <c r="P19" s="47">
        <f t="shared" si="1"/>
        <v>66.597012172630031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2926935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2926935</v>
      </c>
      <c r="P20" s="47">
        <f t="shared" si="1"/>
        <v>269.91285503504241</v>
      </c>
      <c r="Q20" s="9"/>
    </row>
    <row r="21" spans="1:17">
      <c r="A21" s="12"/>
      <c r="B21" s="44">
        <v>536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541267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541267</v>
      </c>
      <c r="P21" s="47">
        <f t="shared" si="1"/>
        <v>49.91396163777204</v>
      </c>
      <c r="Q21" s="9"/>
    </row>
    <row r="22" spans="1:17">
      <c r="A22" s="12"/>
      <c r="B22" s="44">
        <v>538</v>
      </c>
      <c r="C22" s="20" t="s">
        <v>53</v>
      </c>
      <c r="D22" s="46">
        <v>0</v>
      </c>
      <c r="E22" s="46">
        <v>17467</v>
      </c>
      <c r="F22" s="46">
        <v>0</v>
      </c>
      <c r="G22" s="46">
        <v>888712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906179</v>
      </c>
      <c r="P22" s="47">
        <f t="shared" si="1"/>
        <v>83.565012910365184</v>
      </c>
      <c r="Q22" s="9"/>
    </row>
    <row r="23" spans="1:17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48676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48676</v>
      </c>
      <c r="P23" s="47">
        <f t="shared" si="1"/>
        <v>4.4887495389155294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SUM(D25:D25)</f>
        <v>723974</v>
      </c>
      <c r="E24" s="31">
        <f t="shared" si="7"/>
        <v>0</v>
      </c>
      <c r="F24" s="31">
        <f t="shared" si="7"/>
        <v>0</v>
      </c>
      <c r="G24" s="31">
        <f t="shared" si="7"/>
        <v>19965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743939</v>
      </c>
      <c r="P24" s="43">
        <f t="shared" si="1"/>
        <v>68.603744005901888</v>
      </c>
      <c r="Q24" s="10"/>
    </row>
    <row r="25" spans="1:17">
      <c r="A25" s="12"/>
      <c r="B25" s="44">
        <v>541</v>
      </c>
      <c r="C25" s="20" t="s">
        <v>37</v>
      </c>
      <c r="D25" s="46">
        <v>723974</v>
      </c>
      <c r="E25" s="46">
        <v>0</v>
      </c>
      <c r="F25" s="46">
        <v>0</v>
      </c>
      <c r="G25" s="46">
        <v>19965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743939</v>
      </c>
      <c r="P25" s="47">
        <f t="shared" si="1"/>
        <v>68.603744005901888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SUM(D27:D28)</f>
        <v>7644</v>
      </c>
      <c r="E26" s="31">
        <f t="shared" si="8"/>
        <v>672577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6"/>
        <v>680221</v>
      </c>
      <c r="P26" s="43">
        <f t="shared" si="1"/>
        <v>62.727867945407596</v>
      </c>
      <c r="Q26" s="10"/>
    </row>
    <row r="27" spans="1:17">
      <c r="A27" s="13"/>
      <c r="B27" s="45">
        <v>552</v>
      </c>
      <c r="C27" s="21" t="s">
        <v>40</v>
      </c>
      <c r="D27" s="46">
        <v>7644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7644</v>
      </c>
      <c r="P27" s="47">
        <f t="shared" si="1"/>
        <v>0.70490593876798224</v>
      </c>
      <c r="Q27" s="9"/>
    </row>
    <row r="28" spans="1:17">
      <c r="A28" s="13"/>
      <c r="B28" s="45">
        <v>559</v>
      </c>
      <c r="C28" s="21" t="s">
        <v>41</v>
      </c>
      <c r="D28" s="46">
        <v>0</v>
      </c>
      <c r="E28" s="46">
        <v>672577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672577</v>
      </c>
      <c r="P28" s="47">
        <f t="shared" si="1"/>
        <v>62.022962006639617</v>
      </c>
      <c r="Q28" s="9"/>
    </row>
    <row r="29" spans="1:17" ht="15.75">
      <c r="A29" s="28" t="s">
        <v>90</v>
      </c>
      <c r="B29" s="29"/>
      <c r="C29" s="30"/>
      <c r="D29" s="31">
        <f t="shared" ref="D29:N29" si="9">SUM(D30:D30)</f>
        <v>0</v>
      </c>
      <c r="E29" s="31">
        <f t="shared" si="9"/>
        <v>86665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6"/>
        <v>86665</v>
      </c>
      <c r="P29" s="43">
        <f t="shared" si="1"/>
        <v>7.9919771302102545</v>
      </c>
      <c r="Q29" s="10"/>
    </row>
    <row r="30" spans="1:17">
      <c r="A30" s="12"/>
      <c r="B30" s="44">
        <v>569</v>
      </c>
      <c r="C30" s="20" t="s">
        <v>91</v>
      </c>
      <c r="D30" s="46">
        <v>0</v>
      </c>
      <c r="E30" s="46">
        <v>86665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86665</v>
      </c>
      <c r="P30" s="47">
        <f t="shared" si="1"/>
        <v>7.9919771302102545</v>
      </c>
      <c r="Q30" s="9"/>
    </row>
    <row r="31" spans="1:17" ht="15.75">
      <c r="A31" s="28" t="s">
        <v>42</v>
      </c>
      <c r="B31" s="29"/>
      <c r="C31" s="30"/>
      <c r="D31" s="31">
        <f t="shared" ref="D31:N31" si="10">SUM(D32:D32)</f>
        <v>1233801</v>
      </c>
      <c r="E31" s="31">
        <f t="shared" si="10"/>
        <v>0</v>
      </c>
      <c r="F31" s="31">
        <f t="shared" si="10"/>
        <v>0</v>
      </c>
      <c r="G31" s="31">
        <f t="shared" si="10"/>
        <v>2186</v>
      </c>
      <c r="H31" s="31">
        <f t="shared" si="10"/>
        <v>0</v>
      </c>
      <c r="I31" s="31">
        <f t="shared" si="10"/>
        <v>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1235987</v>
      </c>
      <c r="P31" s="43">
        <f t="shared" si="1"/>
        <v>113.97888233124308</v>
      </c>
      <c r="Q31" s="9"/>
    </row>
    <row r="32" spans="1:17">
      <c r="A32" s="12"/>
      <c r="B32" s="44">
        <v>572</v>
      </c>
      <c r="C32" s="20" t="s">
        <v>43</v>
      </c>
      <c r="D32" s="46">
        <v>1233801</v>
      </c>
      <c r="E32" s="46">
        <v>0</v>
      </c>
      <c r="F32" s="46">
        <v>0</v>
      </c>
      <c r="G32" s="46">
        <v>2186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1235987</v>
      </c>
      <c r="P32" s="47">
        <f t="shared" si="1"/>
        <v>113.97888233124308</v>
      </c>
      <c r="Q32" s="9"/>
    </row>
    <row r="33" spans="1:120" ht="15.75">
      <c r="A33" s="28" t="s">
        <v>45</v>
      </c>
      <c r="B33" s="29"/>
      <c r="C33" s="30"/>
      <c r="D33" s="31">
        <f t="shared" ref="D33:N33" si="11">SUM(D34:D35)</f>
        <v>1248809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2000000</v>
      </c>
      <c r="J33" s="31">
        <f t="shared" si="11"/>
        <v>473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>SUM(D33:N33)</f>
        <v>3249282</v>
      </c>
      <c r="P33" s="43">
        <f t="shared" si="1"/>
        <v>299.63869420877904</v>
      </c>
      <c r="Q33" s="9"/>
    </row>
    <row r="34" spans="1:120">
      <c r="A34" s="12"/>
      <c r="B34" s="44">
        <v>581</v>
      </c>
      <c r="C34" s="20" t="s">
        <v>100</v>
      </c>
      <c r="D34" s="46">
        <v>1248809</v>
      </c>
      <c r="E34" s="46">
        <v>0</v>
      </c>
      <c r="F34" s="46">
        <v>0</v>
      </c>
      <c r="G34" s="46">
        <v>0</v>
      </c>
      <c r="H34" s="46">
        <v>0</v>
      </c>
      <c r="I34" s="46">
        <v>2000000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3248809</v>
      </c>
      <c r="P34" s="47">
        <f t="shared" si="1"/>
        <v>299.59507561785318</v>
      </c>
      <c r="Q34" s="9"/>
    </row>
    <row r="35" spans="1:120" ht="15.75" thickBot="1">
      <c r="A35" s="12"/>
      <c r="B35" s="44">
        <v>590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473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2">SUM(D35:N35)</f>
        <v>473</v>
      </c>
      <c r="P35" s="47">
        <f t="shared" si="1"/>
        <v>4.3618590925857618E-2</v>
      </c>
      <c r="Q35" s="9"/>
    </row>
    <row r="36" spans="1:120" ht="16.5" thickBot="1">
      <c r="A36" s="14" t="s">
        <v>10</v>
      </c>
      <c r="B36" s="23"/>
      <c r="C36" s="22"/>
      <c r="D36" s="15">
        <f>SUM(D5,D13,D16,D24,D26,D29,D31,D33)</f>
        <v>12391500</v>
      </c>
      <c r="E36" s="15">
        <f t="shared" ref="E36:N36" si="13">SUM(E5,E13,E16,E24,E26,E29,E31,E33)</f>
        <v>788609</v>
      </c>
      <c r="F36" s="15">
        <f t="shared" si="13"/>
        <v>647741</v>
      </c>
      <c r="G36" s="15">
        <f t="shared" si="13"/>
        <v>910863</v>
      </c>
      <c r="H36" s="15">
        <f t="shared" si="13"/>
        <v>0</v>
      </c>
      <c r="I36" s="15">
        <f t="shared" si="13"/>
        <v>22335235</v>
      </c>
      <c r="J36" s="15">
        <f t="shared" si="13"/>
        <v>2881901</v>
      </c>
      <c r="K36" s="15">
        <f t="shared" si="13"/>
        <v>0</v>
      </c>
      <c r="L36" s="15">
        <f t="shared" si="13"/>
        <v>0</v>
      </c>
      <c r="M36" s="15">
        <f t="shared" si="13"/>
        <v>0</v>
      </c>
      <c r="N36" s="15">
        <f t="shared" si="13"/>
        <v>0</v>
      </c>
      <c r="O36" s="15">
        <f>SUM(D36:N36)</f>
        <v>39955849</v>
      </c>
      <c r="P36" s="37">
        <f t="shared" si="1"/>
        <v>3684.6042973072667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104</v>
      </c>
      <c r="N38" s="93"/>
      <c r="O38" s="93"/>
      <c r="P38" s="41">
        <v>10844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4970992</v>
      </c>
      <c r="E5" s="26">
        <f t="shared" si="0"/>
        <v>0</v>
      </c>
      <c r="F5" s="26">
        <f t="shared" si="0"/>
        <v>856326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1968409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7795727</v>
      </c>
      <c r="P5" s="32">
        <f t="shared" ref="P5:P38" si="1">(O5/P$40)</f>
        <v>724.77937895128298</v>
      </c>
      <c r="Q5" s="6"/>
    </row>
    <row r="6" spans="1:134">
      <c r="A6" s="12"/>
      <c r="B6" s="44">
        <v>511</v>
      </c>
      <c r="C6" s="20" t="s">
        <v>19</v>
      </c>
      <c r="D6" s="46">
        <v>136437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136437</v>
      </c>
      <c r="P6" s="47">
        <f t="shared" si="1"/>
        <v>12.684734101896616</v>
      </c>
      <c r="Q6" s="9"/>
    </row>
    <row r="7" spans="1:134">
      <c r="A7" s="12"/>
      <c r="B7" s="44">
        <v>512</v>
      </c>
      <c r="C7" s="20" t="s">
        <v>20</v>
      </c>
      <c r="D7" s="46">
        <v>812153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812153</v>
      </c>
      <c r="P7" s="47">
        <f t="shared" si="1"/>
        <v>75.506972852361471</v>
      </c>
      <c r="Q7" s="9"/>
    </row>
    <row r="8" spans="1:134">
      <c r="A8" s="12"/>
      <c r="B8" s="44">
        <v>513</v>
      </c>
      <c r="C8" s="20" t="s">
        <v>21</v>
      </c>
      <c r="D8" s="46">
        <v>2042674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1368712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3411386</v>
      </c>
      <c r="P8" s="47">
        <f t="shared" si="1"/>
        <v>317.16121234659727</v>
      </c>
      <c r="Q8" s="9"/>
    </row>
    <row r="9" spans="1:134">
      <c r="A9" s="12"/>
      <c r="B9" s="44">
        <v>514</v>
      </c>
      <c r="C9" s="20" t="s">
        <v>22</v>
      </c>
      <c r="D9" s="46">
        <v>233861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233861</v>
      </c>
      <c r="P9" s="47">
        <f t="shared" si="1"/>
        <v>21.74237634808479</v>
      </c>
      <c r="Q9" s="9"/>
    </row>
    <row r="10" spans="1:134">
      <c r="A10" s="12"/>
      <c r="B10" s="44">
        <v>515</v>
      </c>
      <c r="C10" s="20" t="s">
        <v>23</v>
      </c>
      <c r="D10" s="46">
        <v>912297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35105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947402</v>
      </c>
      <c r="P10" s="47">
        <f t="shared" si="1"/>
        <v>88.081256972852358</v>
      </c>
      <c r="Q10" s="9"/>
    </row>
    <row r="11" spans="1:134">
      <c r="A11" s="12"/>
      <c r="B11" s="44">
        <v>516</v>
      </c>
      <c r="C11" s="20" t="s">
        <v>49</v>
      </c>
      <c r="D11" s="46">
        <v>514093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68694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582787</v>
      </c>
      <c r="P11" s="47">
        <f t="shared" si="1"/>
        <v>54.182502789140948</v>
      </c>
      <c r="Q11" s="9"/>
    </row>
    <row r="12" spans="1:134">
      <c r="A12" s="12"/>
      <c r="B12" s="44">
        <v>519</v>
      </c>
      <c r="C12" s="20" t="s">
        <v>24</v>
      </c>
      <c r="D12" s="46">
        <v>319477</v>
      </c>
      <c r="E12" s="46">
        <v>0</v>
      </c>
      <c r="F12" s="46">
        <v>856326</v>
      </c>
      <c r="G12" s="46">
        <v>0</v>
      </c>
      <c r="H12" s="46">
        <v>0</v>
      </c>
      <c r="I12" s="46">
        <v>0</v>
      </c>
      <c r="J12" s="46">
        <v>495898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1671701</v>
      </c>
      <c r="P12" s="47">
        <f t="shared" si="1"/>
        <v>155.42032354034959</v>
      </c>
      <c r="Q12" s="9"/>
    </row>
    <row r="13" spans="1:134" ht="15.75">
      <c r="A13" s="28" t="s">
        <v>25</v>
      </c>
      <c r="B13" s="29"/>
      <c r="C13" s="30"/>
      <c r="D13" s="31">
        <f t="shared" ref="D13:N13" si="3">SUM(D14:D15)</f>
        <v>3959961</v>
      </c>
      <c r="E13" s="31">
        <f t="shared" si="3"/>
        <v>2090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3962051</v>
      </c>
      <c r="P13" s="43">
        <f t="shared" si="1"/>
        <v>368.35728895500188</v>
      </c>
      <c r="Q13" s="10"/>
    </row>
    <row r="14" spans="1:134">
      <c r="A14" s="12"/>
      <c r="B14" s="44">
        <v>521</v>
      </c>
      <c r="C14" s="20" t="s">
        <v>26</v>
      </c>
      <c r="D14" s="46">
        <v>3734889</v>
      </c>
      <c r="E14" s="46">
        <v>2090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3736979</v>
      </c>
      <c r="P14" s="47">
        <f t="shared" si="1"/>
        <v>347.43203793231686</v>
      </c>
      <c r="Q14" s="9"/>
    </row>
    <row r="15" spans="1:134">
      <c r="A15" s="12"/>
      <c r="B15" s="44">
        <v>524</v>
      </c>
      <c r="C15" s="20" t="s">
        <v>28</v>
      </c>
      <c r="D15" s="46">
        <v>225072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225072</v>
      </c>
      <c r="P15" s="47">
        <f t="shared" si="1"/>
        <v>20.925251022685014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SUM(D17:D24)</f>
        <v>709238</v>
      </c>
      <c r="E16" s="31">
        <f t="shared" si="4"/>
        <v>30058</v>
      </c>
      <c r="F16" s="31">
        <f t="shared" si="4"/>
        <v>0</v>
      </c>
      <c r="G16" s="31">
        <f t="shared" si="4"/>
        <v>438080</v>
      </c>
      <c r="H16" s="31">
        <f t="shared" si="4"/>
        <v>0</v>
      </c>
      <c r="I16" s="31">
        <f t="shared" si="4"/>
        <v>15649080</v>
      </c>
      <c r="J16" s="31">
        <f t="shared" si="4"/>
        <v>581518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>SUM(D16:N16)</f>
        <v>17407974</v>
      </c>
      <c r="P16" s="43">
        <f t="shared" si="1"/>
        <v>1618.4431015247303</v>
      </c>
      <c r="Q16" s="10"/>
    </row>
    <row r="17" spans="1:17">
      <c r="A17" s="12"/>
      <c r="B17" s="44">
        <v>531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11190146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11190146</v>
      </c>
      <c r="P17" s="47">
        <f t="shared" si="1"/>
        <v>1040.3631461509856</v>
      </c>
      <c r="Q17" s="9"/>
    </row>
    <row r="18" spans="1:17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1748269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5">SUM(D18:N18)</f>
        <v>1748269</v>
      </c>
      <c r="P18" s="47">
        <f t="shared" si="1"/>
        <v>162.53895500185942</v>
      </c>
      <c r="Q18" s="9"/>
    </row>
    <row r="19" spans="1:17">
      <c r="A19" s="12"/>
      <c r="B19" s="44">
        <v>534</v>
      </c>
      <c r="C19" s="20" t="s">
        <v>33</v>
      </c>
      <c r="D19" s="46">
        <v>709238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709238</v>
      </c>
      <c r="P19" s="47">
        <f t="shared" si="1"/>
        <v>65.938824841948673</v>
      </c>
      <c r="Q19" s="9"/>
    </row>
    <row r="20" spans="1:17">
      <c r="A20" s="12"/>
      <c r="B20" s="44">
        <v>535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2666941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2666941</v>
      </c>
      <c r="P20" s="47">
        <f t="shared" si="1"/>
        <v>247.94914466344366</v>
      </c>
      <c r="Q20" s="9"/>
    </row>
    <row r="21" spans="1:17">
      <c r="A21" s="12"/>
      <c r="B21" s="44">
        <v>536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581518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581518</v>
      </c>
      <c r="P21" s="47">
        <f t="shared" si="1"/>
        <v>54.06452212718483</v>
      </c>
      <c r="Q21" s="9"/>
    </row>
    <row r="22" spans="1:17">
      <c r="A22" s="12"/>
      <c r="B22" s="44">
        <v>537</v>
      </c>
      <c r="C22" s="20" t="s">
        <v>98</v>
      </c>
      <c r="D22" s="46">
        <v>0</v>
      </c>
      <c r="E22" s="46">
        <v>12805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12805</v>
      </c>
      <c r="P22" s="47">
        <f t="shared" si="1"/>
        <v>1.1904983265154332</v>
      </c>
      <c r="Q22" s="9"/>
    </row>
    <row r="23" spans="1:17">
      <c r="A23" s="12"/>
      <c r="B23" s="44">
        <v>538</v>
      </c>
      <c r="C23" s="20" t="s">
        <v>53</v>
      </c>
      <c r="D23" s="46">
        <v>0</v>
      </c>
      <c r="E23" s="46">
        <v>17253</v>
      </c>
      <c r="F23" s="46">
        <v>0</v>
      </c>
      <c r="G23" s="46">
        <v>438080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455333</v>
      </c>
      <c r="P23" s="47">
        <f t="shared" si="1"/>
        <v>42.332930457419117</v>
      </c>
      <c r="Q23" s="9"/>
    </row>
    <row r="24" spans="1:17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43724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43724</v>
      </c>
      <c r="P24" s="47">
        <f t="shared" si="1"/>
        <v>4.0650799553737444</v>
      </c>
      <c r="Q24" s="9"/>
    </row>
    <row r="25" spans="1:17" ht="15.75">
      <c r="A25" s="28" t="s">
        <v>36</v>
      </c>
      <c r="B25" s="29"/>
      <c r="C25" s="30"/>
      <c r="D25" s="31">
        <f t="shared" ref="D25:N25" si="6">SUM(D26:D26)</f>
        <v>920318</v>
      </c>
      <c r="E25" s="31">
        <f t="shared" si="6"/>
        <v>0</v>
      </c>
      <c r="F25" s="31">
        <f t="shared" si="6"/>
        <v>0</v>
      </c>
      <c r="G25" s="31">
        <f t="shared" si="6"/>
        <v>3000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1" si="7">SUM(D25:N25)</f>
        <v>923318</v>
      </c>
      <c r="P25" s="43">
        <f t="shared" si="1"/>
        <v>85.842134622536264</v>
      </c>
      <c r="Q25" s="10"/>
    </row>
    <row r="26" spans="1:17">
      <c r="A26" s="12"/>
      <c r="B26" s="44">
        <v>541</v>
      </c>
      <c r="C26" s="20" t="s">
        <v>37</v>
      </c>
      <c r="D26" s="46">
        <v>920318</v>
      </c>
      <c r="E26" s="46">
        <v>0</v>
      </c>
      <c r="F26" s="46">
        <v>0</v>
      </c>
      <c r="G26" s="46">
        <v>3000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923318</v>
      </c>
      <c r="P26" s="47">
        <f t="shared" si="1"/>
        <v>85.842134622536264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SUM(D28:D30)</f>
        <v>10077</v>
      </c>
      <c r="E27" s="31">
        <f t="shared" si="8"/>
        <v>394136</v>
      </c>
      <c r="F27" s="31">
        <f t="shared" si="8"/>
        <v>0</v>
      </c>
      <c r="G27" s="31">
        <f t="shared" si="8"/>
        <v>10797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415010</v>
      </c>
      <c r="P27" s="43">
        <f t="shared" si="1"/>
        <v>38.584046113796951</v>
      </c>
      <c r="Q27" s="10"/>
    </row>
    <row r="28" spans="1:17">
      <c r="A28" s="13"/>
      <c r="B28" s="45">
        <v>551</v>
      </c>
      <c r="C28" s="21" t="s">
        <v>99</v>
      </c>
      <c r="D28" s="46">
        <v>0</v>
      </c>
      <c r="E28" s="46">
        <v>0</v>
      </c>
      <c r="F28" s="46">
        <v>0</v>
      </c>
      <c r="G28" s="46">
        <v>10797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10797</v>
      </c>
      <c r="P28" s="47">
        <f t="shared" si="1"/>
        <v>1.003811825957605</v>
      </c>
      <c r="Q28" s="9"/>
    </row>
    <row r="29" spans="1:17">
      <c r="A29" s="13"/>
      <c r="B29" s="45">
        <v>552</v>
      </c>
      <c r="C29" s="21" t="s">
        <v>40</v>
      </c>
      <c r="D29" s="46">
        <v>10077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10077</v>
      </c>
      <c r="P29" s="47">
        <f t="shared" si="1"/>
        <v>0.93687244328746744</v>
      </c>
      <c r="Q29" s="9"/>
    </row>
    <row r="30" spans="1:17">
      <c r="A30" s="13"/>
      <c r="B30" s="45">
        <v>559</v>
      </c>
      <c r="C30" s="21" t="s">
        <v>41</v>
      </c>
      <c r="D30" s="46">
        <v>0</v>
      </c>
      <c r="E30" s="46">
        <v>394136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394136</v>
      </c>
      <c r="P30" s="47">
        <f t="shared" si="1"/>
        <v>36.643361844551876</v>
      </c>
      <c r="Q30" s="9"/>
    </row>
    <row r="31" spans="1:17" ht="15.75">
      <c r="A31" s="28" t="s">
        <v>90</v>
      </c>
      <c r="B31" s="29"/>
      <c r="C31" s="30"/>
      <c r="D31" s="31">
        <f t="shared" ref="D31:N31" si="9">SUM(D32:D32)</f>
        <v>0</v>
      </c>
      <c r="E31" s="31">
        <f t="shared" si="9"/>
        <v>129547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129547</v>
      </c>
      <c r="P31" s="43">
        <f t="shared" si="1"/>
        <v>12.044161398289328</v>
      </c>
      <c r="Q31" s="10"/>
    </row>
    <row r="32" spans="1:17">
      <c r="A32" s="12"/>
      <c r="B32" s="44">
        <v>569</v>
      </c>
      <c r="C32" s="20" t="s">
        <v>91</v>
      </c>
      <c r="D32" s="46">
        <v>0</v>
      </c>
      <c r="E32" s="46">
        <v>129547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10">SUM(D32:N32)</f>
        <v>129547</v>
      </c>
      <c r="P32" s="47">
        <f t="shared" si="1"/>
        <v>12.044161398289328</v>
      </c>
      <c r="Q32" s="9"/>
    </row>
    <row r="33" spans="1:120" ht="15.75">
      <c r="A33" s="28" t="s">
        <v>42</v>
      </c>
      <c r="B33" s="29"/>
      <c r="C33" s="30"/>
      <c r="D33" s="31">
        <f t="shared" ref="D33:N33" si="11">SUM(D34:D34)</f>
        <v>1186843</v>
      </c>
      <c r="E33" s="31">
        <f t="shared" si="11"/>
        <v>1000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1187843</v>
      </c>
      <c r="P33" s="43">
        <f t="shared" si="1"/>
        <v>110.43538490145035</v>
      </c>
      <c r="Q33" s="9"/>
    </row>
    <row r="34" spans="1:120">
      <c r="A34" s="12"/>
      <c r="B34" s="44">
        <v>572</v>
      </c>
      <c r="C34" s="20" t="s">
        <v>43</v>
      </c>
      <c r="D34" s="46">
        <v>1186843</v>
      </c>
      <c r="E34" s="46">
        <v>1000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1187843</v>
      </c>
      <c r="P34" s="47">
        <f t="shared" si="1"/>
        <v>110.43538490145035</v>
      </c>
      <c r="Q34" s="9"/>
    </row>
    <row r="35" spans="1:120" ht="15.75">
      <c r="A35" s="28" t="s">
        <v>45</v>
      </c>
      <c r="B35" s="29"/>
      <c r="C35" s="30"/>
      <c r="D35" s="31">
        <f t="shared" ref="D35:N35" si="12">SUM(D36:D37)</f>
        <v>976882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2089067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0"/>
        <v>3065949</v>
      </c>
      <c r="P35" s="43">
        <f t="shared" si="1"/>
        <v>285.04546299739678</v>
      </c>
      <c r="Q35" s="9"/>
    </row>
    <row r="36" spans="1:120">
      <c r="A36" s="12"/>
      <c r="B36" s="44">
        <v>581</v>
      </c>
      <c r="C36" s="20" t="s">
        <v>100</v>
      </c>
      <c r="D36" s="46">
        <v>976882</v>
      </c>
      <c r="E36" s="46">
        <v>0</v>
      </c>
      <c r="F36" s="46">
        <v>0</v>
      </c>
      <c r="G36" s="46">
        <v>0</v>
      </c>
      <c r="H36" s="46">
        <v>0</v>
      </c>
      <c r="I36" s="46">
        <v>2071641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3048523</v>
      </c>
      <c r="P36" s="47">
        <f t="shared" si="1"/>
        <v>283.42534399404985</v>
      </c>
      <c r="Q36" s="9"/>
    </row>
    <row r="37" spans="1:120" ht="15.75" thickBot="1">
      <c r="A37" s="12"/>
      <c r="B37" s="44">
        <v>590</v>
      </c>
      <c r="C37" s="20" t="s">
        <v>101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17426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17426</v>
      </c>
      <c r="P37" s="47">
        <f t="shared" si="1"/>
        <v>1.6201190033469692</v>
      </c>
      <c r="Q37" s="9"/>
    </row>
    <row r="38" spans="1:120" ht="16.5" thickBot="1">
      <c r="A38" s="14" t="s">
        <v>10</v>
      </c>
      <c r="B38" s="23"/>
      <c r="C38" s="22"/>
      <c r="D38" s="15">
        <f>SUM(D5,D13,D16,D25,D27,D31,D33,D35)</f>
        <v>12734311</v>
      </c>
      <c r="E38" s="15">
        <f t="shared" ref="E38:N38" si="13">SUM(E5,E13,E16,E25,E27,E31,E33,E35)</f>
        <v>556831</v>
      </c>
      <c r="F38" s="15">
        <f t="shared" si="13"/>
        <v>856326</v>
      </c>
      <c r="G38" s="15">
        <f t="shared" si="13"/>
        <v>451877</v>
      </c>
      <c r="H38" s="15">
        <f t="shared" si="13"/>
        <v>0</v>
      </c>
      <c r="I38" s="15">
        <f t="shared" si="13"/>
        <v>17738147</v>
      </c>
      <c r="J38" s="15">
        <f t="shared" si="13"/>
        <v>2549927</v>
      </c>
      <c r="K38" s="15">
        <f t="shared" si="13"/>
        <v>0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 t="shared" si="10"/>
        <v>34887419</v>
      </c>
      <c r="P38" s="37">
        <f t="shared" si="1"/>
        <v>3243.530959464485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3" t="s">
        <v>102</v>
      </c>
      <c r="N40" s="93"/>
      <c r="O40" s="93"/>
      <c r="P40" s="41">
        <v>10756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55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3662591</v>
      </c>
      <c r="E5" s="26">
        <f t="shared" si="0"/>
        <v>238</v>
      </c>
      <c r="F5" s="26">
        <f t="shared" si="0"/>
        <v>837127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2187304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6687260</v>
      </c>
      <c r="O5" s="32">
        <f t="shared" ref="O5:O35" si="1">(N5/O$37)</f>
        <v>638.70678127984718</v>
      </c>
      <c r="P5" s="6"/>
    </row>
    <row r="6" spans="1:133">
      <c r="A6" s="12"/>
      <c r="B6" s="44">
        <v>511</v>
      </c>
      <c r="C6" s="20" t="s">
        <v>19</v>
      </c>
      <c r="D6" s="46">
        <v>127642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127642</v>
      </c>
      <c r="O6" s="47">
        <f t="shared" si="1"/>
        <v>12.191212989493792</v>
      </c>
      <c r="P6" s="9"/>
    </row>
    <row r="7" spans="1:133">
      <c r="A7" s="12"/>
      <c r="B7" s="44">
        <v>512</v>
      </c>
      <c r="C7" s="20" t="s">
        <v>20</v>
      </c>
      <c r="D7" s="46">
        <v>599901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599901</v>
      </c>
      <c r="O7" s="47">
        <f t="shared" si="1"/>
        <v>57.297134670487104</v>
      </c>
      <c r="P7" s="9"/>
    </row>
    <row r="8" spans="1:133">
      <c r="A8" s="12"/>
      <c r="B8" s="44">
        <v>513</v>
      </c>
      <c r="C8" s="20" t="s">
        <v>21</v>
      </c>
      <c r="D8" s="46">
        <v>1413477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1658120</v>
      </c>
      <c r="K8" s="46">
        <v>0</v>
      </c>
      <c r="L8" s="46">
        <v>0</v>
      </c>
      <c r="M8" s="46">
        <v>0</v>
      </c>
      <c r="N8" s="46">
        <f t="shared" si="2"/>
        <v>3071597</v>
      </c>
      <c r="O8" s="47">
        <f t="shared" si="1"/>
        <v>293.3712511938873</v>
      </c>
      <c r="P8" s="9"/>
    </row>
    <row r="9" spans="1:133">
      <c r="A9" s="12"/>
      <c r="B9" s="44">
        <v>514</v>
      </c>
      <c r="C9" s="20" t="s">
        <v>22</v>
      </c>
      <c r="D9" s="46">
        <v>172500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172500</v>
      </c>
      <c r="O9" s="47">
        <f t="shared" si="1"/>
        <v>16.4756446991404</v>
      </c>
      <c r="P9" s="9"/>
    </row>
    <row r="10" spans="1:133">
      <c r="A10" s="12"/>
      <c r="B10" s="44">
        <v>515</v>
      </c>
      <c r="C10" s="20" t="s">
        <v>23</v>
      </c>
      <c r="D10" s="46">
        <v>885497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35627</v>
      </c>
      <c r="K10" s="46">
        <v>0</v>
      </c>
      <c r="L10" s="46">
        <v>0</v>
      </c>
      <c r="M10" s="46">
        <v>0</v>
      </c>
      <c r="N10" s="46">
        <f t="shared" si="2"/>
        <v>921124</v>
      </c>
      <c r="O10" s="47">
        <f t="shared" si="1"/>
        <v>87.977459407831901</v>
      </c>
      <c r="P10" s="9"/>
    </row>
    <row r="11" spans="1:133">
      <c r="A11" s="12"/>
      <c r="B11" s="44">
        <v>516</v>
      </c>
      <c r="C11" s="20" t="s">
        <v>49</v>
      </c>
      <c r="D11" s="46">
        <v>340902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62017</v>
      </c>
      <c r="K11" s="46">
        <v>0</v>
      </c>
      <c r="L11" s="46">
        <v>0</v>
      </c>
      <c r="M11" s="46">
        <v>0</v>
      </c>
      <c r="N11" s="46">
        <f t="shared" si="2"/>
        <v>402919</v>
      </c>
      <c r="O11" s="47">
        <f t="shared" si="1"/>
        <v>38.483190066857688</v>
      </c>
      <c r="P11" s="9"/>
    </row>
    <row r="12" spans="1:133">
      <c r="A12" s="12"/>
      <c r="B12" s="44">
        <v>519</v>
      </c>
      <c r="C12" s="20" t="s">
        <v>64</v>
      </c>
      <c r="D12" s="46">
        <v>122672</v>
      </c>
      <c r="E12" s="46">
        <v>238</v>
      </c>
      <c r="F12" s="46">
        <v>837127</v>
      </c>
      <c r="G12" s="46">
        <v>0</v>
      </c>
      <c r="H12" s="46">
        <v>0</v>
      </c>
      <c r="I12" s="46">
        <v>0</v>
      </c>
      <c r="J12" s="46">
        <v>431540</v>
      </c>
      <c r="K12" s="46">
        <v>0</v>
      </c>
      <c r="L12" s="46">
        <v>0</v>
      </c>
      <c r="M12" s="46">
        <v>0</v>
      </c>
      <c r="N12" s="46">
        <f t="shared" si="2"/>
        <v>1391577</v>
      </c>
      <c r="O12" s="47">
        <f t="shared" si="1"/>
        <v>132.91088825214899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4102995</v>
      </c>
      <c r="E13" s="31">
        <f t="shared" si="3"/>
        <v>1601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4104596</v>
      </c>
      <c r="O13" s="43">
        <f t="shared" si="1"/>
        <v>392.03400191021967</v>
      </c>
      <c r="P13" s="10"/>
    </row>
    <row r="14" spans="1:133">
      <c r="A14" s="12"/>
      <c r="B14" s="44">
        <v>521</v>
      </c>
      <c r="C14" s="20" t="s">
        <v>26</v>
      </c>
      <c r="D14" s="46">
        <v>3903250</v>
      </c>
      <c r="E14" s="46">
        <v>1601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3904851</v>
      </c>
      <c r="O14" s="47">
        <f t="shared" si="1"/>
        <v>372.9561604584527</v>
      </c>
      <c r="P14" s="9"/>
    </row>
    <row r="15" spans="1:133">
      <c r="A15" s="12"/>
      <c r="B15" s="44">
        <v>522</v>
      </c>
      <c r="C15" s="20" t="s">
        <v>27</v>
      </c>
      <c r="D15" s="46">
        <v>2957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2957</v>
      </c>
      <c r="O15" s="47">
        <f t="shared" si="1"/>
        <v>0.28242597898758359</v>
      </c>
      <c r="P15" s="9"/>
    </row>
    <row r="16" spans="1:133">
      <c r="A16" s="12"/>
      <c r="B16" s="44">
        <v>524</v>
      </c>
      <c r="C16" s="20" t="s">
        <v>28</v>
      </c>
      <c r="D16" s="46">
        <v>196788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196788</v>
      </c>
      <c r="O16" s="47">
        <f t="shared" si="1"/>
        <v>18.795415472779368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694687</v>
      </c>
      <c r="E17" s="31">
        <f t="shared" si="5"/>
        <v>12939</v>
      </c>
      <c r="F17" s="31">
        <f t="shared" si="5"/>
        <v>0</v>
      </c>
      <c r="G17" s="31">
        <f t="shared" si="5"/>
        <v>99946</v>
      </c>
      <c r="H17" s="31">
        <f t="shared" si="5"/>
        <v>0</v>
      </c>
      <c r="I17" s="31">
        <f t="shared" si="5"/>
        <v>15010215</v>
      </c>
      <c r="J17" s="31">
        <f t="shared" si="5"/>
        <v>636815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16454602</v>
      </c>
      <c r="O17" s="43">
        <f t="shared" si="1"/>
        <v>1571.5952244508119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10759747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10759747</v>
      </c>
      <c r="O18" s="47">
        <f t="shared" si="1"/>
        <v>1027.6740210124165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1496291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1496291</v>
      </c>
      <c r="O19" s="47">
        <f t="shared" si="1"/>
        <v>142.91222540592167</v>
      </c>
      <c r="P19" s="9"/>
    </row>
    <row r="20" spans="1:16">
      <c r="A20" s="12"/>
      <c r="B20" s="44">
        <v>534</v>
      </c>
      <c r="C20" s="20" t="s">
        <v>65</v>
      </c>
      <c r="D20" s="46">
        <v>694687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694687</v>
      </c>
      <c r="O20" s="47">
        <f t="shared" si="1"/>
        <v>66.35023877745941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2716479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2716479</v>
      </c>
      <c r="O21" s="47">
        <f t="shared" si="1"/>
        <v>259.45358166189112</v>
      </c>
      <c r="P21" s="9"/>
    </row>
    <row r="22" spans="1:16">
      <c r="A22" s="12"/>
      <c r="B22" s="44">
        <v>536</v>
      </c>
      <c r="C22" s="20" t="s">
        <v>82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636815</v>
      </c>
      <c r="K22" s="46">
        <v>0</v>
      </c>
      <c r="L22" s="46">
        <v>0</v>
      </c>
      <c r="M22" s="46">
        <v>0</v>
      </c>
      <c r="N22" s="46">
        <f t="shared" si="6"/>
        <v>636815</v>
      </c>
      <c r="O22" s="47">
        <f t="shared" si="1"/>
        <v>60.822827125119389</v>
      </c>
      <c r="P22" s="9"/>
    </row>
    <row r="23" spans="1:16">
      <c r="A23" s="12"/>
      <c r="B23" s="44">
        <v>538</v>
      </c>
      <c r="C23" s="20" t="s">
        <v>66</v>
      </c>
      <c r="D23" s="46">
        <v>0</v>
      </c>
      <c r="E23" s="46">
        <v>12939</v>
      </c>
      <c r="F23" s="46">
        <v>0</v>
      </c>
      <c r="G23" s="46">
        <v>99946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112885</v>
      </c>
      <c r="O23" s="47">
        <f t="shared" si="1"/>
        <v>10.781757402101242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37698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37698</v>
      </c>
      <c r="O24" s="47">
        <f t="shared" si="1"/>
        <v>3.6005730659025788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815571</v>
      </c>
      <c r="E25" s="31">
        <f t="shared" si="7"/>
        <v>0</v>
      </c>
      <c r="F25" s="31">
        <f t="shared" si="7"/>
        <v>0</v>
      </c>
      <c r="G25" s="31">
        <f t="shared" si="7"/>
        <v>6501783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5" si="8">SUM(D25:M25)</f>
        <v>7317354</v>
      </c>
      <c r="O25" s="43">
        <f t="shared" si="1"/>
        <v>698.88767908309455</v>
      </c>
      <c r="P25" s="10"/>
    </row>
    <row r="26" spans="1:16">
      <c r="A26" s="12"/>
      <c r="B26" s="44">
        <v>541</v>
      </c>
      <c r="C26" s="20" t="s">
        <v>67</v>
      </c>
      <c r="D26" s="46">
        <v>815571</v>
      </c>
      <c r="E26" s="46">
        <v>0</v>
      </c>
      <c r="F26" s="46">
        <v>0</v>
      </c>
      <c r="G26" s="46">
        <v>6501783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7317354</v>
      </c>
      <c r="O26" s="47">
        <f t="shared" si="1"/>
        <v>698.88767908309455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SUM(D28:D28)</f>
        <v>0</v>
      </c>
      <c r="E27" s="31">
        <f t="shared" si="9"/>
        <v>374295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8"/>
        <v>374295</v>
      </c>
      <c r="O27" s="43">
        <f t="shared" si="1"/>
        <v>35.749283667621775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374295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374295</v>
      </c>
      <c r="O28" s="47">
        <f t="shared" si="1"/>
        <v>35.749283667621775</v>
      </c>
      <c r="P28" s="9"/>
    </row>
    <row r="29" spans="1:16" ht="15.75">
      <c r="A29" s="28" t="s">
        <v>90</v>
      </c>
      <c r="B29" s="29"/>
      <c r="C29" s="30"/>
      <c r="D29" s="31">
        <f t="shared" ref="D29:M29" si="10">SUM(D30:D30)</f>
        <v>0</v>
      </c>
      <c r="E29" s="31">
        <f t="shared" si="10"/>
        <v>51787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8"/>
        <v>51787</v>
      </c>
      <c r="O29" s="43">
        <f t="shared" si="1"/>
        <v>4.9462273161413561</v>
      </c>
      <c r="P29" s="10"/>
    </row>
    <row r="30" spans="1:16">
      <c r="A30" s="12"/>
      <c r="B30" s="44">
        <v>569</v>
      </c>
      <c r="C30" s="20" t="s">
        <v>91</v>
      </c>
      <c r="D30" s="46">
        <v>0</v>
      </c>
      <c r="E30" s="46">
        <v>51787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51787</v>
      </c>
      <c r="O30" s="47">
        <f t="shared" si="1"/>
        <v>4.9462273161413561</v>
      </c>
      <c r="P30" s="9"/>
    </row>
    <row r="31" spans="1:16" ht="15.75">
      <c r="A31" s="28" t="s">
        <v>42</v>
      </c>
      <c r="B31" s="29"/>
      <c r="C31" s="30"/>
      <c r="D31" s="31">
        <f t="shared" ref="D31:M31" si="11">SUM(D32:D32)</f>
        <v>1260403</v>
      </c>
      <c r="E31" s="31">
        <f t="shared" si="11"/>
        <v>588934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8"/>
        <v>1849337</v>
      </c>
      <c r="O31" s="43">
        <f t="shared" si="1"/>
        <v>176.63199617956064</v>
      </c>
      <c r="P31" s="9"/>
    </row>
    <row r="32" spans="1:16">
      <c r="A32" s="12"/>
      <c r="B32" s="44">
        <v>572</v>
      </c>
      <c r="C32" s="20" t="s">
        <v>68</v>
      </c>
      <c r="D32" s="46">
        <v>1260403</v>
      </c>
      <c r="E32" s="46">
        <v>588934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1849337</v>
      </c>
      <c r="O32" s="47">
        <f t="shared" si="1"/>
        <v>176.63199617956064</v>
      </c>
      <c r="P32" s="9"/>
    </row>
    <row r="33" spans="1:119" ht="15.75">
      <c r="A33" s="28" t="s">
        <v>69</v>
      </c>
      <c r="B33" s="29"/>
      <c r="C33" s="30"/>
      <c r="D33" s="31">
        <f t="shared" ref="D33:M33" si="12">SUM(D34:D34)</f>
        <v>965944</v>
      </c>
      <c r="E33" s="31">
        <f t="shared" si="12"/>
        <v>0</v>
      </c>
      <c r="F33" s="31">
        <f t="shared" si="12"/>
        <v>0</v>
      </c>
      <c r="G33" s="31">
        <f t="shared" si="12"/>
        <v>0</v>
      </c>
      <c r="H33" s="31">
        <f t="shared" si="12"/>
        <v>0</v>
      </c>
      <c r="I33" s="31">
        <f t="shared" si="12"/>
        <v>2067677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8"/>
        <v>3033621</v>
      </c>
      <c r="O33" s="43">
        <f t="shared" si="1"/>
        <v>289.74412607449858</v>
      </c>
      <c r="P33" s="9"/>
    </row>
    <row r="34" spans="1:119" ht="15.75" thickBot="1">
      <c r="A34" s="12"/>
      <c r="B34" s="44">
        <v>581</v>
      </c>
      <c r="C34" s="20" t="s">
        <v>70</v>
      </c>
      <c r="D34" s="46">
        <v>965944</v>
      </c>
      <c r="E34" s="46">
        <v>0</v>
      </c>
      <c r="F34" s="46">
        <v>0</v>
      </c>
      <c r="G34" s="46">
        <v>0</v>
      </c>
      <c r="H34" s="46">
        <v>0</v>
      </c>
      <c r="I34" s="46">
        <v>2067677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3033621</v>
      </c>
      <c r="O34" s="47">
        <f t="shared" si="1"/>
        <v>289.74412607449858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SUM(D5,D13,D17,D25,D27,D29,D31,D33)</f>
        <v>11502191</v>
      </c>
      <c r="E35" s="15">
        <f t="shared" si="13"/>
        <v>1029794</v>
      </c>
      <c r="F35" s="15">
        <f t="shared" si="13"/>
        <v>837127</v>
      </c>
      <c r="G35" s="15">
        <f t="shared" si="13"/>
        <v>6601729</v>
      </c>
      <c r="H35" s="15">
        <f t="shared" si="13"/>
        <v>0</v>
      </c>
      <c r="I35" s="15">
        <f t="shared" si="13"/>
        <v>17077892</v>
      </c>
      <c r="J35" s="15">
        <f t="shared" si="13"/>
        <v>2824119</v>
      </c>
      <c r="K35" s="15">
        <f t="shared" si="13"/>
        <v>0</v>
      </c>
      <c r="L35" s="15">
        <f t="shared" si="13"/>
        <v>0</v>
      </c>
      <c r="M35" s="15">
        <f t="shared" si="13"/>
        <v>0</v>
      </c>
      <c r="N35" s="15">
        <f t="shared" si="8"/>
        <v>39872852</v>
      </c>
      <c r="O35" s="37">
        <f t="shared" si="1"/>
        <v>3808.2953199617955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92</v>
      </c>
      <c r="M37" s="93"/>
      <c r="N37" s="93"/>
      <c r="O37" s="41">
        <v>10470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3515221</v>
      </c>
      <c r="E5" s="26">
        <f t="shared" si="0"/>
        <v>0</v>
      </c>
      <c r="F5" s="26">
        <f t="shared" si="0"/>
        <v>836799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2019271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6371291</v>
      </c>
      <c r="O5" s="32">
        <f t="shared" ref="O5:O34" si="1">(N5/O$36)</f>
        <v>618.69207613128765</v>
      </c>
      <c r="P5" s="6"/>
    </row>
    <row r="6" spans="1:133">
      <c r="A6" s="12"/>
      <c r="B6" s="44">
        <v>511</v>
      </c>
      <c r="C6" s="20" t="s">
        <v>19</v>
      </c>
      <c r="D6" s="46">
        <v>126903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126903</v>
      </c>
      <c r="O6" s="47">
        <f t="shared" si="1"/>
        <v>12.323072441250728</v>
      </c>
      <c r="P6" s="9"/>
    </row>
    <row r="7" spans="1:133">
      <c r="A7" s="12"/>
      <c r="B7" s="44">
        <v>512</v>
      </c>
      <c r="C7" s="20" t="s">
        <v>20</v>
      </c>
      <c r="D7" s="46">
        <v>601555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601555</v>
      </c>
      <c r="O7" s="47">
        <f t="shared" si="1"/>
        <v>58.41474072635463</v>
      </c>
      <c r="P7" s="9"/>
    </row>
    <row r="8" spans="1:133">
      <c r="A8" s="12"/>
      <c r="B8" s="44">
        <v>513</v>
      </c>
      <c r="C8" s="20" t="s">
        <v>21</v>
      </c>
      <c r="D8" s="46">
        <v>1337921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1492552</v>
      </c>
      <c r="K8" s="46">
        <v>0</v>
      </c>
      <c r="L8" s="46">
        <v>0</v>
      </c>
      <c r="M8" s="46">
        <v>0</v>
      </c>
      <c r="N8" s="46">
        <f t="shared" si="2"/>
        <v>2830473</v>
      </c>
      <c r="O8" s="47">
        <f t="shared" si="1"/>
        <v>274.85657409205669</v>
      </c>
      <c r="P8" s="9"/>
    </row>
    <row r="9" spans="1:133">
      <c r="A9" s="12"/>
      <c r="B9" s="44">
        <v>514</v>
      </c>
      <c r="C9" s="20" t="s">
        <v>22</v>
      </c>
      <c r="D9" s="46">
        <v>131552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131552</v>
      </c>
      <c r="O9" s="47">
        <f t="shared" si="1"/>
        <v>12.774519324140609</v>
      </c>
      <c r="P9" s="9"/>
    </row>
    <row r="10" spans="1:133">
      <c r="A10" s="12"/>
      <c r="B10" s="44">
        <v>515</v>
      </c>
      <c r="C10" s="20" t="s">
        <v>23</v>
      </c>
      <c r="D10" s="46">
        <v>836780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33865</v>
      </c>
      <c r="K10" s="46">
        <v>0</v>
      </c>
      <c r="L10" s="46">
        <v>0</v>
      </c>
      <c r="M10" s="46">
        <v>0</v>
      </c>
      <c r="N10" s="46">
        <f t="shared" si="2"/>
        <v>870645</v>
      </c>
      <c r="O10" s="47">
        <f t="shared" si="1"/>
        <v>84.545057292678194</v>
      </c>
      <c r="P10" s="9"/>
    </row>
    <row r="11" spans="1:133">
      <c r="A11" s="12"/>
      <c r="B11" s="44">
        <v>516</v>
      </c>
      <c r="C11" s="20" t="s">
        <v>49</v>
      </c>
      <c r="D11" s="46">
        <v>270859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58169</v>
      </c>
      <c r="K11" s="46">
        <v>0</v>
      </c>
      <c r="L11" s="46">
        <v>0</v>
      </c>
      <c r="M11" s="46">
        <v>0</v>
      </c>
      <c r="N11" s="46">
        <f t="shared" si="2"/>
        <v>329028</v>
      </c>
      <c r="O11" s="47">
        <f t="shared" si="1"/>
        <v>31.95067003301612</v>
      </c>
      <c r="P11" s="9"/>
    </row>
    <row r="12" spans="1:133">
      <c r="A12" s="12"/>
      <c r="B12" s="44">
        <v>519</v>
      </c>
      <c r="C12" s="20" t="s">
        <v>64</v>
      </c>
      <c r="D12" s="46">
        <v>209651</v>
      </c>
      <c r="E12" s="46">
        <v>0</v>
      </c>
      <c r="F12" s="46">
        <v>836799</v>
      </c>
      <c r="G12" s="46">
        <v>0</v>
      </c>
      <c r="H12" s="46">
        <v>0</v>
      </c>
      <c r="I12" s="46">
        <v>0</v>
      </c>
      <c r="J12" s="46">
        <v>434685</v>
      </c>
      <c r="K12" s="46">
        <v>0</v>
      </c>
      <c r="L12" s="46">
        <v>0</v>
      </c>
      <c r="M12" s="46">
        <v>0</v>
      </c>
      <c r="N12" s="46">
        <f t="shared" si="2"/>
        <v>1481135</v>
      </c>
      <c r="O12" s="47">
        <f t="shared" si="1"/>
        <v>143.82744222179065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3431371</v>
      </c>
      <c r="E13" s="31">
        <f t="shared" si="3"/>
        <v>3584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3434955</v>
      </c>
      <c r="O13" s="43">
        <f t="shared" si="1"/>
        <v>333.55554476597399</v>
      </c>
      <c r="P13" s="10"/>
    </row>
    <row r="14" spans="1:133">
      <c r="A14" s="12"/>
      <c r="B14" s="44">
        <v>521</v>
      </c>
      <c r="C14" s="20" t="s">
        <v>26</v>
      </c>
      <c r="D14" s="46">
        <v>3236317</v>
      </c>
      <c r="E14" s="46">
        <v>3584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3239901</v>
      </c>
      <c r="O14" s="47">
        <f t="shared" si="1"/>
        <v>314.61458535637991</v>
      </c>
      <c r="P14" s="9"/>
    </row>
    <row r="15" spans="1:133">
      <c r="A15" s="12"/>
      <c r="B15" s="44">
        <v>522</v>
      </c>
      <c r="C15" s="20" t="s">
        <v>27</v>
      </c>
      <c r="D15" s="46">
        <v>9630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9630</v>
      </c>
      <c r="O15" s="47">
        <f t="shared" si="1"/>
        <v>0.93513303554088167</v>
      </c>
      <c r="P15" s="9"/>
    </row>
    <row r="16" spans="1:133">
      <c r="A16" s="12"/>
      <c r="B16" s="44">
        <v>524</v>
      </c>
      <c r="C16" s="20" t="s">
        <v>28</v>
      </c>
      <c r="D16" s="46">
        <v>185424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185424</v>
      </c>
      <c r="O16" s="47">
        <f t="shared" si="1"/>
        <v>18.005826374053214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686619</v>
      </c>
      <c r="E17" s="31">
        <f t="shared" si="5"/>
        <v>6420</v>
      </c>
      <c r="F17" s="31">
        <f t="shared" si="5"/>
        <v>0</v>
      </c>
      <c r="G17" s="31">
        <f t="shared" si="5"/>
        <v>525010</v>
      </c>
      <c r="H17" s="31">
        <f t="shared" si="5"/>
        <v>0</v>
      </c>
      <c r="I17" s="31">
        <f t="shared" si="5"/>
        <v>15400907</v>
      </c>
      <c r="J17" s="31">
        <f t="shared" si="5"/>
        <v>488953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17107909</v>
      </c>
      <c r="O17" s="43">
        <f t="shared" si="1"/>
        <v>1661.2846183724996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10981501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10981501</v>
      </c>
      <c r="O18" s="47">
        <f t="shared" si="1"/>
        <v>1066.3722081957662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1754726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1754726</v>
      </c>
      <c r="O19" s="47">
        <f t="shared" si="1"/>
        <v>170.39483394833948</v>
      </c>
      <c r="P19" s="9"/>
    </row>
    <row r="20" spans="1:16">
      <c r="A20" s="12"/>
      <c r="B20" s="44">
        <v>534</v>
      </c>
      <c r="C20" s="20" t="s">
        <v>65</v>
      </c>
      <c r="D20" s="46">
        <v>686619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686619</v>
      </c>
      <c r="O20" s="47">
        <f t="shared" si="1"/>
        <v>66.674985434064865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2599925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2599925</v>
      </c>
      <c r="O21" s="47">
        <f t="shared" si="1"/>
        <v>252.46892600504952</v>
      </c>
      <c r="P21" s="9"/>
    </row>
    <row r="22" spans="1:16">
      <c r="A22" s="12"/>
      <c r="B22" s="44">
        <v>536</v>
      </c>
      <c r="C22" s="20" t="s">
        <v>82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488953</v>
      </c>
      <c r="K22" s="46">
        <v>0</v>
      </c>
      <c r="L22" s="46">
        <v>0</v>
      </c>
      <c r="M22" s="46">
        <v>0</v>
      </c>
      <c r="N22" s="46">
        <f t="shared" si="6"/>
        <v>488953</v>
      </c>
      <c r="O22" s="47">
        <f t="shared" si="1"/>
        <v>47.48038454068751</v>
      </c>
      <c r="P22" s="9"/>
    </row>
    <row r="23" spans="1:16">
      <c r="A23" s="12"/>
      <c r="B23" s="44">
        <v>538</v>
      </c>
      <c r="C23" s="20" t="s">
        <v>66</v>
      </c>
      <c r="D23" s="46">
        <v>0</v>
      </c>
      <c r="E23" s="46">
        <v>6420</v>
      </c>
      <c r="F23" s="46">
        <v>0</v>
      </c>
      <c r="G23" s="46">
        <v>525010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531430</v>
      </c>
      <c r="O23" s="47">
        <f t="shared" si="1"/>
        <v>51.605166051660518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64755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64755</v>
      </c>
      <c r="O24" s="47">
        <f t="shared" si="1"/>
        <v>6.2881141969314429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933646</v>
      </c>
      <c r="E25" s="31">
        <f t="shared" si="7"/>
        <v>0</v>
      </c>
      <c r="F25" s="31">
        <f t="shared" si="7"/>
        <v>0</v>
      </c>
      <c r="G25" s="31">
        <f t="shared" si="7"/>
        <v>2179796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4" si="8">SUM(D25:M25)</f>
        <v>3113442</v>
      </c>
      <c r="O25" s="43">
        <f t="shared" si="1"/>
        <v>302.33462808312294</v>
      </c>
      <c r="P25" s="10"/>
    </row>
    <row r="26" spans="1:16">
      <c r="A26" s="12"/>
      <c r="B26" s="44">
        <v>541</v>
      </c>
      <c r="C26" s="20" t="s">
        <v>67</v>
      </c>
      <c r="D26" s="46">
        <v>933646</v>
      </c>
      <c r="E26" s="46">
        <v>0</v>
      </c>
      <c r="F26" s="46">
        <v>0</v>
      </c>
      <c r="G26" s="46">
        <v>2179796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3113442</v>
      </c>
      <c r="O26" s="47">
        <f t="shared" si="1"/>
        <v>302.33462808312294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SUM(D28:D28)</f>
        <v>0</v>
      </c>
      <c r="E27" s="31">
        <f t="shared" si="9"/>
        <v>399342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8"/>
        <v>399342</v>
      </c>
      <c r="O27" s="43">
        <f t="shared" si="1"/>
        <v>38.778597785977858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399342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399342</v>
      </c>
      <c r="O28" s="47">
        <f t="shared" si="1"/>
        <v>38.778597785977858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SUM(D30:D30)</f>
        <v>1007881</v>
      </c>
      <c r="E29" s="31">
        <f t="shared" si="10"/>
        <v>3366862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8"/>
        <v>4374743</v>
      </c>
      <c r="O29" s="43">
        <f t="shared" si="1"/>
        <v>424.814818411342</v>
      </c>
      <c r="P29" s="9"/>
    </row>
    <row r="30" spans="1:16">
      <c r="A30" s="12"/>
      <c r="B30" s="44">
        <v>572</v>
      </c>
      <c r="C30" s="20" t="s">
        <v>68</v>
      </c>
      <c r="D30" s="46">
        <v>1007881</v>
      </c>
      <c r="E30" s="46">
        <v>3366862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4374743</v>
      </c>
      <c r="O30" s="47">
        <f t="shared" si="1"/>
        <v>424.814818411342</v>
      </c>
      <c r="P30" s="9"/>
    </row>
    <row r="31" spans="1:16" ht="15.75">
      <c r="A31" s="28" t="s">
        <v>69</v>
      </c>
      <c r="B31" s="29"/>
      <c r="C31" s="30"/>
      <c r="D31" s="31">
        <f t="shared" ref="D31:M31" si="11">SUM(D32:D33)</f>
        <v>950476</v>
      </c>
      <c r="E31" s="31">
        <f t="shared" si="11"/>
        <v>0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2071165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8"/>
        <v>3021641</v>
      </c>
      <c r="O31" s="43">
        <f t="shared" si="1"/>
        <v>293.42017867547099</v>
      </c>
      <c r="P31" s="9"/>
    </row>
    <row r="32" spans="1:16">
      <c r="A32" s="12"/>
      <c r="B32" s="44">
        <v>581</v>
      </c>
      <c r="C32" s="20" t="s">
        <v>70</v>
      </c>
      <c r="D32" s="46">
        <v>950476</v>
      </c>
      <c r="E32" s="46">
        <v>0</v>
      </c>
      <c r="F32" s="46">
        <v>0</v>
      </c>
      <c r="G32" s="46">
        <v>0</v>
      </c>
      <c r="H32" s="46">
        <v>0</v>
      </c>
      <c r="I32" s="46">
        <v>2065329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3015805</v>
      </c>
      <c r="O32" s="47">
        <f t="shared" si="1"/>
        <v>292.85346669256165</v>
      </c>
      <c r="P32" s="9"/>
    </row>
    <row r="33" spans="1:119" ht="15.75" thickBot="1">
      <c r="A33" s="12"/>
      <c r="B33" s="44">
        <v>590</v>
      </c>
      <c r="C33" s="20" t="s">
        <v>83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5836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5836</v>
      </c>
      <c r="O33" s="47">
        <f t="shared" si="1"/>
        <v>0.5667119829093028</v>
      </c>
      <c r="P33" s="9"/>
    </row>
    <row r="34" spans="1:119" ht="16.5" thickBot="1">
      <c r="A34" s="14" t="s">
        <v>10</v>
      </c>
      <c r="B34" s="23"/>
      <c r="C34" s="22"/>
      <c r="D34" s="15">
        <f>SUM(D5,D13,D17,D25,D27,D29,D31)</f>
        <v>10525214</v>
      </c>
      <c r="E34" s="15">
        <f t="shared" ref="E34:M34" si="12">SUM(E5,E13,E17,E25,E27,E29,E31)</f>
        <v>3776208</v>
      </c>
      <c r="F34" s="15">
        <f t="shared" si="12"/>
        <v>836799</v>
      </c>
      <c r="G34" s="15">
        <f t="shared" si="12"/>
        <v>2704806</v>
      </c>
      <c r="H34" s="15">
        <f t="shared" si="12"/>
        <v>0</v>
      </c>
      <c r="I34" s="15">
        <f t="shared" si="12"/>
        <v>17472072</v>
      </c>
      <c r="J34" s="15">
        <f t="shared" si="12"/>
        <v>2508224</v>
      </c>
      <c r="K34" s="15">
        <f t="shared" si="12"/>
        <v>0</v>
      </c>
      <c r="L34" s="15">
        <f t="shared" si="12"/>
        <v>0</v>
      </c>
      <c r="M34" s="15">
        <f t="shared" si="12"/>
        <v>0</v>
      </c>
      <c r="N34" s="15">
        <f t="shared" si="8"/>
        <v>37823323</v>
      </c>
      <c r="O34" s="37">
        <f t="shared" si="1"/>
        <v>3672.8804622256748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88</v>
      </c>
      <c r="M36" s="93"/>
      <c r="N36" s="93"/>
      <c r="O36" s="41">
        <v>10298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3226658</v>
      </c>
      <c r="E5" s="26">
        <f t="shared" si="0"/>
        <v>19594</v>
      </c>
      <c r="F5" s="26">
        <f t="shared" si="0"/>
        <v>925085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1717920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5889257</v>
      </c>
      <c r="O5" s="32">
        <f t="shared" ref="O5:O33" si="1">(N5/O$35)</f>
        <v>579.93668143771538</v>
      </c>
      <c r="P5" s="6"/>
    </row>
    <row r="6" spans="1:133">
      <c r="A6" s="12"/>
      <c r="B6" s="44">
        <v>511</v>
      </c>
      <c r="C6" s="20" t="s">
        <v>19</v>
      </c>
      <c r="D6" s="46">
        <v>134839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134839</v>
      </c>
      <c r="O6" s="47">
        <f t="shared" si="1"/>
        <v>13.278089611029049</v>
      </c>
      <c r="P6" s="9"/>
    </row>
    <row r="7" spans="1:133">
      <c r="A7" s="12"/>
      <c r="B7" s="44">
        <v>512</v>
      </c>
      <c r="C7" s="20" t="s">
        <v>20</v>
      </c>
      <c r="D7" s="46">
        <v>714067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714067</v>
      </c>
      <c r="O7" s="47">
        <f t="shared" si="1"/>
        <v>70.316789758739532</v>
      </c>
      <c r="P7" s="9"/>
    </row>
    <row r="8" spans="1:133">
      <c r="A8" s="12"/>
      <c r="B8" s="44">
        <v>513</v>
      </c>
      <c r="C8" s="20" t="s">
        <v>21</v>
      </c>
      <c r="D8" s="46">
        <v>1108246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1381661</v>
      </c>
      <c r="K8" s="46">
        <v>0</v>
      </c>
      <c r="L8" s="46">
        <v>0</v>
      </c>
      <c r="M8" s="46">
        <v>0</v>
      </c>
      <c r="N8" s="46">
        <f t="shared" si="2"/>
        <v>2489907</v>
      </c>
      <c r="O8" s="47">
        <f t="shared" si="1"/>
        <v>245.19025110782866</v>
      </c>
      <c r="P8" s="9"/>
    </row>
    <row r="9" spans="1:133">
      <c r="A9" s="12"/>
      <c r="B9" s="44">
        <v>514</v>
      </c>
      <c r="C9" s="20" t="s">
        <v>22</v>
      </c>
      <c r="D9" s="46">
        <v>128024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128024</v>
      </c>
      <c r="O9" s="47">
        <f t="shared" si="1"/>
        <v>12.606991629739046</v>
      </c>
      <c r="P9" s="9"/>
    </row>
    <row r="10" spans="1:133">
      <c r="A10" s="12"/>
      <c r="B10" s="44">
        <v>515</v>
      </c>
      <c r="C10" s="20" t="s">
        <v>23</v>
      </c>
      <c r="D10" s="46">
        <v>737450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32336</v>
      </c>
      <c r="K10" s="46">
        <v>0</v>
      </c>
      <c r="L10" s="46">
        <v>0</v>
      </c>
      <c r="M10" s="46">
        <v>0</v>
      </c>
      <c r="N10" s="46">
        <f t="shared" si="2"/>
        <v>769786</v>
      </c>
      <c r="O10" s="47">
        <f t="shared" si="1"/>
        <v>75.803643525356961</v>
      </c>
      <c r="P10" s="9"/>
    </row>
    <row r="11" spans="1:133">
      <c r="A11" s="12"/>
      <c r="B11" s="44">
        <v>516</v>
      </c>
      <c r="C11" s="20" t="s">
        <v>49</v>
      </c>
      <c r="D11" s="46">
        <v>288512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35837</v>
      </c>
      <c r="K11" s="46">
        <v>0</v>
      </c>
      <c r="L11" s="46">
        <v>0</v>
      </c>
      <c r="M11" s="46">
        <v>0</v>
      </c>
      <c r="N11" s="46">
        <f t="shared" si="2"/>
        <v>324349</v>
      </c>
      <c r="O11" s="47">
        <f t="shared" si="1"/>
        <v>31.939832594780896</v>
      </c>
      <c r="P11" s="9"/>
    </row>
    <row r="12" spans="1:133">
      <c r="A12" s="12"/>
      <c r="B12" s="44">
        <v>519</v>
      </c>
      <c r="C12" s="20" t="s">
        <v>64</v>
      </c>
      <c r="D12" s="46">
        <v>115520</v>
      </c>
      <c r="E12" s="46">
        <v>19594</v>
      </c>
      <c r="F12" s="46">
        <v>925085</v>
      </c>
      <c r="G12" s="46">
        <v>0</v>
      </c>
      <c r="H12" s="46">
        <v>0</v>
      </c>
      <c r="I12" s="46">
        <v>0</v>
      </c>
      <c r="J12" s="46">
        <v>268086</v>
      </c>
      <c r="K12" s="46">
        <v>0</v>
      </c>
      <c r="L12" s="46">
        <v>0</v>
      </c>
      <c r="M12" s="46">
        <v>0</v>
      </c>
      <c r="N12" s="46">
        <f t="shared" si="2"/>
        <v>1328285</v>
      </c>
      <c r="O12" s="47">
        <f t="shared" si="1"/>
        <v>130.80108321024127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3319147</v>
      </c>
      <c r="E13" s="31">
        <f t="shared" si="3"/>
        <v>7030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3326177</v>
      </c>
      <c r="O13" s="43">
        <f t="shared" si="1"/>
        <v>327.54081733136388</v>
      </c>
      <c r="P13" s="10"/>
    </row>
    <row r="14" spans="1:133">
      <c r="A14" s="12"/>
      <c r="B14" s="44">
        <v>521</v>
      </c>
      <c r="C14" s="20" t="s">
        <v>26</v>
      </c>
      <c r="D14" s="46">
        <v>3133944</v>
      </c>
      <c r="E14" s="46">
        <v>7030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3140974</v>
      </c>
      <c r="O14" s="47">
        <f t="shared" si="1"/>
        <v>309.30320039389466</v>
      </c>
      <c r="P14" s="9"/>
    </row>
    <row r="15" spans="1:133">
      <c r="A15" s="12"/>
      <c r="B15" s="44">
        <v>522</v>
      </c>
      <c r="C15" s="20" t="s">
        <v>27</v>
      </c>
      <c r="D15" s="46">
        <v>7230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7230</v>
      </c>
      <c r="O15" s="47">
        <f t="shared" si="1"/>
        <v>0.71196454948301324</v>
      </c>
      <c r="P15" s="9"/>
    </row>
    <row r="16" spans="1:133">
      <c r="A16" s="12"/>
      <c r="B16" s="44">
        <v>524</v>
      </c>
      <c r="C16" s="20" t="s">
        <v>28</v>
      </c>
      <c r="D16" s="46">
        <v>177973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177973</v>
      </c>
      <c r="O16" s="47">
        <f t="shared" si="1"/>
        <v>17.525652387986213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693187</v>
      </c>
      <c r="E17" s="31">
        <f t="shared" si="5"/>
        <v>18764</v>
      </c>
      <c r="F17" s="31">
        <f t="shared" si="5"/>
        <v>0</v>
      </c>
      <c r="G17" s="31">
        <f t="shared" si="5"/>
        <v>112482</v>
      </c>
      <c r="H17" s="31">
        <f t="shared" si="5"/>
        <v>0</v>
      </c>
      <c r="I17" s="31">
        <f t="shared" si="5"/>
        <v>14567889</v>
      </c>
      <c r="J17" s="31">
        <f t="shared" si="5"/>
        <v>513135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15905457</v>
      </c>
      <c r="O17" s="43">
        <f t="shared" si="1"/>
        <v>1566.2685376661743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10511607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10511607</v>
      </c>
      <c r="O18" s="47">
        <f t="shared" si="1"/>
        <v>1035.1163958641064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1597180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1597180</v>
      </c>
      <c r="O19" s="47">
        <f t="shared" si="1"/>
        <v>157.28015755785327</v>
      </c>
      <c r="P19" s="9"/>
    </row>
    <row r="20" spans="1:16">
      <c r="A20" s="12"/>
      <c r="B20" s="44">
        <v>534</v>
      </c>
      <c r="C20" s="20" t="s">
        <v>65</v>
      </c>
      <c r="D20" s="46">
        <v>693187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693187</v>
      </c>
      <c r="O20" s="47">
        <f t="shared" si="1"/>
        <v>68.260659773510582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2414270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2414270</v>
      </c>
      <c r="O21" s="47">
        <f t="shared" si="1"/>
        <v>237.74199901526342</v>
      </c>
      <c r="P21" s="9"/>
    </row>
    <row r="22" spans="1:16">
      <c r="A22" s="12"/>
      <c r="B22" s="44">
        <v>536</v>
      </c>
      <c r="C22" s="20" t="s">
        <v>82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513135</v>
      </c>
      <c r="K22" s="46">
        <v>0</v>
      </c>
      <c r="L22" s="46">
        <v>0</v>
      </c>
      <c r="M22" s="46">
        <v>0</v>
      </c>
      <c r="N22" s="46">
        <f t="shared" si="6"/>
        <v>513135</v>
      </c>
      <c r="O22" s="47">
        <f t="shared" si="1"/>
        <v>50.530280649926148</v>
      </c>
      <c r="P22" s="9"/>
    </row>
    <row r="23" spans="1:16">
      <c r="A23" s="12"/>
      <c r="B23" s="44">
        <v>538</v>
      </c>
      <c r="C23" s="20" t="s">
        <v>66</v>
      </c>
      <c r="D23" s="46">
        <v>0</v>
      </c>
      <c r="E23" s="46">
        <v>18764</v>
      </c>
      <c r="F23" s="46">
        <v>0</v>
      </c>
      <c r="G23" s="46">
        <v>112482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131246</v>
      </c>
      <c r="O23" s="47">
        <f t="shared" si="1"/>
        <v>12.924273756770065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44832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44832</v>
      </c>
      <c r="O24" s="47">
        <f t="shared" si="1"/>
        <v>4.4147710487444609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629127</v>
      </c>
      <c r="E25" s="31">
        <f t="shared" si="7"/>
        <v>0</v>
      </c>
      <c r="F25" s="31">
        <f t="shared" si="7"/>
        <v>0</v>
      </c>
      <c r="G25" s="31">
        <f t="shared" si="7"/>
        <v>8000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3" si="8">SUM(D25:M25)</f>
        <v>637127</v>
      </c>
      <c r="O25" s="43">
        <f t="shared" si="1"/>
        <v>62.740226489414084</v>
      </c>
      <c r="P25" s="10"/>
    </row>
    <row r="26" spans="1:16">
      <c r="A26" s="12"/>
      <c r="B26" s="44">
        <v>541</v>
      </c>
      <c r="C26" s="20" t="s">
        <v>67</v>
      </c>
      <c r="D26" s="46">
        <v>629127</v>
      </c>
      <c r="E26" s="46">
        <v>0</v>
      </c>
      <c r="F26" s="46">
        <v>0</v>
      </c>
      <c r="G26" s="46">
        <v>8000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637127</v>
      </c>
      <c r="O26" s="47">
        <f t="shared" si="1"/>
        <v>62.740226489414084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SUM(D28:D28)</f>
        <v>0</v>
      </c>
      <c r="E27" s="31">
        <f t="shared" si="9"/>
        <v>510438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8"/>
        <v>510438</v>
      </c>
      <c r="O27" s="43">
        <f t="shared" si="1"/>
        <v>50.264697193500737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510438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510438</v>
      </c>
      <c r="O28" s="47">
        <f t="shared" si="1"/>
        <v>50.264697193500737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SUM(D30:D30)</f>
        <v>824629</v>
      </c>
      <c r="E29" s="31">
        <f t="shared" si="10"/>
        <v>414672</v>
      </c>
      <c r="F29" s="31">
        <f t="shared" si="10"/>
        <v>0</v>
      </c>
      <c r="G29" s="31">
        <f t="shared" si="10"/>
        <v>32957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8"/>
        <v>1272258</v>
      </c>
      <c r="O29" s="43">
        <f t="shared" si="1"/>
        <v>125.28389955686853</v>
      </c>
      <c r="P29" s="9"/>
    </row>
    <row r="30" spans="1:16">
      <c r="A30" s="12"/>
      <c r="B30" s="44">
        <v>572</v>
      </c>
      <c r="C30" s="20" t="s">
        <v>68</v>
      </c>
      <c r="D30" s="46">
        <v>824629</v>
      </c>
      <c r="E30" s="46">
        <v>414672</v>
      </c>
      <c r="F30" s="46">
        <v>0</v>
      </c>
      <c r="G30" s="46">
        <v>32957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1272258</v>
      </c>
      <c r="O30" s="47">
        <f t="shared" si="1"/>
        <v>125.28389955686853</v>
      </c>
      <c r="P30" s="9"/>
    </row>
    <row r="31" spans="1:16" ht="15.75">
      <c r="A31" s="28" t="s">
        <v>69</v>
      </c>
      <c r="B31" s="29"/>
      <c r="C31" s="30"/>
      <c r="D31" s="31">
        <f t="shared" ref="D31:M31" si="11">SUM(D32:D32)</f>
        <v>1035834</v>
      </c>
      <c r="E31" s="31">
        <f t="shared" si="11"/>
        <v>0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2362597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8"/>
        <v>3398431</v>
      </c>
      <c r="O31" s="43">
        <f t="shared" si="1"/>
        <v>334.65593303791235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1035834</v>
      </c>
      <c r="E32" s="46">
        <v>0</v>
      </c>
      <c r="F32" s="46">
        <v>0</v>
      </c>
      <c r="G32" s="46">
        <v>0</v>
      </c>
      <c r="H32" s="46">
        <v>0</v>
      </c>
      <c r="I32" s="46">
        <v>2362597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3398431</v>
      </c>
      <c r="O32" s="47">
        <f t="shared" si="1"/>
        <v>334.65593303791235</v>
      </c>
      <c r="P32" s="9"/>
    </row>
    <row r="33" spans="1:119" ht="16.5" thickBot="1">
      <c r="A33" s="14" t="s">
        <v>10</v>
      </c>
      <c r="B33" s="23"/>
      <c r="C33" s="22"/>
      <c r="D33" s="15">
        <f>SUM(D5,D13,D17,D25,D27,D29,D31)</f>
        <v>9728582</v>
      </c>
      <c r="E33" s="15">
        <f t="shared" ref="E33:M33" si="12">SUM(E5,E13,E17,E25,E27,E29,E31)</f>
        <v>970498</v>
      </c>
      <c r="F33" s="15">
        <f t="shared" si="12"/>
        <v>925085</v>
      </c>
      <c r="G33" s="15">
        <f t="shared" si="12"/>
        <v>153439</v>
      </c>
      <c r="H33" s="15">
        <f t="shared" si="12"/>
        <v>0</v>
      </c>
      <c r="I33" s="15">
        <f t="shared" si="12"/>
        <v>16930486</v>
      </c>
      <c r="J33" s="15">
        <f t="shared" si="12"/>
        <v>2231055</v>
      </c>
      <c r="K33" s="15">
        <f t="shared" si="12"/>
        <v>0</v>
      </c>
      <c r="L33" s="15">
        <f t="shared" si="12"/>
        <v>0</v>
      </c>
      <c r="M33" s="15">
        <f t="shared" si="12"/>
        <v>0</v>
      </c>
      <c r="N33" s="15">
        <f t="shared" si="8"/>
        <v>30939145</v>
      </c>
      <c r="O33" s="37">
        <f t="shared" si="1"/>
        <v>3046.6907927129491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86</v>
      </c>
      <c r="M35" s="93"/>
      <c r="N35" s="93"/>
      <c r="O35" s="41">
        <v>10155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3200262</v>
      </c>
      <c r="E5" s="26">
        <f t="shared" si="0"/>
        <v>1036</v>
      </c>
      <c r="F5" s="26">
        <f t="shared" si="0"/>
        <v>870076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1298806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5370180</v>
      </c>
      <c r="O5" s="32">
        <f t="shared" ref="O5:O34" si="1">(N5/O$36)</f>
        <v>540.47705314009659</v>
      </c>
      <c r="P5" s="6"/>
    </row>
    <row r="6" spans="1:133">
      <c r="A6" s="12"/>
      <c r="B6" s="44">
        <v>511</v>
      </c>
      <c r="C6" s="20" t="s">
        <v>19</v>
      </c>
      <c r="D6" s="46">
        <v>137188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137188</v>
      </c>
      <c r="O6" s="47">
        <f t="shared" si="1"/>
        <v>13.807165861513688</v>
      </c>
      <c r="P6" s="9"/>
    </row>
    <row r="7" spans="1:133">
      <c r="A7" s="12"/>
      <c r="B7" s="44">
        <v>512</v>
      </c>
      <c r="C7" s="20" t="s">
        <v>20</v>
      </c>
      <c r="D7" s="46">
        <v>592227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592227</v>
      </c>
      <c r="O7" s="47">
        <f t="shared" si="1"/>
        <v>59.604166666666664</v>
      </c>
      <c r="P7" s="9"/>
    </row>
    <row r="8" spans="1:133">
      <c r="A8" s="12"/>
      <c r="B8" s="44">
        <v>513</v>
      </c>
      <c r="C8" s="20" t="s">
        <v>21</v>
      </c>
      <c r="D8" s="46">
        <v>1127926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1006404</v>
      </c>
      <c r="K8" s="46">
        <v>0</v>
      </c>
      <c r="L8" s="46">
        <v>0</v>
      </c>
      <c r="M8" s="46">
        <v>0</v>
      </c>
      <c r="N8" s="46">
        <f t="shared" si="2"/>
        <v>2134330</v>
      </c>
      <c r="O8" s="47">
        <f t="shared" si="1"/>
        <v>214.80776972624798</v>
      </c>
      <c r="P8" s="9"/>
    </row>
    <row r="9" spans="1:133">
      <c r="A9" s="12"/>
      <c r="B9" s="44">
        <v>514</v>
      </c>
      <c r="C9" s="20" t="s">
        <v>22</v>
      </c>
      <c r="D9" s="46">
        <v>213106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213106</v>
      </c>
      <c r="O9" s="47">
        <f t="shared" si="1"/>
        <v>21.447866344605476</v>
      </c>
      <c r="P9" s="9"/>
    </row>
    <row r="10" spans="1:133">
      <c r="A10" s="12"/>
      <c r="B10" s="44">
        <v>515</v>
      </c>
      <c r="C10" s="20" t="s">
        <v>23</v>
      </c>
      <c r="D10" s="46">
        <v>680839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31283</v>
      </c>
      <c r="K10" s="46">
        <v>0</v>
      </c>
      <c r="L10" s="46">
        <v>0</v>
      </c>
      <c r="M10" s="46">
        <v>0</v>
      </c>
      <c r="N10" s="46">
        <f t="shared" si="2"/>
        <v>712122</v>
      </c>
      <c r="O10" s="47">
        <f t="shared" si="1"/>
        <v>71.67089371980677</v>
      </c>
      <c r="P10" s="9"/>
    </row>
    <row r="11" spans="1:133">
      <c r="A11" s="12"/>
      <c r="B11" s="44">
        <v>516</v>
      </c>
      <c r="C11" s="20" t="s">
        <v>49</v>
      </c>
      <c r="D11" s="46">
        <v>205693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205693</v>
      </c>
      <c r="O11" s="47">
        <f t="shared" si="1"/>
        <v>20.70179146537842</v>
      </c>
      <c r="P11" s="9"/>
    </row>
    <row r="12" spans="1:133">
      <c r="A12" s="12"/>
      <c r="B12" s="44">
        <v>519</v>
      </c>
      <c r="C12" s="20" t="s">
        <v>64</v>
      </c>
      <c r="D12" s="46">
        <v>243283</v>
      </c>
      <c r="E12" s="46">
        <v>1036</v>
      </c>
      <c r="F12" s="46">
        <v>870076</v>
      </c>
      <c r="G12" s="46">
        <v>0</v>
      </c>
      <c r="H12" s="46">
        <v>0</v>
      </c>
      <c r="I12" s="46">
        <v>0</v>
      </c>
      <c r="J12" s="46">
        <v>261119</v>
      </c>
      <c r="K12" s="46">
        <v>0</v>
      </c>
      <c r="L12" s="46">
        <v>0</v>
      </c>
      <c r="M12" s="46">
        <v>0</v>
      </c>
      <c r="N12" s="46">
        <f t="shared" si="2"/>
        <v>1375514</v>
      </c>
      <c r="O12" s="47">
        <f t="shared" si="1"/>
        <v>138.43739935587763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3678795</v>
      </c>
      <c r="E13" s="31">
        <f t="shared" si="3"/>
        <v>2572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3681367</v>
      </c>
      <c r="O13" s="43">
        <f t="shared" si="1"/>
        <v>370.50795088566827</v>
      </c>
      <c r="P13" s="10"/>
    </row>
    <row r="14" spans="1:133">
      <c r="A14" s="12"/>
      <c r="B14" s="44">
        <v>521</v>
      </c>
      <c r="C14" s="20" t="s">
        <v>26</v>
      </c>
      <c r="D14" s="46">
        <v>2823359</v>
      </c>
      <c r="E14" s="46">
        <v>2572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2825931</v>
      </c>
      <c r="O14" s="47">
        <f t="shared" si="1"/>
        <v>284.41334541062804</v>
      </c>
      <c r="P14" s="9"/>
    </row>
    <row r="15" spans="1:133">
      <c r="A15" s="12"/>
      <c r="B15" s="44">
        <v>522</v>
      </c>
      <c r="C15" s="20" t="s">
        <v>27</v>
      </c>
      <c r="D15" s="46">
        <v>667811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667811</v>
      </c>
      <c r="O15" s="47">
        <f t="shared" si="1"/>
        <v>67.211252012882454</v>
      </c>
      <c r="P15" s="9"/>
    </row>
    <row r="16" spans="1:133">
      <c r="A16" s="12"/>
      <c r="B16" s="44">
        <v>524</v>
      </c>
      <c r="C16" s="20" t="s">
        <v>28</v>
      </c>
      <c r="D16" s="46">
        <v>187625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187625</v>
      </c>
      <c r="O16" s="47">
        <f t="shared" si="1"/>
        <v>18.88335346215781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SUM(D18:D24)</f>
        <v>707532</v>
      </c>
      <c r="E17" s="31">
        <f t="shared" si="5"/>
        <v>4910</v>
      </c>
      <c r="F17" s="31">
        <f t="shared" si="5"/>
        <v>0</v>
      </c>
      <c r="G17" s="31">
        <f t="shared" si="5"/>
        <v>219696</v>
      </c>
      <c r="H17" s="31">
        <f t="shared" si="5"/>
        <v>0</v>
      </c>
      <c r="I17" s="31">
        <f t="shared" si="5"/>
        <v>14532183</v>
      </c>
      <c r="J17" s="31">
        <f t="shared" si="5"/>
        <v>328383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15792704</v>
      </c>
      <c r="O17" s="43">
        <f t="shared" si="1"/>
        <v>1589.4428341384862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10773760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10773760</v>
      </c>
      <c r="O18" s="47">
        <f t="shared" si="1"/>
        <v>1084.315619967794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1358393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1358393</v>
      </c>
      <c r="O19" s="47">
        <f t="shared" si="1"/>
        <v>136.71427133655394</v>
      </c>
      <c r="P19" s="9"/>
    </row>
    <row r="20" spans="1:16">
      <c r="A20" s="12"/>
      <c r="B20" s="44">
        <v>534</v>
      </c>
      <c r="C20" s="20" t="s">
        <v>65</v>
      </c>
      <c r="D20" s="46">
        <v>707532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707532</v>
      </c>
      <c r="O20" s="47">
        <f t="shared" si="1"/>
        <v>71.20893719806763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2362479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2362479</v>
      </c>
      <c r="O21" s="47">
        <f t="shared" si="1"/>
        <v>237.76962560386474</v>
      </c>
      <c r="P21" s="9"/>
    </row>
    <row r="22" spans="1:16">
      <c r="A22" s="12"/>
      <c r="B22" s="44">
        <v>536</v>
      </c>
      <c r="C22" s="20" t="s">
        <v>82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328383</v>
      </c>
      <c r="K22" s="46">
        <v>0</v>
      </c>
      <c r="L22" s="46">
        <v>0</v>
      </c>
      <c r="M22" s="46">
        <v>0</v>
      </c>
      <c r="N22" s="46">
        <f t="shared" si="6"/>
        <v>328383</v>
      </c>
      <c r="O22" s="47">
        <f t="shared" si="1"/>
        <v>33.049818840579711</v>
      </c>
      <c r="P22" s="9"/>
    </row>
    <row r="23" spans="1:16">
      <c r="A23" s="12"/>
      <c r="B23" s="44">
        <v>538</v>
      </c>
      <c r="C23" s="20" t="s">
        <v>66</v>
      </c>
      <c r="D23" s="46">
        <v>0</v>
      </c>
      <c r="E23" s="46">
        <v>4910</v>
      </c>
      <c r="F23" s="46">
        <v>0</v>
      </c>
      <c r="G23" s="46">
        <v>219696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224606</v>
      </c>
      <c r="O23" s="47">
        <f t="shared" si="1"/>
        <v>22.605273752012881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37551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37551</v>
      </c>
      <c r="O24" s="47">
        <f t="shared" si="1"/>
        <v>3.7792874396135265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857302</v>
      </c>
      <c r="E25" s="31">
        <f t="shared" si="7"/>
        <v>0</v>
      </c>
      <c r="F25" s="31">
        <f t="shared" si="7"/>
        <v>0</v>
      </c>
      <c r="G25" s="31">
        <f t="shared" si="7"/>
        <v>318398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4" si="8">SUM(D25:M25)</f>
        <v>1175700</v>
      </c>
      <c r="O25" s="43">
        <f t="shared" si="1"/>
        <v>118.32729468599034</v>
      </c>
      <c r="P25" s="10"/>
    </row>
    <row r="26" spans="1:16">
      <c r="A26" s="12"/>
      <c r="B26" s="44">
        <v>541</v>
      </c>
      <c r="C26" s="20" t="s">
        <v>67</v>
      </c>
      <c r="D26" s="46">
        <v>857302</v>
      </c>
      <c r="E26" s="46">
        <v>0</v>
      </c>
      <c r="F26" s="46">
        <v>0</v>
      </c>
      <c r="G26" s="46">
        <v>318398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1175700</v>
      </c>
      <c r="O26" s="47">
        <f t="shared" si="1"/>
        <v>118.32729468599034</v>
      </c>
      <c r="P26" s="9"/>
    </row>
    <row r="27" spans="1:16" ht="15.75">
      <c r="A27" s="28" t="s">
        <v>39</v>
      </c>
      <c r="B27" s="29"/>
      <c r="C27" s="30"/>
      <c r="D27" s="31">
        <f t="shared" ref="D27:M27" si="9">SUM(D28:D28)</f>
        <v>0</v>
      </c>
      <c r="E27" s="31">
        <f t="shared" si="9"/>
        <v>299413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8"/>
        <v>299413</v>
      </c>
      <c r="O27" s="43">
        <f t="shared" si="1"/>
        <v>30.134158615136876</v>
      </c>
      <c r="P27" s="10"/>
    </row>
    <row r="28" spans="1:16">
      <c r="A28" s="13"/>
      <c r="B28" s="45">
        <v>559</v>
      </c>
      <c r="C28" s="21" t="s">
        <v>41</v>
      </c>
      <c r="D28" s="46">
        <v>0</v>
      </c>
      <c r="E28" s="46">
        <v>299413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299413</v>
      </c>
      <c r="O28" s="47">
        <f t="shared" si="1"/>
        <v>30.134158615136876</v>
      </c>
      <c r="P28" s="9"/>
    </row>
    <row r="29" spans="1:16" ht="15.75">
      <c r="A29" s="28" t="s">
        <v>42</v>
      </c>
      <c r="B29" s="29"/>
      <c r="C29" s="30"/>
      <c r="D29" s="31">
        <f t="shared" ref="D29:M29" si="10">SUM(D30:D30)</f>
        <v>586541</v>
      </c>
      <c r="E29" s="31">
        <f t="shared" si="10"/>
        <v>101279</v>
      </c>
      <c r="F29" s="31">
        <f t="shared" si="10"/>
        <v>0</v>
      </c>
      <c r="G29" s="31">
        <f t="shared" si="10"/>
        <v>6202937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8"/>
        <v>6890757</v>
      </c>
      <c r="O29" s="43">
        <f t="shared" si="1"/>
        <v>693.51419082125608</v>
      </c>
      <c r="P29" s="9"/>
    </row>
    <row r="30" spans="1:16">
      <c r="A30" s="12"/>
      <c r="B30" s="44">
        <v>572</v>
      </c>
      <c r="C30" s="20" t="s">
        <v>68</v>
      </c>
      <c r="D30" s="46">
        <v>586541</v>
      </c>
      <c r="E30" s="46">
        <v>101279</v>
      </c>
      <c r="F30" s="46">
        <v>0</v>
      </c>
      <c r="G30" s="46">
        <v>6202937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6890757</v>
      </c>
      <c r="O30" s="47">
        <f t="shared" si="1"/>
        <v>693.51419082125608</v>
      </c>
      <c r="P30" s="9"/>
    </row>
    <row r="31" spans="1:16" ht="15.75">
      <c r="A31" s="28" t="s">
        <v>69</v>
      </c>
      <c r="B31" s="29"/>
      <c r="C31" s="30"/>
      <c r="D31" s="31">
        <f t="shared" ref="D31:M31" si="11">SUM(D32:D33)</f>
        <v>3095943</v>
      </c>
      <c r="E31" s="31">
        <f t="shared" si="11"/>
        <v>0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2921279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8"/>
        <v>6017222</v>
      </c>
      <c r="O31" s="43">
        <f t="shared" si="1"/>
        <v>605.59802737520124</v>
      </c>
      <c r="P31" s="9"/>
    </row>
    <row r="32" spans="1:16">
      <c r="A32" s="12"/>
      <c r="B32" s="44">
        <v>581</v>
      </c>
      <c r="C32" s="20" t="s">
        <v>70</v>
      </c>
      <c r="D32" s="46">
        <v>3095943</v>
      </c>
      <c r="E32" s="46">
        <v>0</v>
      </c>
      <c r="F32" s="46">
        <v>0</v>
      </c>
      <c r="G32" s="46">
        <v>0</v>
      </c>
      <c r="H32" s="46">
        <v>0</v>
      </c>
      <c r="I32" s="46">
        <v>2382101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5478044</v>
      </c>
      <c r="O32" s="47">
        <f t="shared" si="1"/>
        <v>551.33293075684378</v>
      </c>
      <c r="P32" s="9"/>
    </row>
    <row r="33" spans="1:119" ht="15.75" thickBot="1">
      <c r="A33" s="12"/>
      <c r="B33" s="44">
        <v>590</v>
      </c>
      <c r="C33" s="20" t="s">
        <v>83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539178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539178</v>
      </c>
      <c r="O33" s="47">
        <f t="shared" si="1"/>
        <v>54.265096618357489</v>
      </c>
      <c r="P33" s="9"/>
    </row>
    <row r="34" spans="1:119" ht="16.5" thickBot="1">
      <c r="A34" s="14" t="s">
        <v>10</v>
      </c>
      <c r="B34" s="23"/>
      <c r="C34" s="22"/>
      <c r="D34" s="15">
        <f>SUM(D5,D13,D17,D25,D27,D29,D31)</f>
        <v>12126375</v>
      </c>
      <c r="E34" s="15">
        <f t="shared" ref="E34:M34" si="12">SUM(E5,E13,E17,E25,E27,E29,E31)</f>
        <v>409210</v>
      </c>
      <c r="F34" s="15">
        <f t="shared" si="12"/>
        <v>870076</v>
      </c>
      <c r="G34" s="15">
        <f t="shared" si="12"/>
        <v>6741031</v>
      </c>
      <c r="H34" s="15">
        <f t="shared" si="12"/>
        <v>0</v>
      </c>
      <c r="I34" s="15">
        <f t="shared" si="12"/>
        <v>17453462</v>
      </c>
      <c r="J34" s="15">
        <f t="shared" si="12"/>
        <v>1627189</v>
      </c>
      <c r="K34" s="15">
        <f t="shared" si="12"/>
        <v>0</v>
      </c>
      <c r="L34" s="15">
        <f t="shared" si="12"/>
        <v>0</v>
      </c>
      <c r="M34" s="15">
        <f t="shared" si="12"/>
        <v>0</v>
      </c>
      <c r="N34" s="15">
        <f t="shared" si="8"/>
        <v>39227343</v>
      </c>
      <c r="O34" s="37">
        <f t="shared" si="1"/>
        <v>3948.0015096618358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84</v>
      </c>
      <c r="M36" s="93"/>
      <c r="N36" s="93"/>
      <c r="O36" s="41">
        <v>9936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3006647</v>
      </c>
      <c r="E5" s="26">
        <f t="shared" si="0"/>
        <v>0</v>
      </c>
      <c r="F5" s="26">
        <f t="shared" si="0"/>
        <v>7642924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1362894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12012465</v>
      </c>
      <c r="O5" s="32">
        <f t="shared" ref="O5:O32" si="1">(N5/O$34)</f>
        <v>1214.3616053376466</v>
      </c>
      <c r="P5" s="6"/>
    </row>
    <row r="6" spans="1:133">
      <c r="A6" s="12"/>
      <c r="B6" s="44">
        <v>511</v>
      </c>
      <c r="C6" s="20" t="s">
        <v>19</v>
      </c>
      <c r="D6" s="46">
        <v>136261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136261</v>
      </c>
      <c r="O6" s="47">
        <f t="shared" si="1"/>
        <v>13.774868580671249</v>
      </c>
      <c r="P6" s="9"/>
    </row>
    <row r="7" spans="1:133">
      <c r="A7" s="12"/>
      <c r="B7" s="44">
        <v>512</v>
      </c>
      <c r="C7" s="20" t="s">
        <v>20</v>
      </c>
      <c r="D7" s="46">
        <v>624728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624728</v>
      </c>
      <c r="O7" s="47">
        <f t="shared" si="1"/>
        <v>63.1548726243429</v>
      </c>
      <c r="P7" s="9"/>
    </row>
    <row r="8" spans="1:133">
      <c r="A8" s="12"/>
      <c r="B8" s="44">
        <v>513</v>
      </c>
      <c r="C8" s="20" t="s">
        <v>21</v>
      </c>
      <c r="D8" s="46">
        <v>899083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1118604</v>
      </c>
      <c r="K8" s="46">
        <v>0</v>
      </c>
      <c r="L8" s="46">
        <v>0</v>
      </c>
      <c r="M8" s="46">
        <v>0</v>
      </c>
      <c r="N8" s="46">
        <f t="shared" si="2"/>
        <v>2017687</v>
      </c>
      <c r="O8" s="47">
        <f t="shared" si="1"/>
        <v>203.97159320663161</v>
      </c>
      <c r="P8" s="9"/>
    </row>
    <row r="9" spans="1:133">
      <c r="A9" s="12"/>
      <c r="B9" s="44">
        <v>514</v>
      </c>
      <c r="C9" s="20" t="s">
        <v>22</v>
      </c>
      <c r="D9" s="46">
        <v>148625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148625</v>
      </c>
      <c r="O9" s="47">
        <f t="shared" si="1"/>
        <v>15.024767488879903</v>
      </c>
      <c r="P9" s="9"/>
    </row>
    <row r="10" spans="1:133">
      <c r="A10" s="12"/>
      <c r="B10" s="44">
        <v>515</v>
      </c>
      <c r="C10" s="20" t="s">
        <v>23</v>
      </c>
      <c r="D10" s="46">
        <v>682191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682191</v>
      </c>
      <c r="O10" s="47">
        <f t="shared" si="1"/>
        <v>68.96391023048929</v>
      </c>
      <c r="P10" s="9"/>
    </row>
    <row r="11" spans="1:133">
      <c r="A11" s="12"/>
      <c r="B11" s="44">
        <v>516</v>
      </c>
      <c r="C11" s="20" t="s">
        <v>49</v>
      </c>
      <c r="D11" s="46">
        <v>223808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223808</v>
      </c>
      <c r="O11" s="47">
        <f t="shared" si="1"/>
        <v>22.625151637687019</v>
      </c>
      <c r="P11" s="9"/>
    </row>
    <row r="12" spans="1:133">
      <c r="A12" s="12"/>
      <c r="B12" s="44">
        <v>519</v>
      </c>
      <c r="C12" s="20" t="s">
        <v>64</v>
      </c>
      <c r="D12" s="46">
        <v>291951</v>
      </c>
      <c r="E12" s="46">
        <v>0</v>
      </c>
      <c r="F12" s="46">
        <v>7642924</v>
      </c>
      <c r="G12" s="46">
        <v>0</v>
      </c>
      <c r="H12" s="46">
        <v>0</v>
      </c>
      <c r="I12" s="46">
        <v>0</v>
      </c>
      <c r="J12" s="46">
        <v>244290</v>
      </c>
      <c r="K12" s="46">
        <v>0</v>
      </c>
      <c r="L12" s="46">
        <v>0</v>
      </c>
      <c r="M12" s="46">
        <v>0</v>
      </c>
      <c r="N12" s="46">
        <f t="shared" si="2"/>
        <v>8179165</v>
      </c>
      <c r="O12" s="47">
        <f t="shared" si="1"/>
        <v>826.84644156894456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3652260</v>
      </c>
      <c r="E13" s="31">
        <f t="shared" si="3"/>
        <v>6771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3659031</v>
      </c>
      <c r="O13" s="43">
        <f t="shared" si="1"/>
        <v>369.89799838253134</v>
      </c>
      <c r="P13" s="10"/>
    </row>
    <row r="14" spans="1:133">
      <c r="A14" s="12"/>
      <c r="B14" s="44">
        <v>521</v>
      </c>
      <c r="C14" s="20" t="s">
        <v>26</v>
      </c>
      <c r="D14" s="46">
        <v>2816275</v>
      </c>
      <c r="E14" s="46">
        <v>6771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2823046</v>
      </c>
      <c r="O14" s="47">
        <f t="shared" si="1"/>
        <v>285.3867771936919</v>
      </c>
      <c r="P14" s="9"/>
    </row>
    <row r="15" spans="1:133">
      <c r="A15" s="12"/>
      <c r="B15" s="44">
        <v>522</v>
      </c>
      <c r="C15" s="20" t="s">
        <v>27</v>
      </c>
      <c r="D15" s="46">
        <v>662131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662131</v>
      </c>
      <c r="O15" s="47">
        <f t="shared" si="1"/>
        <v>66.936008896077638</v>
      </c>
      <c r="P15" s="9"/>
    </row>
    <row r="16" spans="1:133">
      <c r="A16" s="12"/>
      <c r="B16" s="44">
        <v>524</v>
      </c>
      <c r="C16" s="20" t="s">
        <v>28</v>
      </c>
      <c r="D16" s="46">
        <v>173854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173854</v>
      </c>
      <c r="O16" s="47">
        <f t="shared" si="1"/>
        <v>17.57521229276183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SUM(D18:D23)</f>
        <v>801770</v>
      </c>
      <c r="E17" s="31">
        <f t="shared" si="5"/>
        <v>7531</v>
      </c>
      <c r="F17" s="31">
        <f t="shared" si="5"/>
        <v>0</v>
      </c>
      <c r="G17" s="31">
        <f t="shared" si="5"/>
        <v>512837</v>
      </c>
      <c r="H17" s="31">
        <f t="shared" si="5"/>
        <v>0</v>
      </c>
      <c r="I17" s="31">
        <f t="shared" si="5"/>
        <v>14723138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16045276</v>
      </c>
      <c r="O17" s="43">
        <f t="shared" si="1"/>
        <v>1622.0456934896886</v>
      </c>
      <c r="P17" s="10"/>
    </row>
    <row r="18" spans="1:119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11269493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11269493</v>
      </c>
      <c r="O18" s="47">
        <f t="shared" si="1"/>
        <v>1139.253234937323</v>
      </c>
      <c r="P18" s="9"/>
    </row>
    <row r="19" spans="1:119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1129731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1129731</v>
      </c>
      <c r="O19" s="47">
        <f t="shared" si="1"/>
        <v>114.20653052972099</v>
      </c>
      <c r="P19" s="9"/>
    </row>
    <row r="20" spans="1:119">
      <c r="A20" s="12"/>
      <c r="B20" s="44">
        <v>534</v>
      </c>
      <c r="C20" s="20" t="s">
        <v>65</v>
      </c>
      <c r="D20" s="46">
        <v>801770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801770</v>
      </c>
      <c r="O20" s="47">
        <f t="shared" si="1"/>
        <v>81.052365547917503</v>
      </c>
      <c r="P20" s="9"/>
    </row>
    <row r="21" spans="1:119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2280627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2280627</v>
      </c>
      <c r="O21" s="47">
        <f t="shared" si="1"/>
        <v>230.55266882329155</v>
      </c>
      <c r="P21" s="9"/>
    </row>
    <row r="22" spans="1:119">
      <c r="A22" s="12"/>
      <c r="B22" s="44">
        <v>538</v>
      </c>
      <c r="C22" s="20" t="s">
        <v>66</v>
      </c>
      <c r="D22" s="46">
        <v>0</v>
      </c>
      <c r="E22" s="46">
        <v>7531</v>
      </c>
      <c r="F22" s="46">
        <v>0</v>
      </c>
      <c r="G22" s="46">
        <v>512837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520368</v>
      </c>
      <c r="O22" s="47">
        <f t="shared" si="1"/>
        <v>52.604933279417715</v>
      </c>
      <c r="P22" s="9"/>
    </row>
    <row r="23" spans="1:119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43287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43287</v>
      </c>
      <c r="O23" s="47">
        <f t="shared" si="1"/>
        <v>4.3759603720177918</v>
      </c>
      <c r="P23" s="9"/>
    </row>
    <row r="24" spans="1:119" ht="15.75">
      <c r="A24" s="28" t="s">
        <v>36</v>
      </c>
      <c r="B24" s="29"/>
      <c r="C24" s="30"/>
      <c r="D24" s="31">
        <f t="shared" ref="D24:M24" si="6">SUM(D25:D25)</f>
        <v>881046</v>
      </c>
      <c r="E24" s="31">
        <f t="shared" si="6"/>
        <v>0</v>
      </c>
      <c r="F24" s="31">
        <f t="shared" si="6"/>
        <v>156405</v>
      </c>
      <c r="G24" s="31">
        <f t="shared" si="6"/>
        <v>715389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1752840</v>
      </c>
      <c r="O24" s="43">
        <f t="shared" si="1"/>
        <v>177.19773554387385</v>
      </c>
      <c r="P24" s="10"/>
    </row>
    <row r="25" spans="1:119">
      <c r="A25" s="12"/>
      <c r="B25" s="44">
        <v>541</v>
      </c>
      <c r="C25" s="20" t="s">
        <v>67</v>
      </c>
      <c r="D25" s="46">
        <v>881046</v>
      </c>
      <c r="E25" s="46">
        <v>0</v>
      </c>
      <c r="F25" s="46">
        <v>156405</v>
      </c>
      <c r="G25" s="46">
        <v>715389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1752840</v>
      </c>
      <c r="O25" s="47">
        <f t="shared" si="1"/>
        <v>177.19773554387385</v>
      </c>
      <c r="P25" s="9"/>
    </row>
    <row r="26" spans="1:119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384068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384068</v>
      </c>
      <c r="O26" s="43">
        <f t="shared" si="1"/>
        <v>38.826122118883944</v>
      </c>
      <c r="P26" s="10"/>
    </row>
    <row r="27" spans="1:119">
      <c r="A27" s="13"/>
      <c r="B27" s="45">
        <v>559</v>
      </c>
      <c r="C27" s="21" t="s">
        <v>41</v>
      </c>
      <c r="D27" s="46">
        <v>0</v>
      </c>
      <c r="E27" s="46">
        <v>384068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384068</v>
      </c>
      <c r="O27" s="47">
        <f t="shared" si="1"/>
        <v>38.826122118883944</v>
      </c>
      <c r="P27" s="9"/>
    </row>
    <row r="28" spans="1:119" ht="15.75">
      <c r="A28" s="28" t="s">
        <v>42</v>
      </c>
      <c r="B28" s="29"/>
      <c r="C28" s="30"/>
      <c r="D28" s="31">
        <f t="shared" ref="D28:M28" si="8">SUM(D29:D29)</f>
        <v>677163</v>
      </c>
      <c r="E28" s="31">
        <f t="shared" si="8"/>
        <v>35770</v>
      </c>
      <c r="F28" s="31">
        <f t="shared" si="8"/>
        <v>0</v>
      </c>
      <c r="G28" s="31">
        <f t="shared" si="8"/>
        <v>2109848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2822781</v>
      </c>
      <c r="O28" s="43">
        <f t="shared" si="1"/>
        <v>285.35998786898506</v>
      </c>
      <c r="P28" s="9"/>
    </row>
    <row r="29" spans="1:119">
      <c r="A29" s="12"/>
      <c r="B29" s="44">
        <v>572</v>
      </c>
      <c r="C29" s="20" t="s">
        <v>68</v>
      </c>
      <c r="D29" s="46">
        <v>677163</v>
      </c>
      <c r="E29" s="46">
        <v>35770</v>
      </c>
      <c r="F29" s="46">
        <v>0</v>
      </c>
      <c r="G29" s="46">
        <v>2109848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2822781</v>
      </c>
      <c r="O29" s="47">
        <f t="shared" si="1"/>
        <v>285.35998786898506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1236267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2075859</v>
      </c>
      <c r="J30" s="31">
        <f t="shared" si="9"/>
        <v>125000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3437126</v>
      </c>
      <c r="O30" s="43">
        <f t="shared" si="1"/>
        <v>347.46522442377682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1236267</v>
      </c>
      <c r="E31" s="46">
        <v>0</v>
      </c>
      <c r="F31" s="46">
        <v>0</v>
      </c>
      <c r="G31" s="46">
        <v>0</v>
      </c>
      <c r="H31" s="46">
        <v>0</v>
      </c>
      <c r="I31" s="46">
        <v>2075859</v>
      </c>
      <c r="J31" s="46">
        <v>125000</v>
      </c>
      <c r="K31" s="46">
        <v>0</v>
      </c>
      <c r="L31" s="46">
        <v>0</v>
      </c>
      <c r="M31" s="46">
        <v>0</v>
      </c>
      <c r="N31" s="46">
        <f t="shared" si="4"/>
        <v>3437126</v>
      </c>
      <c r="O31" s="47">
        <f t="shared" si="1"/>
        <v>347.46522442377682</v>
      </c>
      <c r="P31" s="9"/>
    </row>
    <row r="32" spans="1:119" ht="16.5" thickBot="1">
      <c r="A32" s="14" t="s">
        <v>10</v>
      </c>
      <c r="B32" s="23"/>
      <c r="C32" s="22"/>
      <c r="D32" s="15">
        <f>SUM(D5,D13,D17,D24,D26,D28,D30)</f>
        <v>10255153</v>
      </c>
      <c r="E32" s="15">
        <f t="shared" ref="E32:M32" si="10">SUM(E5,E13,E17,E24,E26,E28,E30)</f>
        <v>434140</v>
      </c>
      <c r="F32" s="15">
        <f t="shared" si="10"/>
        <v>7799329</v>
      </c>
      <c r="G32" s="15">
        <f t="shared" si="10"/>
        <v>3338074</v>
      </c>
      <c r="H32" s="15">
        <f t="shared" si="10"/>
        <v>0</v>
      </c>
      <c r="I32" s="15">
        <f t="shared" si="10"/>
        <v>16798997</v>
      </c>
      <c r="J32" s="15">
        <f t="shared" si="10"/>
        <v>1487894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40113587</v>
      </c>
      <c r="O32" s="37">
        <f t="shared" si="1"/>
        <v>4055.1543671653862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80</v>
      </c>
      <c r="M34" s="93"/>
      <c r="N34" s="93"/>
      <c r="O34" s="41">
        <v>9892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2632767</v>
      </c>
      <c r="E5" s="26">
        <f t="shared" si="0"/>
        <v>3239</v>
      </c>
      <c r="F5" s="26">
        <f t="shared" si="0"/>
        <v>647445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1171186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4454637</v>
      </c>
      <c r="O5" s="32">
        <f t="shared" ref="O5:O33" si="1">(N5/O$35)</f>
        <v>455.11207601144258</v>
      </c>
      <c r="P5" s="6"/>
    </row>
    <row r="6" spans="1:133">
      <c r="A6" s="12"/>
      <c r="B6" s="44">
        <v>511</v>
      </c>
      <c r="C6" s="20" t="s">
        <v>19</v>
      </c>
      <c r="D6" s="46">
        <v>130674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130674</v>
      </c>
      <c r="O6" s="47">
        <f t="shared" si="1"/>
        <v>13.35042909685329</v>
      </c>
      <c r="P6" s="9"/>
    </row>
    <row r="7" spans="1:133">
      <c r="A7" s="12"/>
      <c r="B7" s="44">
        <v>512</v>
      </c>
      <c r="C7" s="20" t="s">
        <v>20</v>
      </c>
      <c r="D7" s="46">
        <v>564966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564966</v>
      </c>
      <c r="O7" s="47">
        <f t="shared" si="1"/>
        <v>57.720269718022067</v>
      </c>
      <c r="P7" s="9"/>
    </row>
    <row r="8" spans="1:133">
      <c r="A8" s="12"/>
      <c r="B8" s="44">
        <v>513</v>
      </c>
      <c r="C8" s="20" t="s">
        <v>21</v>
      </c>
      <c r="D8" s="46">
        <v>909064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930958</v>
      </c>
      <c r="K8" s="46">
        <v>0</v>
      </c>
      <c r="L8" s="46">
        <v>0</v>
      </c>
      <c r="M8" s="46">
        <v>0</v>
      </c>
      <c r="N8" s="46">
        <f t="shared" si="2"/>
        <v>1840022</v>
      </c>
      <c r="O8" s="47">
        <f t="shared" si="1"/>
        <v>187.98753575807112</v>
      </c>
      <c r="P8" s="9"/>
    </row>
    <row r="9" spans="1:133">
      <c r="A9" s="12"/>
      <c r="B9" s="44">
        <v>514</v>
      </c>
      <c r="C9" s="20" t="s">
        <v>22</v>
      </c>
      <c r="D9" s="46">
        <v>153516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153516</v>
      </c>
      <c r="O9" s="47">
        <f t="shared" si="1"/>
        <v>15.68410298324479</v>
      </c>
      <c r="P9" s="9"/>
    </row>
    <row r="10" spans="1:133">
      <c r="A10" s="12"/>
      <c r="B10" s="44">
        <v>515</v>
      </c>
      <c r="C10" s="20" t="s">
        <v>23</v>
      </c>
      <c r="D10" s="46">
        <v>600196</v>
      </c>
      <c r="E10" s="46">
        <v>3239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603435</v>
      </c>
      <c r="O10" s="47">
        <f t="shared" si="1"/>
        <v>61.650490396403761</v>
      </c>
      <c r="P10" s="9"/>
    </row>
    <row r="11" spans="1:133">
      <c r="A11" s="12"/>
      <c r="B11" s="44">
        <v>516</v>
      </c>
      <c r="C11" s="20" t="s">
        <v>49</v>
      </c>
      <c r="D11" s="46">
        <v>173506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173506</v>
      </c>
      <c r="O11" s="47">
        <f t="shared" si="1"/>
        <v>17.726399673069064</v>
      </c>
      <c r="P11" s="9"/>
    </row>
    <row r="12" spans="1:133">
      <c r="A12" s="12"/>
      <c r="B12" s="44">
        <v>519</v>
      </c>
      <c r="C12" s="20" t="s">
        <v>64</v>
      </c>
      <c r="D12" s="46">
        <v>100845</v>
      </c>
      <c r="E12" s="46">
        <v>0</v>
      </c>
      <c r="F12" s="46">
        <v>647445</v>
      </c>
      <c r="G12" s="46">
        <v>0</v>
      </c>
      <c r="H12" s="46">
        <v>0</v>
      </c>
      <c r="I12" s="46">
        <v>0</v>
      </c>
      <c r="J12" s="46">
        <v>240228</v>
      </c>
      <c r="K12" s="46">
        <v>0</v>
      </c>
      <c r="L12" s="46">
        <v>0</v>
      </c>
      <c r="M12" s="46">
        <v>0</v>
      </c>
      <c r="N12" s="46">
        <f t="shared" si="2"/>
        <v>988518</v>
      </c>
      <c r="O12" s="47">
        <f t="shared" si="1"/>
        <v>100.9928483857785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3213958</v>
      </c>
      <c r="E13" s="31">
        <f t="shared" si="3"/>
        <v>7301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3221259</v>
      </c>
      <c r="O13" s="43">
        <f t="shared" si="1"/>
        <v>329.10288107887209</v>
      </c>
      <c r="P13" s="10"/>
    </row>
    <row r="14" spans="1:133">
      <c r="A14" s="12"/>
      <c r="B14" s="44">
        <v>521</v>
      </c>
      <c r="C14" s="20" t="s">
        <v>26</v>
      </c>
      <c r="D14" s="46">
        <v>2395102</v>
      </c>
      <c r="E14" s="46">
        <v>7301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2402403</v>
      </c>
      <c r="O14" s="47">
        <f t="shared" si="1"/>
        <v>245.44370657948508</v>
      </c>
      <c r="P14" s="9"/>
    </row>
    <row r="15" spans="1:133">
      <c r="A15" s="12"/>
      <c r="B15" s="44">
        <v>522</v>
      </c>
      <c r="C15" s="20" t="s">
        <v>27</v>
      </c>
      <c r="D15" s="46">
        <v>610324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610324</v>
      </c>
      <c r="O15" s="47">
        <f t="shared" si="1"/>
        <v>62.354311401716387</v>
      </c>
      <c r="P15" s="9"/>
    </row>
    <row r="16" spans="1:133">
      <c r="A16" s="12"/>
      <c r="B16" s="44">
        <v>524</v>
      </c>
      <c r="C16" s="20" t="s">
        <v>28</v>
      </c>
      <c r="D16" s="46">
        <v>208532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208532</v>
      </c>
      <c r="O16" s="47">
        <f t="shared" si="1"/>
        <v>21.304863097670616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SUM(D18:D23)</f>
        <v>806419</v>
      </c>
      <c r="E17" s="31">
        <f t="shared" si="5"/>
        <v>5785</v>
      </c>
      <c r="F17" s="31">
        <f t="shared" si="5"/>
        <v>0</v>
      </c>
      <c r="G17" s="31">
        <f t="shared" si="5"/>
        <v>50823</v>
      </c>
      <c r="H17" s="31">
        <f t="shared" si="5"/>
        <v>0</v>
      </c>
      <c r="I17" s="31">
        <f t="shared" si="5"/>
        <v>15965696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16828723</v>
      </c>
      <c r="O17" s="43">
        <f t="shared" si="1"/>
        <v>1719.3219248058847</v>
      </c>
      <c r="P17" s="10"/>
    </row>
    <row r="18" spans="1:16">
      <c r="A18" s="12"/>
      <c r="B18" s="44">
        <v>531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12492139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12492139</v>
      </c>
      <c r="O18" s="47">
        <f t="shared" si="1"/>
        <v>1276.2708418471598</v>
      </c>
      <c r="P18" s="9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1151556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1151556</v>
      </c>
      <c r="O19" s="47">
        <f t="shared" si="1"/>
        <v>117.6497752349816</v>
      </c>
      <c r="P19" s="9"/>
    </row>
    <row r="20" spans="1:16">
      <c r="A20" s="12"/>
      <c r="B20" s="44">
        <v>534</v>
      </c>
      <c r="C20" s="20" t="s">
        <v>65</v>
      </c>
      <c r="D20" s="46">
        <v>806419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806419</v>
      </c>
      <c r="O20" s="47">
        <f t="shared" si="1"/>
        <v>82.388536984062114</v>
      </c>
      <c r="P20" s="9"/>
    </row>
    <row r="21" spans="1:16">
      <c r="A21" s="12"/>
      <c r="B21" s="44">
        <v>535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2278532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2278532</v>
      </c>
      <c r="O21" s="47">
        <f t="shared" si="1"/>
        <v>232.78831221904372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5785</v>
      </c>
      <c r="F22" s="46">
        <v>0</v>
      </c>
      <c r="G22" s="46">
        <v>50823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56608</v>
      </c>
      <c r="O22" s="47">
        <f t="shared" si="1"/>
        <v>5.7834082550061297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43469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43469</v>
      </c>
      <c r="O23" s="47">
        <f t="shared" si="1"/>
        <v>4.4410502656313851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694732</v>
      </c>
      <c r="E24" s="31">
        <f t="shared" si="6"/>
        <v>0</v>
      </c>
      <c r="F24" s="31">
        <f t="shared" si="6"/>
        <v>0</v>
      </c>
      <c r="G24" s="31">
        <f t="shared" si="6"/>
        <v>732077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1426809</v>
      </c>
      <c r="O24" s="43">
        <f t="shared" si="1"/>
        <v>145.77125051082959</v>
      </c>
      <c r="P24" s="10"/>
    </row>
    <row r="25" spans="1:16">
      <c r="A25" s="12"/>
      <c r="B25" s="44">
        <v>541</v>
      </c>
      <c r="C25" s="20" t="s">
        <v>67</v>
      </c>
      <c r="D25" s="46">
        <v>694732</v>
      </c>
      <c r="E25" s="46">
        <v>0</v>
      </c>
      <c r="F25" s="46">
        <v>0</v>
      </c>
      <c r="G25" s="46">
        <v>732077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1426809</v>
      </c>
      <c r="O25" s="47">
        <f t="shared" si="1"/>
        <v>145.77125051082959</v>
      </c>
      <c r="P25" s="9"/>
    </row>
    <row r="26" spans="1:16" ht="15.75">
      <c r="A26" s="28" t="s">
        <v>39</v>
      </c>
      <c r="B26" s="29"/>
      <c r="C26" s="30"/>
      <c r="D26" s="31">
        <f t="shared" ref="D26:M26" si="7">SUM(D27:D27)</f>
        <v>0</v>
      </c>
      <c r="E26" s="31">
        <f t="shared" si="7"/>
        <v>982254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982254</v>
      </c>
      <c r="O26" s="43">
        <f t="shared" si="1"/>
        <v>100.35288107887209</v>
      </c>
      <c r="P26" s="10"/>
    </row>
    <row r="27" spans="1:16">
      <c r="A27" s="13"/>
      <c r="B27" s="45">
        <v>559</v>
      </c>
      <c r="C27" s="21" t="s">
        <v>41</v>
      </c>
      <c r="D27" s="46">
        <v>0</v>
      </c>
      <c r="E27" s="46">
        <v>982254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982254</v>
      </c>
      <c r="O27" s="47">
        <f t="shared" si="1"/>
        <v>100.35288107887209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SUM(D29:D29)</f>
        <v>746234</v>
      </c>
      <c r="E28" s="31">
        <f t="shared" si="8"/>
        <v>96067</v>
      </c>
      <c r="F28" s="31">
        <f t="shared" si="8"/>
        <v>0</v>
      </c>
      <c r="G28" s="31">
        <f t="shared" si="8"/>
        <v>87142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929443</v>
      </c>
      <c r="O28" s="43">
        <f t="shared" si="1"/>
        <v>94.957396812423369</v>
      </c>
      <c r="P28" s="9"/>
    </row>
    <row r="29" spans="1:16">
      <c r="A29" s="12"/>
      <c r="B29" s="44">
        <v>572</v>
      </c>
      <c r="C29" s="20" t="s">
        <v>68</v>
      </c>
      <c r="D29" s="46">
        <v>746234</v>
      </c>
      <c r="E29" s="46">
        <v>96067</v>
      </c>
      <c r="F29" s="46">
        <v>0</v>
      </c>
      <c r="G29" s="46">
        <v>87142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929443</v>
      </c>
      <c r="O29" s="47">
        <f t="shared" si="1"/>
        <v>94.957396812423369</v>
      </c>
      <c r="P29" s="9"/>
    </row>
    <row r="30" spans="1:16" ht="15.75">
      <c r="A30" s="28" t="s">
        <v>69</v>
      </c>
      <c r="B30" s="29"/>
      <c r="C30" s="30"/>
      <c r="D30" s="31">
        <f t="shared" ref="D30:M30" si="9">SUM(D31:D32)</f>
        <v>1345028</v>
      </c>
      <c r="E30" s="31">
        <f t="shared" si="9"/>
        <v>0</v>
      </c>
      <c r="F30" s="31">
        <f t="shared" si="9"/>
        <v>1150000</v>
      </c>
      <c r="G30" s="31">
        <f t="shared" si="9"/>
        <v>19850</v>
      </c>
      <c r="H30" s="31">
        <f t="shared" si="9"/>
        <v>0</v>
      </c>
      <c r="I30" s="31">
        <f t="shared" si="9"/>
        <v>1694556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4209434</v>
      </c>
      <c r="O30" s="43">
        <f t="shared" si="1"/>
        <v>430.06068655496529</v>
      </c>
      <c r="P30" s="9"/>
    </row>
    <row r="31" spans="1:16">
      <c r="A31" s="12"/>
      <c r="B31" s="44">
        <v>581</v>
      </c>
      <c r="C31" s="20" t="s">
        <v>70</v>
      </c>
      <c r="D31" s="46">
        <v>1345028</v>
      </c>
      <c r="E31" s="46">
        <v>0</v>
      </c>
      <c r="F31" s="46">
        <v>0</v>
      </c>
      <c r="G31" s="46">
        <v>19850</v>
      </c>
      <c r="H31" s="46">
        <v>0</v>
      </c>
      <c r="I31" s="46">
        <v>1694556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3059434</v>
      </c>
      <c r="O31" s="47">
        <f t="shared" si="1"/>
        <v>312.56988148753578</v>
      </c>
      <c r="P31" s="9"/>
    </row>
    <row r="32" spans="1:16" ht="15.75" thickBot="1">
      <c r="A32" s="12"/>
      <c r="B32" s="44">
        <v>585</v>
      </c>
      <c r="C32" s="20" t="s">
        <v>77</v>
      </c>
      <c r="D32" s="46">
        <v>0</v>
      </c>
      <c r="E32" s="46">
        <v>0</v>
      </c>
      <c r="F32" s="46">
        <v>1150000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1150000</v>
      </c>
      <c r="O32" s="47">
        <f t="shared" si="1"/>
        <v>117.49080506742951</v>
      </c>
      <c r="P32" s="9"/>
    </row>
    <row r="33" spans="1:119" ht="16.5" thickBot="1">
      <c r="A33" s="14" t="s">
        <v>10</v>
      </c>
      <c r="B33" s="23"/>
      <c r="C33" s="22"/>
      <c r="D33" s="15">
        <f>SUM(D5,D13,D17,D24,D26,D28,D30)</f>
        <v>9439138</v>
      </c>
      <c r="E33" s="15">
        <f t="shared" ref="E33:M33" si="10">SUM(E5,E13,E17,E24,E26,E28,E30)</f>
        <v>1094646</v>
      </c>
      <c r="F33" s="15">
        <f t="shared" si="10"/>
        <v>1797445</v>
      </c>
      <c r="G33" s="15">
        <f t="shared" si="10"/>
        <v>889892</v>
      </c>
      <c r="H33" s="15">
        <f t="shared" si="10"/>
        <v>0</v>
      </c>
      <c r="I33" s="15">
        <f t="shared" si="10"/>
        <v>17660252</v>
      </c>
      <c r="J33" s="15">
        <f t="shared" si="10"/>
        <v>1171186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32052559</v>
      </c>
      <c r="O33" s="37">
        <f t="shared" si="1"/>
        <v>3274.6790968532896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78</v>
      </c>
      <c r="M35" s="93"/>
      <c r="N35" s="93"/>
      <c r="O35" s="41">
        <v>9788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2024-07-03T14:58:07Z</cp:lastPrinted>
  <dcterms:created xsi:type="dcterms:W3CDTF">2000-08-31T21:26:31Z</dcterms:created>
  <dcterms:modified xsi:type="dcterms:W3CDTF">2024-07-03T14:58:10Z</dcterms:modified>
</cp:coreProperties>
</file>