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'2006'!$A$1:$O$93</definedName>
    <definedName name="_xlnm.Print_Area" localSheetId="16">'2007'!$A$1:$O$95</definedName>
    <definedName name="_xlnm.Print_Area" localSheetId="15">'2008'!$A$1:$O$92</definedName>
    <definedName name="_xlnm.Print_Area" localSheetId="14">'2009'!$A$1:$O$90</definedName>
    <definedName name="_xlnm.Print_Area" localSheetId="13">'2010'!$A$1:$O$72</definedName>
    <definedName name="_xlnm.Print_Area" localSheetId="12">'2011'!$A$1:$O$69</definedName>
    <definedName name="_xlnm.Print_Area" localSheetId="11">'2012'!$A$1:$O$71</definedName>
    <definedName name="_xlnm.Print_Area" localSheetId="10">'2013'!$A$1:$O$86</definedName>
    <definedName name="_xlnm.Print_Area" localSheetId="9">'2014'!$A$1:$O$85</definedName>
    <definedName name="_xlnm.Print_Area" localSheetId="8">'2015'!$A$1:$O$82</definedName>
    <definedName name="_xlnm.Print_Area" localSheetId="7">'2016'!$A$1:$O$87</definedName>
    <definedName name="_xlnm.Print_Area" localSheetId="6">'2017'!$A$1:$O$91</definedName>
    <definedName name="_xlnm.Print_Area" localSheetId="5">'2018'!$A$1:$O$90</definedName>
    <definedName name="_xlnm.Print_Area" localSheetId="4">'2019'!$A$1:$O$87</definedName>
    <definedName name="_xlnm.Print_Area" localSheetId="3">'2020'!$A$1:$O$86</definedName>
    <definedName name="_xlnm.Print_Area" localSheetId="2">'2021'!$A$1:$P$86</definedName>
    <definedName name="_xlnm.Print_Area" localSheetId="1">'2022'!$A$1:$P$58</definedName>
    <definedName name="_xlnm.Print_Area" localSheetId="0">'2023'!$A$1:$P$56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1" i="51" l="1"/>
  <c r="P51" i="51" s="1"/>
  <c r="O50" i="51"/>
  <c r="P50" i="51" s="1"/>
  <c r="N49" i="51"/>
  <c r="M49" i="51"/>
  <c r="L49" i="51"/>
  <c r="K49" i="51"/>
  <c r="J49" i="51"/>
  <c r="I49" i="51"/>
  <c r="H49" i="51"/>
  <c r="G49" i="51"/>
  <c r="F49" i="51"/>
  <c r="E49" i="51"/>
  <c r="D49" i="51"/>
  <c r="O48" i="51"/>
  <c r="P48" i="51" s="1"/>
  <c r="O47" i="51"/>
  <c r="P47" i="51" s="1"/>
  <c r="O46" i="51"/>
  <c r="P46" i="51" s="1"/>
  <c r="O45" i="51"/>
  <c r="P45" i="51" s="1"/>
  <c r="O44" i="51"/>
  <c r="P44" i="51" s="1"/>
  <c r="N43" i="51"/>
  <c r="M43" i="51"/>
  <c r="L43" i="51"/>
  <c r="K43" i="51"/>
  <c r="J43" i="51"/>
  <c r="I43" i="51"/>
  <c r="H43" i="51"/>
  <c r="G43" i="51"/>
  <c r="F43" i="51"/>
  <c r="E43" i="51"/>
  <c r="D43" i="5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O12" i="51"/>
  <c r="P12" i="51" s="1"/>
  <c r="N11" i="51"/>
  <c r="M11" i="51"/>
  <c r="L11" i="51"/>
  <c r="K11" i="51"/>
  <c r="J11" i="51"/>
  <c r="I11" i="51"/>
  <c r="H11" i="51"/>
  <c r="G11" i="51"/>
  <c r="F11" i="51"/>
  <c r="E11" i="51"/>
  <c r="D11" i="5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49" i="51" l="1"/>
  <c r="P49" i="51" s="1"/>
  <c r="O43" i="51"/>
  <c r="P43" i="51" s="1"/>
  <c r="O41" i="51"/>
  <c r="P41" i="51" s="1"/>
  <c r="O29" i="51"/>
  <c r="P29" i="51" s="1"/>
  <c r="H52" i="51"/>
  <c r="I52" i="51"/>
  <c r="D52" i="51"/>
  <c r="O15" i="51"/>
  <c r="P15" i="51" s="1"/>
  <c r="J52" i="51"/>
  <c r="E52" i="51"/>
  <c r="O11" i="51"/>
  <c r="P11" i="51" s="1"/>
  <c r="K52" i="51"/>
  <c r="L52" i="51"/>
  <c r="N52" i="51"/>
  <c r="M52" i="51"/>
  <c r="O5" i="51"/>
  <c r="P5" i="51" s="1"/>
  <c r="G52" i="51"/>
  <c r="F52" i="51"/>
  <c r="O53" i="50"/>
  <c r="P53" i="50" s="1"/>
  <c r="N52" i="50"/>
  <c r="M52" i="50"/>
  <c r="L52" i="50"/>
  <c r="K52" i="50"/>
  <c r="J52" i="50"/>
  <c r="I52" i="50"/>
  <c r="H52" i="50"/>
  <c r="G52" i="50"/>
  <c r="F52" i="50"/>
  <c r="E52" i="50"/>
  <c r="D52" i="50"/>
  <c r="O51" i="50"/>
  <c r="P51" i="50" s="1"/>
  <c r="O50" i="50"/>
  <c r="P50" i="50" s="1"/>
  <c r="O49" i="50"/>
  <c r="P49" i="50" s="1"/>
  <c r="O48" i="50"/>
  <c r="P48" i="50" s="1"/>
  <c r="O47" i="50"/>
  <c r="P47" i="50" s="1"/>
  <c r="N46" i="50"/>
  <c r="M46" i="50"/>
  <c r="L46" i="50"/>
  <c r="K46" i="50"/>
  <c r="J46" i="50"/>
  <c r="I46" i="50"/>
  <c r="H46" i="50"/>
  <c r="G46" i="50"/>
  <c r="F46" i="50"/>
  <c r="E46" i="50"/>
  <c r="D46" i="50"/>
  <c r="O45" i="50"/>
  <c r="P45" i="50" s="1"/>
  <c r="N44" i="50"/>
  <c r="M44" i="50"/>
  <c r="L44" i="50"/>
  <c r="K44" i="50"/>
  <c r="J44" i="50"/>
  <c r="I44" i="50"/>
  <c r="H44" i="50"/>
  <c r="G44" i="50"/>
  <c r="F44" i="50"/>
  <c r="E44" i="50"/>
  <c r="D44" i="50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52" i="51" l="1"/>
  <c r="P52" i="51" s="1"/>
  <c r="O52" i="50"/>
  <c r="P52" i="50" s="1"/>
  <c r="O46" i="50"/>
  <c r="P46" i="50" s="1"/>
  <c r="O44" i="50"/>
  <c r="P44" i="50" s="1"/>
  <c r="O32" i="50"/>
  <c r="P32" i="50" s="1"/>
  <c r="L54" i="50"/>
  <c r="M54" i="50"/>
  <c r="H54" i="50"/>
  <c r="O16" i="50"/>
  <c r="P16" i="50" s="1"/>
  <c r="F54" i="50"/>
  <c r="D54" i="50"/>
  <c r="G54" i="50"/>
  <c r="J54" i="50"/>
  <c r="N54" i="50"/>
  <c r="I54" i="50"/>
  <c r="O12" i="50"/>
  <c r="P12" i="50" s="1"/>
  <c r="K54" i="50"/>
  <c r="E54" i="50"/>
  <c r="O5" i="50"/>
  <c r="P5" i="50" s="1"/>
  <c r="O81" i="49"/>
  <c r="P81" i="49" s="1"/>
  <c r="N80" i="49"/>
  <c r="M80" i="49"/>
  <c r="L80" i="49"/>
  <c r="K80" i="49"/>
  <c r="J80" i="49"/>
  <c r="I80" i="49"/>
  <c r="H80" i="49"/>
  <c r="G80" i="49"/>
  <c r="F80" i="49"/>
  <c r="E80" i="49"/>
  <c r="D80" i="49"/>
  <c r="O79" i="49"/>
  <c r="P79" i="49"/>
  <c r="O78" i="49"/>
  <c r="P78" i="49" s="1"/>
  <c r="O77" i="49"/>
  <c r="P77" i="49" s="1"/>
  <c r="N76" i="49"/>
  <c r="M76" i="49"/>
  <c r="L76" i="49"/>
  <c r="K76" i="49"/>
  <c r="J76" i="49"/>
  <c r="I76" i="49"/>
  <c r="H76" i="49"/>
  <c r="G76" i="49"/>
  <c r="F76" i="49"/>
  <c r="E76" i="49"/>
  <c r="D76" i="49"/>
  <c r="O75" i="49"/>
  <c r="P75" i="49"/>
  <c r="O74" i="49"/>
  <c r="P74" i="49"/>
  <c r="N73" i="49"/>
  <c r="M73" i="49"/>
  <c r="L73" i="49"/>
  <c r="K73" i="49"/>
  <c r="J73" i="49"/>
  <c r="I73" i="49"/>
  <c r="H73" i="49"/>
  <c r="G73" i="49"/>
  <c r="F73" i="49"/>
  <c r="E73" i="49"/>
  <c r="D73" i="49"/>
  <c r="O72" i="49"/>
  <c r="P72" i="49"/>
  <c r="O71" i="49"/>
  <c r="P71" i="49"/>
  <c r="O70" i="49"/>
  <c r="P70" i="49"/>
  <c r="O69" i="49"/>
  <c r="P69" i="49" s="1"/>
  <c r="O68" i="49"/>
  <c r="P68" i="49" s="1"/>
  <c r="O67" i="49"/>
  <c r="P67" i="49" s="1"/>
  <c r="O66" i="49"/>
  <c r="P66" i="49"/>
  <c r="O65" i="49"/>
  <c r="P65" i="49"/>
  <c r="O64" i="49"/>
  <c r="P64" i="49"/>
  <c r="O63" i="49"/>
  <c r="P63" i="49" s="1"/>
  <c r="O62" i="49"/>
  <c r="P62" i="49" s="1"/>
  <c r="O61" i="49"/>
  <c r="P61" i="49" s="1"/>
  <c r="O60" i="49"/>
  <c r="P60" i="49"/>
  <c r="O59" i="49"/>
  <c r="P59" i="49"/>
  <c r="O58" i="49"/>
  <c r="P58" i="49"/>
  <c r="O57" i="49"/>
  <c r="P57" i="49" s="1"/>
  <c r="O56" i="49"/>
  <c r="P56" i="49" s="1"/>
  <c r="O55" i="49"/>
  <c r="P55" i="49" s="1"/>
  <c r="O54" i="49"/>
  <c r="P54" i="49"/>
  <c r="O53" i="49"/>
  <c r="P53" i="49"/>
  <c r="O52" i="49"/>
  <c r="P52" i="49"/>
  <c r="O51" i="49"/>
  <c r="P51" i="49" s="1"/>
  <c r="O50" i="49"/>
  <c r="P50" i="49" s="1"/>
  <c r="O49" i="49"/>
  <c r="P49" i="49" s="1"/>
  <c r="O48" i="49"/>
  <c r="P48" i="49"/>
  <c r="O47" i="49"/>
  <c r="P47" i="49"/>
  <c r="O46" i="49"/>
  <c r="P46" i="49"/>
  <c r="O45" i="49"/>
  <c r="P45" i="49" s="1"/>
  <c r="O44" i="49"/>
  <c r="P44" i="49" s="1"/>
  <c r="O43" i="49"/>
  <c r="P43" i="49" s="1"/>
  <c r="O42" i="49"/>
  <c r="P42" i="49"/>
  <c r="N41" i="49"/>
  <c r="M41" i="49"/>
  <c r="L41" i="49"/>
  <c r="K41" i="49"/>
  <c r="J41" i="49"/>
  <c r="I41" i="49"/>
  <c r="H41" i="49"/>
  <c r="G41" i="49"/>
  <c r="F41" i="49"/>
  <c r="E41" i="49"/>
  <c r="D41" i="49"/>
  <c r="O40" i="49"/>
  <c r="P40" i="49" s="1"/>
  <c r="O39" i="49"/>
  <c r="P39" i="49" s="1"/>
  <c r="O38" i="49"/>
  <c r="P38" i="49" s="1"/>
  <c r="O37" i="49"/>
  <c r="P37" i="49"/>
  <c r="O36" i="49"/>
  <c r="P36" i="49"/>
  <c r="O35" i="49"/>
  <c r="P35" i="49"/>
  <c r="O34" i="49"/>
  <c r="P34" i="49" s="1"/>
  <c r="O33" i="49"/>
  <c r="P33" i="49" s="1"/>
  <c r="O32" i="49"/>
  <c r="P32" i="49" s="1"/>
  <c r="O31" i="49"/>
  <c r="P31" i="49"/>
  <c r="O30" i="49"/>
  <c r="P30" i="49"/>
  <c r="O29" i="49"/>
  <c r="P29" i="49"/>
  <c r="O28" i="49"/>
  <c r="P28" i="49" s="1"/>
  <c r="O27" i="49"/>
  <c r="P27" i="49" s="1"/>
  <c r="O26" i="49"/>
  <c r="P26" i="49" s="1"/>
  <c r="O25" i="49"/>
  <c r="P25" i="49"/>
  <c r="O24" i="49"/>
  <c r="P24" i="49"/>
  <c r="O23" i="49"/>
  <c r="P23" i="49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/>
  <c r="O17" i="49"/>
  <c r="P17" i="49" s="1"/>
  <c r="O16" i="49"/>
  <c r="P16" i="49" s="1"/>
  <c r="O15" i="49"/>
  <c r="P15" i="49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/>
  <c r="O9" i="49"/>
  <c r="P9" i="49"/>
  <c r="O8" i="49"/>
  <c r="P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81" i="47"/>
  <c r="O81" i="47"/>
  <c r="N80" i="47"/>
  <c r="O80" i="47"/>
  <c r="M79" i="47"/>
  <c r="L79" i="47"/>
  <c r="K79" i="47"/>
  <c r="J79" i="47"/>
  <c r="I79" i="47"/>
  <c r="H79" i="47"/>
  <c r="G79" i="47"/>
  <c r="F79" i="47"/>
  <c r="E79" i="47"/>
  <c r="D79" i="47"/>
  <c r="N78" i="47"/>
  <c r="O78" i="47"/>
  <c r="N77" i="47"/>
  <c r="O77" i="47" s="1"/>
  <c r="N76" i="47"/>
  <c r="O76" i="47" s="1"/>
  <c r="M75" i="47"/>
  <c r="L75" i="47"/>
  <c r="K75" i="47"/>
  <c r="J75" i="47"/>
  <c r="I75" i="47"/>
  <c r="H75" i="47"/>
  <c r="G75" i="47"/>
  <c r="F75" i="47"/>
  <c r="E75" i="47"/>
  <c r="D75" i="47"/>
  <c r="N74" i="47"/>
  <c r="O74" i="47" s="1"/>
  <c r="N73" i="47"/>
  <c r="O73" i="47"/>
  <c r="M72" i="47"/>
  <c r="L72" i="47"/>
  <c r="K72" i="47"/>
  <c r="J72" i="47"/>
  <c r="I72" i="47"/>
  <c r="H72" i="47"/>
  <c r="G72" i="47"/>
  <c r="F72" i="47"/>
  <c r="E72" i="47"/>
  <c r="D72" i="47"/>
  <c r="N71" i="47"/>
  <c r="O71" i="47"/>
  <c r="N70" i="47"/>
  <c r="O70" i="47"/>
  <c r="N69" i="47"/>
  <c r="O69" i="47"/>
  <c r="N68" i="47"/>
  <c r="O68" i="47"/>
  <c r="N67" i="47"/>
  <c r="O67" i="47" s="1"/>
  <c r="N66" i="47"/>
  <c r="O66" i="47" s="1"/>
  <c r="N65" i="47"/>
  <c r="O65" i="47"/>
  <c r="N64" i="47"/>
  <c r="O64" i="47"/>
  <c r="N63" i="47"/>
  <c r="O63" i="47"/>
  <c r="N62" i="47"/>
  <c r="O62" i="47" s="1"/>
  <c r="N61" i="47"/>
  <c r="O61" i="47" s="1"/>
  <c r="N60" i="47"/>
  <c r="O60" i="47" s="1"/>
  <c r="N59" i="47"/>
  <c r="O59" i="47"/>
  <c r="N58" i="47"/>
  <c r="O58" i="47"/>
  <c r="N57" i="47"/>
  <c r="O57" i="47"/>
  <c r="N56" i="47"/>
  <c r="O56" i="47" s="1"/>
  <c r="N55" i="47"/>
  <c r="O55" i="47" s="1"/>
  <c r="N54" i="47"/>
  <c r="O54" i="47" s="1"/>
  <c r="N53" i="47"/>
  <c r="O53" i="47"/>
  <c r="N52" i="47"/>
  <c r="O52" i="47"/>
  <c r="N51" i="47"/>
  <c r="O51" i="47"/>
  <c r="N50" i="47"/>
  <c r="O50" i="47" s="1"/>
  <c r="N49" i="47"/>
  <c r="O49" i="47" s="1"/>
  <c r="N48" i="47"/>
  <c r="O48" i="47" s="1"/>
  <c r="N47" i="47"/>
  <c r="O47" i="47"/>
  <c r="N46" i="47"/>
  <c r="O46" i="47"/>
  <c r="N45" i="47"/>
  <c r="O45" i="47"/>
  <c r="N44" i="47"/>
  <c r="O44" i="47" s="1"/>
  <c r="N43" i="47"/>
  <c r="O43" i="47" s="1"/>
  <c r="N42" i="47"/>
  <c r="O42" i="47" s="1"/>
  <c r="N41" i="47"/>
  <c r="O41" i="47"/>
  <c r="N40" i="47"/>
  <c r="O40" i="47"/>
  <c r="N39" i="47"/>
  <c r="O39" i="47"/>
  <c r="M38" i="47"/>
  <c r="L38" i="47"/>
  <c r="K38" i="47"/>
  <c r="J38" i="47"/>
  <c r="I38" i="47"/>
  <c r="H38" i="47"/>
  <c r="G38" i="47"/>
  <c r="F38" i="47"/>
  <c r="E38" i="47"/>
  <c r="D38" i="47"/>
  <c r="N37" i="47"/>
  <c r="O37" i="47"/>
  <c r="N36" i="47"/>
  <c r="O36" i="47" s="1"/>
  <c r="N35" i="47"/>
  <c r="O35" i="47" s="1"/>
  <c r="N34" i="47"/>
  <c r="O34" i="47" s="1"/>
  <c r="N33" i="47"/>
  <c r="O33" i="47"/>
  <c r="N32" i="47"/>
  <c r="O32" i="47"/>
  <c r="N31" i="47"/>
  <c r="O31" i="47"/>
  <c r="N30" i="47"/>
  <c r="O30" i="47" s="1"/>
  <c r="N29" i="47"/>
  <c r="O29" i="47" s="1"/>
  <c r="N28" i="47"/>
  <c r="O28" i="47" s="1"/>
  <c r="N27" i="47"/>
  <c r="O27" i="47"/>
  <c r="N26" i="47"/>
  <c r="O26" i="47"/>
  <c r="N25" i="47"/>
  <c r="O25" i="47"/>
  <c r="N24" i="47"/>
  <c r="O24" i="47" s="1"/>
  <c r="N23" i="47"/>
  <c r="O23" i="47" s="1"/>
  <c r="N22" i="47"/>
  <c r="O22" i="47" s="1"/>
  <c r="N21" i="47"/>
  <c r="O21" i="47"/>
  <c r="N20" i="47"/>
  <c r="O20" i="47"/>
  <c r="N19" i="47"/>
  <c r="O19" i="47"/>
  <c r="M18" i="47"/>
  <c r="L18" i="47"/>
  <c r="K18" i="47"/>
  <c r="J18" i="47"/>
  <c r="I18" i="47"/>
  <c r="H18" i="47"/>
  <c r="G18" i="47"/>
  <c r="F18" i="47"/>
  <c r="E18" i="47"/>
  <c r="D18" i="47"/>
  <c r="N17" i="47"/>
  <c r="O17" i="47"/>
  <c r="N16" i="47"/>
  <c r="O16" i="47" s="1"/>
  <c r="N15" i="47"/>
  <c r="O15" i="47" s="1"/>
  <c r="N14" i="47"/>
  <c r="O14" i="47" s="1"/>
  <c r="M13" i="47"/>
  <c r="L13" i="47"/>
  <c r="K13" i="47"/>
  <c r="J13" i="47"/>
  <c r="I13" i="47"/>
  <c r="H13" i="47"/>
  <c r="G13" i="47"/>
  <c r="F13" i="47"/>
  <c r="E13" i="47"/>
  <c r="D13" i="47"/>
  <c r="N12" i="47"/>
  <c r="O12" i="47" s="1"/>
  <c r="N11" i="47"/>
  <c r="O11" i="47"/>
  <c r="N10" i="47"/>
  <c r="O10" i="47"/>
  <c r="N9" i="47"/>
  <c r="O9" i="47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82" i="46"/>
  <c r="O82" i="46" s="1"/>
  <c r="N81" i="46"/>
  <c r="O81" i="46"/>
  <c r="M80" i="46"/>
  <c r="L80" i="46"/>
  <c r="K80" i="46"/>
  <c r="J80" i="46"/>
  <c r="I80" i="46"/>
  <c r="H80" i="46"/>
  <c r="G80" i="46"/>
  <c r="F80" i="46"/>
  <c r="E80" i="46"/>
  <c r="D80" i="46"/>
  <c r="N79" i="46"/>
  <c r="O79" i="46"/>
  <c r="N78" i="46"/>
  <c r="O78" i="46"/>
  <c r="N77" i="46"/>
  <c r="O77" i="46"/>
  <c r="M76" i="46"/>
  <c r="L76" i="46"/>
  <c r="K76" i="46"/>
  <c r="J76" i="46"/>
  <c r="I76" i="46"/>
  <c r="H76" i="46"/>
  <c r="G76" i="46"/>
  <c r="F76" i="46"/>
  <c r="E76" i="46"/>
  <c r="D76" i="46"/>
  <c r="N75" i="46"/>
  <c r="O75" i="46"/>
  <c r="N74" i="46"/>
  <c r="O74" i="46" s="1"/>
  <c r="M73" i="46"/>
  <c r="L73" i="46"/>
  <c r="K73" i="46"/>
  <c r="J73" i="46"/>
  <c r="I73" i="46"/>
  <c r="H73" i="46"/>
  <c r="N73" i="46" s="1"/>
  <c r="O73" i="46" s="1"/>
  <c r="G73" i="46"/>
  <c r="F73" i="46"/>
  <c r="E73" i="46"/>
  <c r="D73" i="46"/>
  <c r="N72" i="46"/>
  <c r="O72" i="46" s="1"/>
  <c r="N71" i="46"/>
  <c r="O71" i="46" s="1"/>
  <c r="N70" i="46"/>
  <c r="O70" i="46" s="1"/>
  <c r="N69" i="46"/>
  <c r="O69" i="46"/>
  <c r="N68" i="46"/>
  <c r="O68" i="46"/>
  <c r="N67" i="46"/>
  <c r="O67" i="46"/>
  <c r="N66" i="46"/>
  <c r="O66" i="46" s="1"/>
  <c r="N65" i="46"/>
  <c r="O65" i="46" s="1"/>
  <c r="N64" i="46"/>
  <c r="O64" i="46" s="1"/>
  <c r="N63" i="46"/>
  <c r="O63" i="46"/>
  <c r="N62" i="46"/>
  <c r="O62" i="46"/>
  <c r="N61" i="46"/>
  <c r="O61" i="46"/>
  <c r="N60" i="46"/>
  <c r="O60" i="46" s="1"/>
  <c r="N59" i="46"/>
  <c r="O59" i="46" s="1"/>
  <c r="N58" i="46"/>
  <c r="O58" i="46" s="1"/>
  <c r="N57" i="46"/>
  <c r="O57" i="46"/>
  <c r="N56" i="46"/>
  <c r="O56" i="46"/>
  <c r="N55" i="46"/>
  <c r="O55" i="46"/>
  <c r="N54" i="46"/>
  <c r="O54" i="46" s="1"/>
  <c r="N53" i="46"/>
  <c r="O53" i="46" s="1"/>
  <c r="N52" i="46"/>
  <c r="O52" i="46" s="1"/>
  <c r="N51" i="46"/>
  <c r="O51" i="46"/>
  <c r="N50" i="46"/>
  <c r="O50" i="46"/>
  <c r="N49" i="46"/>
  <c r="O49" i="46"/>
  <c r="N48" i="46"/>
  <c r="O48" i="46" s="1"/>
  <c r="N47" i="46"/>
  <c r="O47" i="46" s="1"/>
  <c r="N46" i="46"/>
  <c r="O46" i="46" s="1"/>
  <c r="N45" i="46"/>
  <c r="O45" i="46"/>
  <c r="N44" i="46"/>
  <c r="O44" i="46"/>
  <c r="N43" i="46"/>
  <c r="O43" i="46"/>
  <c r="N42" i="46"/>
  <c r="O42" i="46" s="1"/>
  <c r="N41" i="46"/>
  <c r="O41" i="46" s="1"/>
  <c r="N40" i="46"/>
  <c r="O40" i="46" s="1"/>
  <c r="M39" i="46"/>
  <c r="L39" i="46"/>
  <c r="K39" i="46"/>
  <c r="J39" i="46"/>
  <c r="I39" i="46"/>
  <c r="H39" i="46"/>
  <c r="G39" i="46"/>
  <c r="F39" i="46"/>
  <c r="E39" i="46"/>
  <c r="D39" i="46"/>
  <c r="N38" i="46"/>
  <c r="O38" i="46" s="1"/>
  <c r="N37" i="46"/>
  <c r="O37" i="46"/>
  <c r="N36" i="46"/>
  <c r="O36" i="46"/>
  <c r="N35" i="46"/>
  <c r="O35" i="46"/>
  <c r="N34" i="46"/>
  <c r="O34" i="46" s="1"/>
  <c r="N33" i="46"/>
  <c r="O33" i="46" s="1"/>
  <c r="N32" i="46"/>
  <c r="O32" i="46" s="1"/>
  <c r="N31" i="46"/>
  <c r="O31" i="46"/>
  <c r="N30" i="46"/>
  <c r="O30" i="46"/>
  <c r="N29" i="46"/>
  <c r="O29" i="46"/>
  <c r="N28" i="46"/>
  <c r="O28" i="46" s="1"/>
  <c r="N27" i="46"/>
  <c r="O27" i="46" s="1"/>
  <c r="N26" i="46"/>
  <c r="O26" i="46" s="1"/>
  <c r="N25" i="46"/>
  <c r="O25" i="46"/>
  <c r="N24" i="46"/>
  <c r="O24" i="46"/>
  <c r="N23" i="46"/>
  <c r="O23" i="46"/>
  <c r="N22" i="46"/>
  <c r="O22" i="46" s="1"/>
  <c r="N21" i="46"/>
  <c r="O21" i="46" s="1"/>
  <c r="N20" i="46"/>
  <c r="O20" i="46" s="1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/>
  <c r="N16" i="46"/>
  <c r="O16" i="46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85" i="45"/>
  <c r="O85" i="45" s="1"/>
  <c r="N84" i="45"/>
  <c r="O84" i="45" s="1"/>
  <c r="N83" i="45"/>
  <c r="O83" i="45" s="1"/>
  <c r="M82" i="45"/>
  <c r="L82" i="45"/>
  <c r="L86" i="45" s="1"/>
  <c r="K82" i="45"/>
  <c r="J82" i="45"/>
  <c r="I82" i="45"/>
  <c r="H82" i="45"/>
  <c r="G82" i="45"/>
  <c r="F82" i="45"/>
  <c r="E82" i="45"/>
  <c r="D82" i="45"/>
  <c r="N81" i="45"/>
  <c r="O81" i="45" s="1"/>
  <c r="N80" i="45"/>
  <c r="O80" i="45"/>
  <c r="N79" i="45"/>
  <c r="O79" i="45"/>
  <c r="M78" i="45"/>
  <c r="L78" i="45"/>
  <c r="K78" i="45"/>
  <c r="J78" i="45"/>
  <c r="I78" i="45"/>
  <c r="H78" i="45"/>
  <c r="G78" i="45"/>
  <c r="F78" i="45"/>
  <c r="E78" i="45"/>
  <c r="D78" i="45"/>
  <c r="N77" i="45"/>
  <c r="O77" i="45"/>
  <c r="N76" i="45"/>
  <c r="O76" i="45"/>
  <c r="M75" i="45"/>
  <c r="L75" i="45"/>
  <c r="K75" i="45"/>
  <c r="J75" i="45"/>
  <c r="I75" i="45"/>
  <c r="H75" i="45"/>
  <c r="G75" i="45"/>
  <c r="F75" i="45"/>
  <c r="E75" i="45"/>
  <c r="D75" i="45"/>
  <c r="N74" i="45"/>
  <c r="O74" i="45"/>
  <c r="N73" i="45"/>
  <c r="O73" i="45" s="1"/>
  <c r="N72" i="45"/>
  <c r="O72" i="45" s="1"/>
  <c r="N71" i="45"/>
  <c r="O71" i="45" s="1"/>
  <c r="N70" i="45"/>
  <c r="O70" i="45"/>
  <c r="N69" i="45"/>
  <c r="O69" i="45"/>
  <c r="N68" i="45"/>
  <c r="O68" i="45"/>
  <c r="N67" i="45"/>
  <c r="O67" i="45" s="1"/>
  <c r="N66" i="45"/>
  <c r="O66" i="45" s="1"/>
  <c r="N65" i="45"/>
  <c r="O65" i="45" s="1"/>
  <c r="N64" i="45"/>
  <c r="O64" i="45"/>
  <c r="N63" i="45"/>
  <c r="O63" i="45"/>
  <c r="N62" i="45"/>
  <c r="O62" i="45"/>
  <c r="N61" i="45"/>
  <c r="O61" i="45" s="1"/>
  <c r="N60" i="45"/>
  <c r="O60" i="45" s="1"/>
  <c r="N59" i="45"/>
  <c r="O59" i="45" s="1"/>
  <c r="N58" i="45"/>
  <c r="O58" i="45"/>
  <c r="N57" i="45"/>
  <c r="O57" i="45"/>
  <c r="N56" i="45"/>
  <c r="O56" i="45"/>
  <c r="N55" i="45"/>
  <c r="O55" i="45" s="1"/>
  <c r="N54" i="45"/>
  <c r="O54" i="45" s="1"/>
  <c r="N53" i="45"/>
  <c r="O53" i="45" s="1"/>
  <c r="N52" i="45"/>
  <c r="O52" i="45"/>
  <c r="N51" i="45"/>
  <c r="O51" i="45"/>
  <c r="N50" i="45"/>
  <c r="O50" i="45"/>
  <c r="N49" i="45"/>
  <c r="O49" i="45" s="1"/>
  <c r="N48" i="45"/>
  <c r="O48" i="45" s="1"/>
  <c r="N47" i="45"/>
  <c r="O47" i="45" s="1"/>
  <c r="N46" i="45"/>
  <c r="O46" i="45"/>
  <c r="N45" i="45"/>
  <c r="O45" i="45"/>
  <c r="N44" i="45"/>
  <c r="O44" i="45"/>
  <c r="N43" i="45"/>
  <c r="O43" i="45" s="1"/>
  <c r="N42" i="45"/>
  <c r="O42" i="45" s="1"/>
  <c r="N41" i="45"/>
  <c r="O41" i="45" s="1"/>
  <c r="N40" i="45"/>
  <c r="O40" i="45"/>
  <c r="M39" i="45"/>
  <c r="L39" i="45"/>
  <c r="K39" i="45"/>
  <c r="J39" i="45"/>
  <c r="I39" i="45"/>
  <c r="H39" i="45"/>
  <c r="G39" i="45"/>
  <c r="F39" i="45"/>
  <c r="E39" i="45"/>
  <c r="D39" i="45"/>
  <c r="N38" i="45"/>
  <c r="O38" i="45"/>
  <c r="N37" i="45"/>
  <c r="O37" i="45"/>
  <c r="N36" i="45"/>
  <c r="O36" i="45"/>
  <c r="N35" i="45"/>
  <c r="O35" i="45" s="1"/>
  <c r="N34" i="45"/>
  <c r="O34" i="45" s="1"/>
  <c r="N33" i="45"/>
  <c r="O33" i="45" s="1"/>
  <c r="N32" i="45"/>
  <c r="O32" i="45"/>
  <c r="N31" i="45"/>
  <c r="O31" i="45"/>
  <c r="N30" i="45"/>
  <c r="O30" i="45"/>
  <c r="N29" i="45"/>
  <c r="O29" i="45" s="1"/>
  <c r="N28" i="45"/>
  <c r="O28" i="45" s="1"/>
  <c r="N27" i="45"/>
  <c r="O27" i="45" s="1"/>
  <c r="N26" i="45"/>
  <c r="O26" i="45"/>
  <c r="N25" i="45"/>
  <c r="O25" i="45"/>
  <c r="N24" i="45"/>
  <c r="O24" i="45"/>
  <c r="N23" i="45"/>
  <c r="O23" i="45" s="1"/>
  <c r="N22" i="45"/>
  <c r="O22" i="45" s="1"/>
  <c r="N21" i="45"/>
  <c r="O21" i="45" s="1"/>
  <c r="N20" i="45"/>
  <c r="O20" i="45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86" i="44"/>
  <c r="O86" i="44" s="1"/>
  <c r="N85" i="44"/>
  <c r="O85" i="44" s="1"/>
  <c r="M84" i="44"/>
  <c r="L84" i="44"/>
  <c r="L87" i="44" s="1"/>
  <c r="K84" i="44"/>
  <c r="J84" i="44"/>
  <c r="I84" i="44"/>
  <c r="H84" i="44"/>
  <c r="G84" i="44"/>
  <c r="F84" i="44"/>
  <c r="E84" i="44"/>
  <c r="D84" i="44"/>
  <c r="N83" i="44"/>
  <c r="O83" i="44" s="1"/>
  <c r="N82" i="44"/>
  <c r="O82" i="44"/>
  <c r="N81" i="44"/>
  <c r="O81" i="44"/>
  <c r="M80" i="44"/>
  <c r="L80" i="44"/>
  <c r="K80" i="44"/>
  <c r="J80" i="44"/>
  <c r="I80" i="44"/>
  <c r="H80" i="44"/>
  <c r="G80" i="44"/>
  <c r="F80" i="44"/>
  <c r="E80" i="44"/>
  <c r="D80" i="44"/>
  <c r="N79" i="44"/>
  <c r="O79" i="44" s="1"/>
  <c r="N78" i="44"/>
  <c r="O78" i="44"/>
  <c r="M77" i="44"/>
  <c r="L77" i="44"/>
  <c r="K77" i="44"/>
  <c r="J77" i="44"/>
  <c r="I77" i="44"/>
  <c r="H77" i="44"/>
  <c r="G77" i="44"/>
  <c r="F77" i="44"/>
  <c r="E77" i="44"/>
  <c r="D77" i="44"/>
  <c r="N76" i="44"/>
  <c r="O76" i="44"/>
  <c r="N75" i="44"/>
  <c r="O75" i="44" s="1"/>
  <c r="N74" i="44"/>
  <c r="O74" i="44" s="1"/>
  <c r="N73" i="44"/>
  <c r="O73" i="44" s="1"/>
  <c r="N72" i="44"/>
  <c r="O72" i="44"/>
  <c r="N71" i="44"/>
  <c r="O71" i="44" s="1"/>
  <c r="N70" i="44"/>
  <c r="O70" i="44"/>
  <c r="N69" i="44"/>
  <c r="O69" i="44" s="1"/>
  <c r="N68" i="44"/>
  <c r="O68" i="44" s="1"/>
  <c r="N67" i="44"/>
  <c r="O67" i="44" s="1"/>
  <c r="N66" i="44"/>
  <c r="O66" i="44"/>
  <c r="N65" i="44"/>
  <c r="O65" i="44" s="1"/>
  <c r="N64" i="44"/>
  <c r="O64" i="44"/>
  <c r="N63" i="44"/>
  <c r="O63" i="44" s="1"/>
  <c r="N62" i="44"/>
  <c r="O62" i="44" s="1"/>
  <c r="N61" i="44"/>
  <c r="O61" i="44" s="1"/>
  <c r="N60" i="44"/>
  <c r="O60" i="44"/>
  <c r="N59" i="44"/>
  <c r="O59" i="44" s="1"/>
  <c r="N58" i="44"/>
  <c r="O58" i="44"/>
  <c r="N57" i="44"/>
  <c r="O57" i="44" s="1"/>
  <c r="N56" i="44"/>
  <c r="O56" i="44" s="1"/>
  <c r="N55" i="44"/>
  <c r="O55" i="44" s="1"/>
  <c r="N54" i="44"/>
  <c r="O54" i="44"/>
  <c r="N53" i="44"/>
  <c r="O53" i="44" s="1"/>
  <c r="N52" i="44"/>
  <c r="O52" i="44"/>
  <c r="N51" i="44"/>
  <c r="O51" i="44" s="1"/>
  <c r="N50" i="44"/>
  <c r="O50" i="44" s="1"/>
  <c r="N49" i="44"/>
  <c r="O49" i="44" s="1"/>
  <c r="N48" i="44"/>
  <c r="O48" i="44"/>
  <c r="N47" i="44"/>
  <c r="O47" i="44" s="1"/>
  <c r="N46" i="44"/>
  <c r="O46" i="44"/>
  <c r="N45" i="44"/>
  <c r="O45" i="44" s="1"/>
  <c r="N44" i="44"/>
  <c r="O44" i="44" s="1"/>
  <c r="N43" i="44"/>
  <c r="O43" i="44" s="1"/>
  <c r="N42" i="44"/>
  <c r="O42" i="44"/>
  <c r="M41" i="44"/>
  <c r="L41" i="44"/>
  <c r="K41" i="44"/>
  <c r="J41" i="44"/>
  <c r="I41" i="44"/>
  <c r="H41" i="44"/>
  <c r="G41" i="44"/>
  <c r="F41" i="44"/>
  <c r="E41" i="44"/>
  <c r="D41" i="44"/>
  <c r="N40" i="44"/>
  <c r="O40" i="44"/>
  <c r="N39" i="44"/>
  <c r="O39" i="44" s="1"/>
  <c r="N38" i="44"/>
  <c r="O38" i="44"/>
  <c r="N37" i="44"/>
  <c r="O37" i="44" s="1"/>
  <c r="N36" i="44"/>
  <c r="O36" i="44" s="1"/>
  <c r="N35" i="44"/>
  <c r="O35" i="44" s="1"/>
  <c r="N34" i="44"/>
  <c r="O34" i="44"/>
  <c r="N33" i="44"/>
  <c r="O33" i="44" s="1"/>
  <c r="N32" i="44"/>
  <c r="O32" i="44"/>
  <c r="N31" i="44"/>
  <c r="O31" i="44" s="1"/>
  <c r="N30" i="44"/>
  <c r="O30" i="44" s="1"/>
  <c r="N29" i="44"/>
  <c r="O29" i="44" s="1"/>
  <c r="N28" i="44"/>
  <c r="O28" i="44"/>
  <c r="N27" i="44"/>
  <c r="O27" i="44" s="1"/>
  <c r="N26" i="44"/>
  <c r="O26" i="44"/>
  <c r="N25" i="44"/>
  <c r="O25" i="44" s="1"/>
  <c r="N24" i="44"/>
  <c r="O24" i="44" s="1"/>
  <c r="N23" i="44"/>
  <c r="O23" i="44" s="1"/>
  <c r="N22" i="44"/>
  <c r="O22" i="44"/>
  <c r="N21" i="44"/>
  <c r="O21" i="44" s="1"/>
  <c r="N20" i="44"/>
  <c r="O20" i="44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82" i="43"/>
  <c r="O82" i="43"/>
  <c r="M81" i="43"/>
  <c r="L81" i="43"/>
  <c r="K81" i="43"/>
  <c r="J81" i="43"/>
  <c r="I81" i="43"/>
  <c r="H81" i="43"/>
  <c r="G81" i="43"/>
  <c r="F81" i="43"/>
  <c r="E81" i="43"/>
  <c r="D81" i="43"/>
  <c r="N80" i="43"/>
  <c r="O80" i="43"/>
  <c r="N79" i="43"/>
  <c r="O79" i="43" s="1"/>
  <c r="N78" i="43"/>
  <c r="O78" i="43"/>
  <c r="M77" i="43"/>
  <c r="L77" i="43"/>
  <c r="K77" i="43"/>
  <c r="J77" i="43"/>
  <c r="I77" i="43"/>
  <c r="H77" i="43"/>
  <c r="G77" i="43"/>
  <c r="F77" i="43"/>
  <c r="E77" i="43"/>
  <c r="D77" i="43"/>
  <c r="N76" i="43"/>
  <c r="O76" i="43"/>
  <c r="N75" i="43"/>
  <c r="O75" i="43" s="1"/>
  <c r="M74" i="43"/>
  <c r="L74" i="43"/>
  <c r="K74" i="43"/>
  <c r="J74" i="43"/>
  <c r="I74" i="43"/>
  <c r="H74" i="43"/>
  <c r="H83" i="43" s="1"/>
  <c r="G74" i="43"/>
  <c r="F74" i="43"/>
  <c r="E74" i="43"/>
  <c r="D74" i="43"/>
  <c r="N73" i="43"/>
  <c r="O73" i="43" s="1"/>
  <c r="N72" i="43"/>
  <c r="O72" i="43" s="1"/>
  <c r="N71" i="43"/>
  <c r="O71" i="43" s="1"/>
  <c r="N70" i="43"/>
  <c r="O70" i="43"/>
  <c r="N69" i="43"/>
  <c r="O69" i="43" s="1"/>
  <c r="N68" i="43"/>
  <c r="O68" i="43"/>
  <c r="N67" i="43"/>
  <c r="O67" i="43" s="1"/>
  <c r="N66" i="43"/>
  <c r="O66" i="43" s="1"/>
  <c r="N65" i="43"/>
  <c r="O65" i="43" s="1"/>
  <c r="N64" i="43"/>
  <c r="O64" i="43"/>
  <c r="N63" i="43"/>
  <c r="O63" i="43" s="1"/>
  <c r="N62" i="43"/>
  <c r="O62" i="43"/>
  <c r="N61" i="43"/>
  <c r="O61" i="43" s="1"/>
  <c r="N60" i="43"/>
  <c r="O60" i="43" s="1"/>
  <c r="N59" i="43"/>
  <c r="O59" i="43" s="1"/>
  <c r="N58" i="43"/>
  <c r="O58" i="43"/>
  <c r="N57" i="43"/>
  <c r="O57" i="43" s="1"/>
  <c r="N56" i="43"/>
  <c r="O56" i="43"/>
  <c r="N55" i="43"/>
  <c r="O55" i="43" s="1"/>
  <c r="N54" i="43"/>
  <c r="O54" i="43" s="1"/>
  <c r="N53" i="43"/>
  <c r="O53" i="43" s="1"/>
  <c r="N52" i="43"/>
  <c r="O52" i="43"/>
  <c r="N51" i="43"/>
  <c r="O51" i="43" s="1"/>
  <c r="N50" i="43"/>
  <c r="O50" i="43"/>
  <c r="N49" i="43"/>
  <c r="O49" i="43" s="1"/>
  <c r="N48" i="43"/>
  <c r="O48" i="43" s="1"/>
  <c r="N47" i="43"/>
  <c r="O47" i="43" s="1"/>
  <c r="N46" i="43"/>
  <c r="O46" i="43"/>
  <c r="N45" i="43"/>
  <c r="O45" i="43" s="1"/>
  <c r="N44" i="43"/>
  <c r="O44" i="43"/>
  <c r="N43" i="43"/>
  <c r="O43" i="43" s="1"/>
  <c r="N42" i="43"/>
  <c r="O42" i="43" s="1"/>
  <c r="N41" i="43"/>
  <c r="O41" i="43" s="1"/>
  <c r="N40" i="43"/>
  <c r="O40" i="43"/>
  <c r="M39" i="43"/>
  <c r="L39" i="43"/>
  <c r="K39" i="43"/>
  <c r="J39" i="43"/>
  <c r="I39" i="43"/>
  <c r="H39" i="43"/>
  <c r="G39" i="43"/>
  <c r="F39" i="43"/>
  <c r="E39" i="43"/>
  <c r="D39" i="43"/>
  <c r="N38" i="43"/>
  <c r="O38" i="43"/>
  <c r="N37" i="43"/>
  <c r="O37" i="43" s="1"/>
  <c r="N36" i="43"/>
  <c r="O36" i="43"/>
  <c r="N35" i="43"/>
  <c r="O35" i="43" s="1"/>
  <c r="N34" i="43"/>
  <c r="O34" i="43" s="1"/>
  <c r="N33" i="43"/>
  <c r="O33" i="43" s="1"/>
  <c r="N32" i="43"/>
  <c r="O32" i="43"/>
  <c r="N31" i="43"/>
  <c r="O31" i="43" s="1"/>
  <c r="N30" i="43"/>
  <c r="O30" i="43"/>
  <c r="N29" i="43"/>
  <c r="O29" i="43" s="1"/>
  <c r="N28" i="43"/>
  <c r="O28" i="43" s="1"/>
  <c r="N27" i="43"/>
  <c r="O27" i="43" s="1"/>
  <c r="N26" i="43"/>
  <c r="O26" i="43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F83" i="43" s="1"/>
  <c r="E17" i="43"/>
  <c r="D17" i="43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88" i="42"/>
  <c r="O88" i="42" s="1"/>
  <c r="N87" i="42"/>
  <c r="O87" i="42" s="1"/>
  <c r="N86" i="42"/>
  <c r="O86" i="42"/>
  <c r="M85" i="42"/>
  <c r="L85" i="42"/>
  <c r="K85" i="42"/>
  <c r="J85" i="42"/>
  <c r="I85" i="42"/>
  <c r="H85" i="42"/>
  <c r="G85" i="42"/>
  <c r="F85" i="42"/>
  <c r="E85" i="42"/>
  <c r="D85" i="42"/>
  <c r="N84" i="42"/>
  <c r="O84" i="42"/>
  <c r="N83" i="42"/>
  <c r="O83" i="42" s="1"/>
  <c r="N82" i="42"/>
  <c r="O82" i="42"/>
  <c r="N81" i="42"/>
  <c r="O81" i="42" s="1"/>
  <c r="N80" i="42"/>
  <c r="O80" i="42" s="1"/>
  <c r="M79" i="42"/>
  <c r="L79" i="42"/>
  <c r="K79" i="42"/>
  <c r="J79" i="42"/>
  <c r="N79" i="42" s="1"/>
  <c r="O79" i="42" s="1"/>
  <c r="I79" i="42"/>
  <c r="H79" i="42"/>
  <c r="G79" i="42"/>
  <c r="F79" i="42"/>
  <c r="E79" i="42"/>
  <c r="D79" i="42"/>
  <c r="N78" i="42"/>
  <c r="O78" i="42" s="1"/>
  <c r="N77" i="42"/>
  <c r="O77" i="42" s="1"/>
  <c r="N76" i="42"/>
  <c r="O76" i="42"/>
  <c r="N75" i="42"/>
  <c r="O75" i="42" s="1"/>
  <c r="N74" i="42"/>
  <c r="O74" i="42"/>
  <c r="M73" i="42"/>
  <c r="L73" i="42"/>
  <c r="K73" i="42"/>
  <c r="J73" i="42"/>
  <c r="I73" i="42"/>
  <c r="H73" i="42"/>
  <c r="G73" i="42"/>
  <c r="F73" i="42"/>
  <c r="E73" i="42"/>
  <c r="D73" i="42"/>
  <c r="N72" i="42"/>
  <c r="O72" i="42"/>
  <c r="N71" i="42"/>
  <c r="O71" i="42" s="1"/>
  <c r="N70" i="42"/>
  <c r="O70" i="42" s="1"/>
  <c r="N69" i="42"/>
  <c r="O69" i="42" s="1"/>
  <c r="N68" i="42"/>
  <c r="O68" i="42"/>
  <c r="N67" i="42"/>
  <c r="O67" i="42" s="1"/>
  <c r="N66" i="42"/>
  <c r="O66" i="42"/>
  <c r="N65" i="42"/>
  <c r="O65" i="42" s="1"/>
  <c r="N64" i="42"/>
  <c r="O64" i="42" s="1"/>
  <c r="N63" i="42"/>
  <c r="O63" i="42" s="1"/>
  <c r="N62" i="42"/>
  <c r="O62" i="42"/>
  <c r="N61" i="42"/>
  <c r="O61" i="42" s="1"/>
  <c r="N60" i="42"/>
  <c r="O60" i="42"/>
  <c r="N59" i="42"/>
  <c r="O59" i="42" s="1"/>
  <c r="N58" i="42"/>
  <c r="O58" i="42" s="1"/>
  <c r="N57" i="42"/>
  <c r="O57" i="42" s="1"/>
  <c r="N56" i="42"/>
  <c r="O56" i="42"/>
  <c r="N55" i="42"/>
  <c r="O55" i="42" s="1"/>
  <c r="N54" i="42"/>
  <c r="O54" i="42"/>
  <c r="N53" i="42"/>
  <c r="O53" i="42" s="1"/>
  <c r="N52" i="42"/>
  <c r="O52" i="42" s="1"/>
  <c r="N51" i="42"/>
  <c r="O51" i="42" s="1"/>
  <c r="N50" i="42"/>
  <c r="O50" i="42"/>
  <c r="N49" i="42"/>
  <c r="O49" i="42" s="1"/>
  <c r="N48" i="42"/>
  <c r="O48" i="42"/>
  <c r="N47" i="42"/>
  <c r="O47" i="42" s="1"/>
  <c r="N46" i="42"/>
  <c r="O46" i="42" s="1"/>
  <c r="N45" i="42"/>
  <c r="O45" i="42" s="1"/>
  <c r="N44" i="42"/>
  <c r="O44" i="42"/>
  <c r="M43" i="42"/>
  <c r="L43" i="42"/>
  <c r="K43" i="42"/>
  <c r="J43" i="42"/>
  <c r="I43" i="42"/>
  <c r="H43" i="42"/>
  <c r="G43" i="42"/>
  <c r="F43" i="42"/>
  <c r="E43" i="42"/>
  <c r="D43" i="42"/>
  <c r="N42" i="42"/>
  <c r="O42" i="42"/>
  <c r="N41" i="42"/>
  <c r="O41" i="42" s="1"/>
  <c r="N40" i="42"/>
  <c r="O40" i="42"/>
  <c r="N39" i="42"/>
  <c r="O39" i="42" s="1"/>
  <c r="N38" i="42"/>
  <c r="O38" i="42" s="1"/>
  <c r="N37" i="42"/>
  <c r="O37" i="42" s="1"/>
  <c r="N36" i="42"/>
  <c r="O36" i="42"/>
  <c r="N35" i="42"/>
  <c r="O35" i="42" s="1"/>
  <c r="N34" i="42"/>
  <c r="O34" i="42"/>
  <c r="N33" i="42"/>
  <c r="O33" i="42" s="1"/>
  <c r="N32" i="42"/>
  <c r="O32" i="42" s="1"/>
  <c r="N31" i="42"/>
  <c r="O31" i="42" s="1"/>
  <c r="N30" i="42"/>
  <c r="O30" i="42"/>
  <c r="N29" i="42"/>
  <c r="O29" i="42" s="1"/>
  <c r="N28" i="42"/>
  <c r="O28" i="42"/>
  <c r="N27" i="42"/>
  <c r="O27" i="42" s="1"/>
  <c r="N26" i="42"/>
  <c r="O26" i="42" s="1"/>
  <c r="N25" i="42"/>
  <c r="O25" i="42" s="1"/>
  <c r="N24" i="42"/>
  <c r="O24" i="42"/>
  <c r="N23" i="42"/>
  <c r="O23" i="42" s="1"/>
  <c r="N22" i="42"/>
  <c r="O22" i="42"/>
  <c r="N21" i="42"/>
  <c r="O21" i="42" s="1"/>
  <c r="N20" i="42"/>
  <c r="O20" i="42" s="1"/>
  <c r="N19" i="42"/>
  <c r="O19" i="42" s="1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90" i="41"/>
  <c r="O90" i="41"/>
  <c r="N89" i="41"/>
  <c r="O89" i="41" s="1"/>
  <c r="N88" i="41"/>
  <c r="O88" i="41" s="1"/>
  <c r="M87" i="41"/>
  <c r="L87" i="41"/>
  <c r="K87" i="41"/>
  <c r="J87" i="41"/>
  <c r="I87" i="41"/>
  <c r="H87" i="41"/>
  <c r="G87" i="41"/>
  <c r="F87" i="41"/>
  <c r="E87" i="41"/>
  <c r="D87" i="41"/>
  <c r="N86" i="41"/>
  <c r="O86" i="41" s="1"/>
  <c r="N85" i="41"/>
  <c r="O85" i="41" s="1"/>
  <c r="N84" i="41"/>
  <c r="O84" i="41"/>
  <c r="N83" i="41"/>
  <c r="O83" i="41" s="1"/>
  <c r="N82" i="41"/>
  <c r="O82" i="41"/>
  <c r="M81" i="41"/>
  <c r="L81" i="41"/>
  <c r="K81" i="41"/>
  <c r="J81" i="41"/>
  <c r="I81" i="41"/>
  <c r="H81" i="41"/>
  <c r="G81" i="41"/>
  <c r="F81" i="41"/>
  <c r="E81" i="41"/>
  <c r="D81" i="41"/>
  <c r="N80" i="41"/>
  <c r="O80" i="41"/>
  <c r="N79" i="41"/>
  <c r="O79" i="41" s="1"/>
  <c r="N78" i="41"/>
  <c r="O78" i="41" s="1"/>
  <c r="N77" i="41"/>
  <c r="O77" i="41" s="1"/>
  <c r="N76" i="41"/>
  <c r="O76" i="41"/>
  <c r="M75" i="41"/>
  <c r="L75" i="41"/>
  <c r="K75" i="41"/>
  <c r="J75" i="41"/>
  <c r="J91" i="41" s="1"/>
  <c r="I75" i="41"/>
  <c r="H75" i="41"/>
  <c r="G75" i="41"/>
  <c r="F75" i="41"/>
  <c r="E75" i="41"/>
  <c r="D75" i="41"/>
  <c r="N74" i="41"/>
  <c r="O74" i="41"/>
  <c r="N73" i="41"/>
  <c r="O73" i="41" s="1"/>
  <c r="N72" i="41"/>
  <c r="O72" i="41"/>
  <c r="N71" i="41"/>
  <c r="O71" i="41" s="1"/>
  <c r="N70" i="41"/>
  <c r="O70" i="41" s="1"/>
  <c r="N69" i="41"/>
  <c r="O69" i="41" s="1"/>
  <c r="N68" i="41"/>
  <c r="O68" i="41"/>
  <c r="N67" i="41"/>
  <c r="O67" i="41" s="1"/>
  <c r="N66" i="41"/>
  <c r="O66" i="41"/>
  <c r="N65" i="41"/>
  <c r="O65" i="41" s="1"/>
  <c r="N64" i="41"/>
  <c r="O64" i="41" s="1"/>
  <c r="N63" i="41"/>
  <c r="O63" i="41" s="1"/>
  <c r="N62" i="41"/>
  <c r="O62" i="41"/>
  <c r="N61" i="41"/>
  <c r="O61" i="41" s="1"/>
  <c r="N60" i="41"/>
  <c r="O60" i="41"/>
  <c r="N59" i="41"/>
  <c r="O59" i="41" s="1"/>
  <c r="N58" i="41"/>
  <c r="O58" i="41" s="1"/>
  <c r="N57" i="41"/>
  <c r="O57" i="41" s="1"/>
  <c r="N56" i="41"/>
  <c r="O56" i="41"/>
  <c r="N55" i="41"/>
  <c r="O55" i="41" s="1"/>
  <c r="N54" i="41"/>
  <c r="O54" i="4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/>
  <c r="N47" i="41"/>
  <c r="O47" i="41" s="1"/>
  <c r="N46" i="41"/>
  <c r="O46" i="4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E43" i="41"/>
  <c r="N43" i="41" s="1"/>
  <c r="O43" i="41" s="1"/>
  <c r="D43" i="41"/>
  <c r="N42" i="41"/>
  <c r="O42" i="41" s="1"/>
  <c r="N41" i="41"/>
  <c r="O41" i="41" s="1"/>
  <c r="N40" i="41"/>
  <c r="O40" i="41" s="1"/>
  <c r="N39" i="41"/>
  <c r="O39" i="41"/>
  <c r="N38" i="41"/>
  <c r="O38" i="41"/>
  <c r="N37" i="41"/>
  <c r="O37" i="41" s="1"/>
  <c r="N36" i="41"/>
  <c r="O36" i="41" s="1"/>
  <c r="N35" i="41"/>
  <c r="O35" i="41" s="1"/>
  <c r="N34" i="41"/>
  <c r="O34" i="41" s="1"/>
  <c r="N33" i="41"/>
  <c r="O33" i="41"/>
  <c r="N32" i="41"/>
  <c r="O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E91" i="41" s="1"/>
  <c r="D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N13" i="41" s="1"/>
  <c r="O13" i="41" s="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I91" i="41" s="1"/>
  <c r="H5" i="41"/>
  <c r="G5" i="41"/>
  <c r="F5" i="41"/>
  <c r="E5" i="41"/>
  <c r="D5" i="41"/>
  <c r="N77" i="40"/>
  <c r="O77" i="40" s="1"/>
  <c r="N76" i="40"/>
  <c r="O76" i="40" s="1"/>
  <c r="M75" i="40"/>
  <c r="L75" i="40"/>
  <c r="K75" i="40"/>
  <c r="N75" i="40" s="1"/>
  <c r="O75" i="40" s="1"/>
  <c r="J75" i="40"/>
  <c r="I75" i="40"/>
  <c r="H75" i="40"/>
  <c r="G75" i="40"/>
  <c r="F75" i="40"/>
  <c r="E75" i="40"/>
  <c r="D75" i="40"/>
  <c r="N74" i="40"/>
  <c r="O74" i="40" s="1"/>
  <c r="N73" i="40"/>
  <c r="O73" i="40"/>
  <c r="N72" i="40"/>
  <c r="O72" i="40" s="1"/>
  <c r="M71" i="40"/>
  <c r="L71" i="40"/>
  <c r="K71" i="40"/>
  <c r="J71" i="40"/>
  <c r="I71" i="40"/>
  <c r="H71" i="40"/>
  <c r="G71" i="40"/>
  <c r="F71" i="40"/>
  <c r="E71" i="40"/>
  <c r="N71" i="40"/>
  <c r="O71" i="40" s="1"/>
  <c r="D71" i="40"/>
  <c r="N70" i="40"/>
  <c r="O70" i="40"/>
  <c r="N69" i="40"/>
  <c r="O69" i="40"/>
  <c r="N68" i="40"/>
  <c r="O68" i="40"/>
  <c r="N67" i="40"/>
  <c r="O67" i="40" s="1"/>
  <c r="N66" i="40"/>
  <c r="O66" i="40"/>
  <c r="M65" i="40"/>
  <c r="L65" i="40"/>
  <c r="K65" i="40"/>
  <c r="J65" i="40"/>
  <c r="I65" i="40"/>
  <c r="H65" i="40"/>
  <c r="G65" i="40"/>
  <c r="F65" i="40"/>
  <c r="E65" i="40"/>
  <c r="D65" i="40"/>
  <c r="N64" i="40"/>
  <c r="O64" i="40"/>
  <c r="N63" i="40"/>
  <c r="O63" i="40"/>
  <c r="N62" i="40"/>
  <c r="O62" i="40"/>
  <c r="N61" i="40"/>
  <c r="O61" i="40"/>
  <c r="N60" i="40"/>
  <c r="O60" i="40"/>
  <c r="N59" i="40"/>
  <c r="O59" i="40" s="1"/>
  <c r="N58" i="40"/>
  <c r="O58" i="40"/>
  <c r="N57" i="40"/>
  <c r="O57" i="40"/>
  <c r="N56" i="40"/>
  <c r="O56" i="40"/>
  <c r="N55" i="40"/>
  <c r="O55" i="40"/>
  <c r="N54" i="40"/>
  <c r="O54" i="40"/>
  <c r="N53" i="40"/>
  <c r="O53" i="40" s="1"/>
  <c r="N52" i="40"/>
  <c r="O52" i="40"/>
  <c r="N51" i="40"/>
  <c r="O51" i="40"/>
  <c r="N50" i="40"/>
  <c r="O50" i="40"/>
  <c r="N49" i="40"/>
  <c r="O49" i="40"/>
  <c r="N48" i="40"/>
  <c r="O48" i="40"/>
  <c r="N47" i="40"/>
  <c r="O47" i="40" s="1"/>
  <c r="N46" i="40"/>
  <c r="O46" i="40"/>
  <c r="N45" i="40"/>
  <c r="O45" i="40"/>
  <c r="N44" i="40"/>
  <c r="O44" i="40"/>
  <c r="N43" i="40"/>
  <c r="O43" i="40"/>
  <c r="M42" i="40"/>
  <c r="L42" i="40"/>
  <c r="K42" i="40"/>
  <c r="J42" i="40"/>
  <c r="I42" i="40"/>
  <c r="H42" i="40"/>
  <c r="N42" i="40" s="1"/>
  <c r="O42" i="40" s="1"/>
  <c r="G42" i="40"/>
  <c r="F42" i="40"/>
  <c r="E42" i="40"/>
  <c r="D42" i="40"/>
  <c r="N41" i="40"/>
  <c r="O41" i="40"/>
  <c r="N40" i="40"/>
  <c r="O40" i="40"/>
  <c r="N39" i="40"/>
  <c r="O39" i="40" s="1"/>
  <c r="N38" i="40"/>
  <c r="O38" i="40"/>
  <c r="N37" i="40"/>
  <c r="O37" i="40"/>
  <c r="N36" i="40"/>
  <c r="O36" i="40"/>
  <c r="N35" i="40"/>
  <c r="O35" i="40"/>
  <c r="N34" i="40"/>
  <c r="O34" i="40"/>
  <c r="N33" i="40"/>
  <c r="O33" i="40" s="1"/>
  <c r="N32" i="40"/>
  <c r="O32" i="40"/>
  <c r="N31" i="40"/>
  <c r="O31" i="40"/>
  <c r="N30" i="40"/>
  <c r="O30" i="40"/>
  <c r="N29" i="40"/>
  <c r="O29" i="40"/>
  <c r="N28" i="40"/>
  <c r="O28" i="40"/>
  <c r="N27" i="40"/>
  <c r="O27" i="40" s="1"/>
  <c r="N26" i="40"/>
  <c r="O26" i="40"/>
  <c r="N25" i="40"/>
  <c r="O25" i="40"/>
  <c r="N24" i="40"/>
  <c r="O24" i="40"/>
  <c r="N23" i="40"/>
  <c r="O23" i="40"/>
  <c r="N22" i="40"/>
  <c r="O22" i="40"/>
  <c r="N21" i="40"/>
  <c r="O21" i="40" s="1"/>
  <c r="N20" i="40"/>
  <c r="O20" i="40"/>
  <c r="N19" i="40"/>
  <c r="O19" i="40"/>
  <c r="N18" i="40"/>
  <c r="O18" i="40"/>
  <c r="M17" i="40"/>
  <c r="L17" i="40"/>
  <c r="K17" i="40"/>
  <c r="J17" i="40"/>
  <c r="I17" i="40"/>
  <c r="H17" i="40"/>
  <c r="G17" i="40"/>
  <c r="F17" i="40"/>
  <c r="N17" i="40" s="1"/>
  <c r="O17" i="40" s="1"/>
  <c r="E17" i="40"/>
  <c r="D17" i="40"/>
  <c r="N16" i="40"/>
  <c r="O16" i="40"/>
  <c r="N15" i="40"/>
  <c r="O15" i="40"/>
  <c r="M14" i="40"/>
  <c r="L14" i="40"/>
  <c r="K14" i="40"/>
  <c r="J14" i="40"/>
  <c r="I14" i="40"/>
  <c r="H14" i="40"/>
  <c r="H78" i="40" s="1"/>
  <c r="G14" i="40"/>
  <c r="F14" i="40"/>
  <c r="E14" i="40"/>
  <c r="D14" i="40"/>
  <c r="N13" i="40"/>
  <c r="O13" i="40"/>
  <c r="N12" i="40"/>
  <c r="O12" i="40"/>
  <c r="N11" i="40"/>
  <c r="O11" i="40" s="1"/>
  <c r="N10" i="40"/>
  <c r="O10" i="40"/>
  <c r="N9" i="40"/>
  <c r="O9" i="40"/>
  <c r="N8" i="40"/>
  <c r="O8" i="40"/>
  <c r="N7" i="40"/>
  <c r="O7" i="40"/>
  <c r="N6" i="40"/>
  <c r="O6" i="40"/>
  <c r="M5" i="40"/>
  <c r="M78" i="40" s="1"/>
  <c r="L5" i="40"/>
  <c r="K5" i="40"/>
  <c r="J5" i="40"/>
  <c r="J78" i="40" s="1"/>
  <c r="I5" i="40"/>
  <c r="H5" i="40"/>
  <c r="G5" i="40"/>
  <c r="F5" i="40"/>
  <c r="E5" i="40"/>
  <c r="D5" i="40"/>
  <c r="N80" i="39"/>
  <c r="O80" i="39"/>
  <c r="N79" i="39"/>
  <c r="O79" i="39" s="1"/>
  <c r="M78" i="39"/>
  <c r="L78" i="39"/>
  <c r="N78" i="39" s="1"/>
  <c r="O78" i="39" s="1"/>
  <c r="K78" i="39"/>
  <c r="J78" i="39"/>
  <c r="I78" i="39"/>
  <c r="H78" i="39"/>
  <c r="G78" i="39"/>
  <c r="F78" i="39"/>
  <c r="E78" i="39"/>
  <c r="D78" i="39"/>
  <c r="N77" i="39"/>
  <c r="O77" i="39" s="1"/>
  <c r="N76" i="39"/>
  <c r="O76" i="39"/>
  <c r="N75" i="39"/>
  <c r="O75" i="39"/>
  <c r="N74" i="39"/>
  <c r="O74" i="39"/>
  <c r="M73" i="39"/>
  <c r="L73" i="39"/>
  <c r="K73" i="39"/>
  <c r="J73" i="39"/>
  <c r="I73" i="39"/>
  <c r="H73" i="39"/>
  <c r="G73" i="39"/>
  <c r="F73" i="39"/>
  <c r="N73" i="39" s="1"/>
  <c r="O73" i="39" s="1"/>
  <c r="E73" i="39"/>
  <c r="D73" i="39"/>
  <c r="N72" i="39"/>
  <c r="O72" i="39"/>
  <c r="N71" i="39"/>
  <c r="O71" i="39"/>
  <c r="N70" i="39"/>
  <c r="O70" i="39"/>
  <c r="N69" i="39"/>
  <c r="O69" i="39" s="1"/>
  <c r="N68" i="39"/>
  <c r="O68" i="39"/>
  <c r="M67" i="39"/>
  <c r="L67" i="39"/>
  <c r="K67" i="39"/>
  <c r="J67" i="39"/>
  <c r="I67" i="39"/>
  <c r="H67" i="39"/>
  <c r="G67" i="39"/>
  <c r="F67" i="39"/>
  <c r="E67" i="39"/>
  <c r="D67" i="39"/>
  <c r="N66" i="39"/>
  <c r="O66" i="39"/>
  <c r="N65" i="39"/>
  <c r="O65" i="39"/>
  <c r="N64" i="39"/>
  <c r="O64" i="39"/>
  <c r="N63" i="39"/>
  <c r="O63" i="39"/>
  <c r="N62" i="39"/>
  <c r="O62" i="39"/>
  <c r="N61" i="39"/>
  <c r="O61" i="39" s="1"/>
  <c r="N60" i="39"/>
  <c r="O60" i="39"/>
  <c r="N59" i="39"/>
  <c r="O59" i="39"/>
  <c r="N58" i="39"/>
  <c r="O58" i="39"/>
  <c r="N57" i="39"/>
  <c r="O57" i="39"/>
  <c r="N56" i="39"/>
  <c r="O56" i="39"/>
  <c r="N55" i="39"/>
  <c r="O55" i="39" s="1"/>
  <c r="N54" i="39"/>
  <c r="O54" i="39"/>
  <c r="N53" i="39"/>
  <c r="O53" i="39"/>
  <c r="N52" i="39"/>
  <c r="O52" i="39"/>
  <c r="N51" i="39"/>
  <c r="O51" i="39"/>
  <c r="N50" i="39"/>
  <c r="O50" i="39"/>
  <c r="N49" i="39"/>
  <c r="O49" i="39" s="1"/>
  <c r="N48" i="39"/>
  <c r="O48" i="39"/>
  <c r="N47" i="39"/>
  <c r="O47" i="39"/>
  <c r="N46" i="39"/>
  <c r="O46" i="39"/>
  <c r="N45" i="39"/>
  <c r="O45" i="39"/>
  <c r="N44" i="39"/>
  <c r="O44" i="39"/>
  <c r="N43" i="39"/>
  <c r="O43" i="39" s="1"/>
  <c r="N42" i="39"/>
  <c r="O42" i="39"/>
  <c r="N41" i="39"/>
  <c r="O41" i="39"/>
  <c r="M40" i="39"/>
  <c r="L40" i="39"/>
  <c r="K40" i="39"/>
  <c r="J40" i="39"/>
  <c r="I40" i="39"/>
  <c r="H40" i="39"/>
  <c r="G40" i="39"/>
  <c r="F40" i="39"/>
  <c r="E40" i="39"/>
  <c r="D40" i="39"/>
  <c r="N40" i="39" s="1"/>
  <c r="O40" i="39" s="1"/>
  <c r="N39" i="39"/>
  <c r="O39" i="39"/>
  <c r="N38" i="39"/>
  <c r="O38" i="39"/>
  <c r="N37" i="39"/>
  <c r="O37" i="39"/>
  <c r="N36" i="39"/>
  <c r="O36" i="39"/>
  <c r="N35" i="39"/>
  <c r="O35" i="39" s="1"/>
  <c r="N34" i="39"/>
  <c r="O34" i="39"/>
  <c r="N33" i="39"/>
  <c r="O33" i="39"/>
  <c r="N32" i="39"/>
  <c r="O32" i="39"/>
  <c r="N31" i="39"/>
  <c r="O31" i="39"/>
  <c r="N30" i="39"/>
  <c r="O30" i="39"/>
  <c r="N29" i="39"/>
  <c r="O29" i="39" s="1"/>
  <c r="N28" i="39"/>
  <c r="O28" i="39"/>
  <c r="N27" i="39"/>
  <c r="O27" i="39"/>
  <c r="N26" i="39"/>
  <c r="O26" i="39"/>
  <c r="N25" i="39"/>
  <c r="O25" i="39"/>
  <c r="N24" i="39"/>
  <c r="O24" i="39"/>
  <c r="N23" i="39"/>
  <c r="O23" i="39" s="1"/>
  <c r="N22" i="39"/>
  <c r="O22" i="39"/>
  <c r="N21" i="39"/>
  <c r="O21" i="39"/>
  <c r="N20" i="39"/>
  <c r="O20" i="39"/>
  <c r="M19" i="39"/>
  <c r="L19" i="39"/>
  <c r="K19" i="39"/>
  <c r="J19" i="39"/>
  <c r="I19" i="39"/>
  <c r="H19" i="39"/>
  <c r="G19" i="39"/>
  <c r="F19" i="39"/>
  <c r="F81" i="39" s="1"/>
  <c r="E19" i="39"/>
  <c r="D19" i="39"/>
  <c r="N19" i="39" s="1"/>
  <c r="O19" i="39" s="1"/>
  <c r="N18" i="39"/>
  <c r="O18" i="39"/>
  <c r="N17" i="39"/>
  <c r="O17" i="39"/>
  <c r="N16" i="39"/>
  <c r="O16" i="39" s="1"/>
  <c r="N15" i="39"/>
  <c r="O15" i="39"/>
  <c r="M14" i="39"/>
  <c r="L14" i="39"/>
  <c r="K14" i="39"/>
  <c r="K81" i="39"/>
  <c r="J14" i="39"/>
  <c r="I14" i="39"/>
  <c r="H14" i="39"/>
  <c r="G14" i="39"/>
  <c r="F14" i="39"/>
  <c r="E14" i="39"/>
  <c r="D14" i="39"/>
  <c r="D81" i="39" s="1"/>
  <c r="N13" i="39"/>
  <c r="O13" i="39"/>
  <c r="N12" i="39"/>
  <c r="O12" i="39"/>
  <c r="N11" i="39"/>
  <c r="O11" i="39" s="1"/>
  <c r="N10" i="39"/>
  <c r="O10" i="39"/>
  <c r="N9" i="39"/>
  <c r="O9" i="39" s="1"/>
  <c r="N8" i="39"/>
  <c r="O8" i="39"/>
  <c r="N7" i="39"/>
  <c r="O7" i="39"/>
  <c r="N6" i="39"/>
  <c r="O6" i="39"/>
  <c r="M5" i="39"/>
  <c r="M81" i="39"/>
  <c r="L5" i="39"/>
  <c r="K5" i="39"/>
  <c r="J5" i="39"/>
  <c r="I5" i="39"/>
  <c r="I81" i="39"/>
  <c r="H5" i="39"/>
  <c r="N5" i="39" s="1"/>
  <c r="O5" i="39" s="1"/>
  <c r="G5" i="39"/>
  <c r="G81" i="39" s="1"/>
  <c r="F5" i="39"/>
  <c r="E5" i="39"/>
  <c r="E81" i="39"/>
  <c r="D5" i="39"/>
  <c r="N81" i="38"/>
  <c r="O81" i="38" s="1"/>
  <c r="N80" i="38"/>
  <c r="O80" i="38"/>
  <c r="M79" i="38"/>
  <c r="L79" i="38"/>
  <c r="K79" i="38"/>
  <c r="K82" i="38" s="1"/>
  <c r="J79" i="38"/>
  <c r="I79" i="38"/>
  <c r="H79" i="38"/>
  <c r="G79" i="38"/>
  <c r="F79" i="38"/>
  <c r="E79" i="38"/>
  <c r="D79" i="38"/>
  <c r="N78" i="38"/>
  <c r="O78" i="38"/>
  <c r="N77" i="38"/>
  <c r="O77" i="38"/>
  <c r="N76" i="38"/>
  <c r="O76" i="38" s="1"/>
  <c r="N75" i="38"/>
  <c r="O75" i="38" s="1"/>
  <c r="M74" i="38"/>
  <c r="L74" i="38"/>
  <c r="K74" i="38"/>
  <c r="J74" i="38"/>
  <c r="I74" i="38"/>
  <c r="H74" i="38"/>
  <c r="G74" i="38"/>
  <c r="F74" i="38"/>
  <c r="E74" i="38"/>
  <c r="E82" i="38" s="1"/>
  <c r="D74" i="38"/>
  <c r="N73" i="38"/>
  <c r="O73" i="38" s="1"/>
  <c r="N72" i="38"/>
  <c r="O72" i="38" s="1"/>
  <c r="N71" i="38"/>
  <c r="O71" i="38" s="1"/>
  <c r="N70" i="38"/>
  <c r="O70" i="38" s="1"/>
  <c r="N69" i="38"/>
  <c r="O69" i="38"/>
  <c r="M68" i="38"/>
  <c r="N68" i="38" s="1"/>
  <c r="O68" i="38" s="1"/>
  <c r="L68" i="38"/>
  <c r="K68" i="38"/>
  <c r="J68" i="38"/>
  <c r="I68" i="38"/>
  <c r="H68" i="38"/>
  <c r="G68" i="38"/>
  <c r="F68" i="38"/>
  <c r="E68" i="38"/>
  <c r="D68" i="38"/>
  <c r="N67" i="38"/>
  <c r="O67" i="38"/>
  <c r="N66" i="38"/>
  <c r="O66" i="38" s="1"/>
  <c r="N65" i="38"/>
  <c r="O65" i="38" s="1"/>
  <c r="N64" i="38"/>
  <c r="O64" i="38" s="1"/>
  <c r="N63" i="38"/>
  <c r="O63" i="38" s="1"/>
  <c r="N62" i="38"/>
  <c r="O62" i="38" s="1"/>
  <c r="N61" i="38"/>
  <c r="O61" i="38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/>
  <c r="N22" i="38"/>
  <c r="O22" i="38" s="1"/>
  <c r="N21" i="38"/>
  <c r="O21" i="38" s="1"/>
  <c r="N20" i="38"/>
  <c r="O20" i="38" s="1"/>
  <c r="N19" i="38"/>
  <c r="O19" i="38" s="1"/>
  <c r="M18" i="38"/>
  <c r="L18" i="38"/>
  <c r="K18" i="38"/>
  <c r="J18" i="38"/>
  <c r="I18" i="38"/>
  <c r="N18" i="38" s="1"/>
  <c r="O18" i="38" s="1"/>
  <c r="H18" i="38"/>
  <c r="G18" i="38"/>
  <c r="F18" i="38"/>
  <c r="E18" i="38"/>
  <c r="D18" i="38"/>
  <c r="N17" i="38"/>
  <c r="O17" i="38" s="1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66" i="37"/>
  <c r="O66" i="37" s="1"/>
  <c r="N65" i="37"/>
  <c r="O65" i="37" s="1"/>
  <c r="M64" i="37"/>
  <c r="L64" i="37"/>
  <c r="K64" i="37"/>
  <c r="J64" i="37"/>
  <c r="I64" i="37"/>
  <c r="H64" i="37"/>
  <c r="G64" i="37"/>
  <c r="F64" i="37"/>
  <c r="E64" i="37"/>
  <c r="N64" i="37" s="1"/>
  <c r="O64" i="37" s="1"/>
  <c r="D64" i="37"/>
  <c r="N63" i="37"/>
  <c r="O63" i="37" s="1"/>
  <c r="N62" i="37"/>
  <c r="O62" i="37" s="1"/>
  <c r="N61" i="37"/>
  <c r="O61" i="37" s="1"/>
  <c r="N60" i="37"/>
  <c r="O60" i="37" s="1"/>
  <c r="M59" i="37"/>
  <c r="L59" i="37"/>
  <c r="K59" i="37"/>
  <c r="J59" i="37"/>
  <c r="I59" i="37"/>
  <c r="H59" i="37"/>
  <c r="G59" i="37"/>
  <c r="F59" i="37"/>
  <c r="E59" i="37"/>
  <c r="N59" i="37" s="1"/>
  <c r="O59" i="37" s="1"/>
  <c r="D59" i="37"/>
  <c r="N58" i="37"/>
  <c r="O58" i="37"/>
  <c r="M57" i="37"/>
  <c r="L57" i="37"/>
  <c r="K57" i="37"/>
  <c r="J57" i="37"/>
  <c r="I57" i="37"/>
  <c r="H57" i="37"/>
  <c r="G57" i="37"/>
  <c r="F57" i="37"/>
  <c r="E57" i="37"/>
  <c r="D57" i="37"/>
  <c r="N57" i="37" s="1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/>
  <c r="N44" i="37"/>
  <c r="O44" i="37" s="1"/>
  <c r="N43" i="37"/>
  <c r="O43" i="37" s="1"/>
  <c r="N42" i="37"/>
  <c r="O42" i="37" s="1"/>
  <c r="M41" i="37"/>
  <c r="L41" i="37"/>
  <c r="K41" i="37"/>
  <c r="J41" i="37"/>
  <c r="I41" i="37"/>
  <c r="H41" i="37"/>
  <c r="G41" i="37"/>
  <c r="N41" i="37" s="1"/>
  <c r="O41" i="37" s="1"/>
  <c r="F41" i="37"/>
  <c r="E41" i="37"/>
  <c r="D41" i="37"/>
  <c r="N40" i="37"/>
  <c r="O40" i="37" s="1"/>
  <c r="N39" i="37"/>
  <c r="O39" i="37" s="1"/>
  <c r="N38" i="37"/>
  <c r="O38" i="37" s="1"/>
  <c r="N37" i="37"/>
  <c r="O37" i="37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/>
  <c r="N24" i="37"/>
  <c r="O24" i="37" s="1"/>
  <c r="N23" i="37"/>
  <c r="O23" i="37" s="1"/>
  <c r="N22" i="37"/>
  <c r="O22" i="37" s="1"/>
  <c r="N21" i="37"/>
  <c r="O21" i="37" s="1"/>
  <c r="N20" i="37"/>
  <c r="O20" i="37" s="1"/>
  <c r="M19" i="37"/>
  <c r="L19" i="37"/>
  <c r="K19" i="37"/>
  <c r="N19" i="37" s="1"/>
  <c r="O19" i="37" s="1"/>
  <c r="J19" i="37"/>
  <c r="I19" i="37"/>
  <c r="H19" i="37"/>
  <c r="G19" i="37"/>
  <c r="F19" i="37"/>
  <c r="E19" i="37"/>
  <c r="D19" i="37"/>
  <c r="N18" i="37"/>
  <c r="O18" i="37" s="1"/>
  <c r="N17" i="37"/>
  <c r="O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G67" i="37" s="1"/>
  <c r="F13" i="37"/>
  <c r="E13" i="37"/>
  <c r="D13" i="37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M67" i="37" s="1"/>
  <c r="L5" i="37"/>
  <c r="K5" i="37"/>
  <c r="J5" i="37"/>
  <c r="I5" i="37"/>
  <c r="I67" i="37"/>
  <c r="H5" i="37"/>
  <c r="G5" i="37"/>
  <c r="F5" i="37"/>
  <c r="E5" i="37"/>
  <c r="E67" i="37" s="1"/>
  <c r="D5" i="37"/>
  <c r="N8" i="36"/>
  <c r="O8" i="36" s="1"/>
  <c r="N87" i="36"/>
  <c r="O87" i="36"/>
  <c r="N86" i="36"/>
  <c r="O86" i="36"/>
  <c r="N85" i="36"/>
  <c r="O85" i="36"/>
  <c r="M84" i="36"/>
  <c r="L84" i="36"/>
  <c r="K84" i="36"/>
  <c r="J84" i="36"/>
  <c r="I84" i="36"/>
  <c r="H84" i="36"/>
  <c r="G84" i="36"/>
  <c r="N84" i="36" s="1"/>
  <c r="O84" i="36" s="1"/>
  <c r="F84" i="36"/>
  <c r="E84" i="36"/>
  <c r="D84" i="36"/>
  <c r="N83" i="36"/>
  <c r="O83" i="36"/>
  <c r="N82" i="36"/>
  <c r="O82" i="36"/>
  <c r="N81" i="36"/>
  <c r="O81" i="36" s="1"/>
  <c r="N80" i="36"/>
  <c r="O80" i="36"/>
  <c r="N79" i="36"/>
  <c r="O79" i="36"/>
  <c r="N78" i="36"/>
  <c r="O78" i="36"/>
  <c r="M77" i="36"/>
  <c r="L77" i="36"/>
  <c r="K77" i="36"/>
  <c r="J77" i="36"/>
  <c r="I77" i="36"/>
  <c r="H77" i="36"/>
  <c r="G77" i="36"/>
  <c r="F77" i="36"/>
  <c r="N77" i="36" s="1"/>
  <c r="O77" i="36" s="1"/>
  <c r="E77" i="36"/>
  <c r="D77" i="36"/>
  <c r="N76" i="36"/>
  <c r="O76" i="36"/>
  <c r="N75" i="36"/>
  <c r="O75" i="36"/>
  <c r="N74" i="36"/>
  <c r="O74" i="36"/>
  <c r="N73" i="36"/>
  <c r="O73" i="36" s="1"/>
  <c r="N72" i="36"/>
  <c r="O72" i="36"/>
  <c r="M71" i="36"/>
  <c r="L71" i="36"/>
  <c r="K71" i="36"/>
  <c r="J71" i="36"/>
  <c r="I71" i="36"/>
  <c r="H71" i="36"/>
  <c r="G71" i="36"/>
  <c r="F71" i="36"/>
  <c r="E71" i="36"/>
  <c r="D71" i="36"/>
  <c r="N70" i="36"/>
  <c r="O70" i="36"/>
  <c r="N69" i="36"/>
  <c r="O69" i="36"/>
  <c r="N68" i="36"/>
  <c r="O68" i="36"/>
  <c r="N67" i="36"/>
  <c r="O67" i="36"/>
  <c r="N66" i="36"/>
  <c r="O66" i="36"/>
  <c r="N65" i="36"/>
  <c r="O65" i="36" s="1"/>
  <c r="N64" i="36"/>
  <c r="O64" i="36"/>
  <c r="N63" i="36"/>
  <c r="O63" i="36"/>
  <c r="N62" i="36"/>
  <c r="O62" i="36"/>
  <c r="N61" i="36"/>
  <c r="O61" i="36"/>
  <c r="N60" i="36"/>
  <c r="O60" i="36"/>
  <c r="N59" i="36"/>
  <c r="O59" i="36" s="1"/>
  <c r="N58" i="36"/>
  <c r="O58" i="36"/>
  <c r="N57" i="36"/>
  <c r="O57" i="36"/>
  <c r="N56" i="36"/>
  <c r="O56" i="36"/>
  <c r="N55" i="36"/>
  <c r="O55" i="36"/>
  <c r="N54" i="36"/>
  <c r="O54" i="36"/>
  <c r="N53" i="36"/>
  <c r="O53" i="36" s="1"/>
  <c r="N52" i="36"/>
  <c r="O52" i="36"/>
  <c r="N51" i="36"/>
  <c r="O51" i="36"/>
  <c r="N50" i="36"/>
  <c r="O50" i="36"/>
  <c r="N49" i="36"/>
  <c r="O49" i="36"/>
  <c r="N48" i="36"/>
  <c r="O48" i="36"/>
  <c r="N47" i="36"/>
  <c r="O47" i="36" s="1"/>
  <c r="N46" i="36"/>
  <c r="O46" i="36"/>
  <c r="N45" i="36"/>
  <c r="O45" i="36"/>
  <c r="N44" i="36"/>
  <c r="O44" i="36"/>
  <c r="N43" i="36"/>
  <c r="O43" i="36"/>
  <c r="N42" i="36"/>
  <c r="O42" i="36" s="1"/>
  <c r="N41" i="36"/>
  <c r="O41" i="36" s="1"/>
  <c r="M40" i="36"/>
  <c r="L40" i="36"/>
  <c r="N40" i="36" s="1"/>
  <c r="O40" i="36" s="1"/>
  <c r="K40" i="36"/>
  <c r="J40" i="36"/>
  <c r="I40" i="36"/>
  <c r="H40" i="36"/>
  <c r="G40" i="36"/>
  <c r="F40" i="36"/>
  <c r="E40" i="36"/>
  <c r="D40" i="36"/>
  <c r="N39" i="36"/>
  <c r="O39" i="36" s="1"/>
  <c r="N38" i="36"/>
  <c r="O38" i="36"/>
  <c r="N37" i="36"/>
  <c r="O37" i="36"/>
  <c r="N36" i="36"/>
  <c r="O36" i="36"/>
  <c r="N35" i="36"/>
  <c r="O35" i="36"/>
  <c r="N34" i="36"/>
  <c r="O34" i="36" s="1"/>
  <c r="N33" i="36"/>
  <c r="O33" i="36" s="1"/>
  <c r="N32" i="36"/>
  <c r="O32" i="36"/>
  <c r="N31" i="36"/>
  <c r="O31" i="36"/>
  <c r="N30" i="36"/>
  <c r="O30" i="36"/>
  <c r="N29" i="36"/>
  <c r="O29" i="36"/>
  <c r="N28" i="36"/>
  <c r="O28" i="36" s="1"/>
  <c r="N27" i="36"/>
  <c r="O27" i="36" s="1"/>
  <c r="N26" i="36"/>
  <c r="O26" i="36"/>
  <c r="N25" i="36"/>
  <c r="O25" i="36"/>
  <c r="N24" i="36"/>
  <c r="O24" i="36"/>
  <c r="N23" i="36"/>
  <c r="O23" i="36"/>
  <c r="N22" i="36"/>
  <c r="O22" i="36" s="1"/>
  <c r="N21" i="36"/>
  <c r="O21" i="36" s="1"/>
  <c r="N20" i="36"/>
  <c r="O20" i="36"/>
  <c r="N19" i="36"/>
  <c r="O19" i="36"/>
  <c r="N18" i="36"/>
  <c r="O18" i="36"/>
  <c r="M17" i="36"/>
  <c r="L17" i="36"/>
  <c r="K17" i="36"/>
  <c r="J17" i="36"/>
  <c r="I17" i="36"/>
  <c r="H17" i="36"/>
  <c r="G17" i="36"/>
  <c r="F17" i="36"/>
  <c r="N17" i="36" s="1"/>
  <c r="O17" i="36" s="1"/>
  <c r="E17" i="36"/>
  <c r="D17" i="36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/>
  <c r="N10" i="36"/>
  <c r="O10" i="36"/>
  <c r="N9" i="36"/>
  <c r="O9" i="36"/>
  <c r="N7" i="36"/>
  <c r="O7" i="36" s="1"/>
  <c r="N6" i="36"/>
  <c r="O6" i="36" s="1"/>
  <c r="M5" i="36"/>
  <c r="L5" i="36"/>
  <c r="K5" i="36"/>
  <c r="K88" i="36" s="1"/>
  <c r="J5" i="36"/>
  <c r="J88" i="36" s="1"/>
  <c r="I5" i="36"/>
  <c r="H5" i="36"/>
  <c r="G5" i="36"/>
  <c r="G88" i="36" s="1"/>
  <c r="F5" i="36"/>
  <c r="N5" i="36" s="1"/>
  <c r="O5" i="36" s="1"/>
  <c r="E5" i="36"/>
  <c r="D5" i="36"/>
  <c r="N64" i="35"/>
  <c r="O64" i="35"/>
  <c r="M63" i="35"/>
  <c r="N63" i="35" s="1"/>
  <c r="O63" i="35" s="1"/>
  <c r="L63" i="35"/>
  <c r="K63" i="35"/>
  <c r="J63" i="35"/>
  <c r="I63" i="35"/>
  <c r="H63" i="35"/>
  <c r="G63" i="35"/>
  <c r="F63" i="35"/>
  <c r="E63" i="35"/>
  <c r="D63" i="35"/>
  <c r="N62" i="35"/>
  <c r="O62" i="35"/>
  <c r="N61" i="35"/>
  <c r="O61" i="35" s="1"/>
  <c r="N60" i="35"/>
  <c r="O60" i="35" s="1"/>
  <c r="N59" i="35"/>
  <c r="O59" i="35" s="1"/>
  <c r="M58" i="35"/>
  <c r="L58" i="35"/>
  <c r="K58" i="35"/>
  <c r="J58" i="35"/>
  <c r="I58" i="35"/>
  <c r="H58" i="35"/>
  <c r="G58" i="35"/>
  <c r="F58" i="35"/>
  <c r="E58" i="35"/>
  <c r="N58" i="35" s="1"/>
  <c r="O58" i="35" s="1"/>
  <c r="D58" i="35"/>
  <c r="N57" i="35"/>
  <c r="O57" i="35" s="1"/>
  <c r="M56" i="35"/>
  <c r="L56" i="35"/>
  <c r="K56" i="35"/>
  <c r="J56" i="35"/>
  <c r="N56" i="35" s="1"/>
  <c r="O56" i="35" s="1"/>
  <c r="I56" i="35"/>
  <c r="H56" i="35"/>
  <c r="G56" i="35"/>
  <c r="F56" i="35"/>
  <c r="E56" i="35"/>
  <c r="D56" i="35"/>
  <c r="N55" i="35"/>
  <c r="O55" i="35" s="1"/>
  <c r="N54" i="35"/>
  <c r="O54" i="35"/>
  <c r="N53" i="35"/>
  <c r="O53" i="35" s="1"/>
  <c r="N52" i="35"/>
  <c r="O52" i="35" s="1"/>
  <c r="N51" i="35"/>
  <c r="O51" i="35" s="1"/>
  <c r="N50" i="35"/>
  <c r="O50" i="35" s="1"/>
  <c r="N49" i="35"/>
  <c r="O49" i="35" s="1"/>
  <c r="N48" i="35"/>
  <c r="O48" i="35"/>
  <c r="N47" i="35"/>
  <c r="O47" i="35" s="1"/>
  <c r="N46" i="35"/>
  <c r="O46" i="35" s="1"/>
  <c r="N45" i="35"/>
  <c r="O45" i="35" s="1"/>
  <c r="N44" i="35"/>
  <c r="O44" i="35" s="1"/>
  <c r="N43" i="35"/>
  <c r="O43" i="35" s="1"/>
  <c r="N42" i="35"/>
  <c r="O42" i="35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N19" i="35" s="1"/>
  <c r="O19" i="35" s="1"/>
  <c r="D19" i="35"/>
  <c r="N18" i="35"/>
  <c r="O18" i="35" s="1"/>
  <c r="N17" i="35"/>
  <c r="O17" i="35" s="1"/>
  <c r="N16" i="35"/>
  <c r="O16" i="35" s="1"/>
  <c r="N15" i="35"/>
  <c r="O15" i="35"/>
  <c r="M14" i="35"/>
  <c r="M65" i="35" s="1"/>
  <c r="L14" i="35"/>
  <c r="K14" i="35"/>
  <c r="J14" i="35"/>
  <c r="I14" i="35"/>
  <c r="I65" i="35" s="1"/>
  <c r="H14" i="35"/>
  <c r="G14" i="35"/>
  <c r="F14" i="35"/>
  <c r="E14" i="35"/>
  <c r="D14" i="35"/>
  <c r="N13" i="35"/>
  <c r="O13" i="35"/>
  <c r="N12" i="35"/>
  <c r="O12" i="35"/>
  <c r="N11" i="35"/>
  <c r="O11" i="35"/>
  <c r="N10" i="35"/>
  <c r="O10" i="35"/>
  <c r="N9" i="35"/>
  <c r="O9" i="35"/>
  <c r="N8" i="35"/>
  <c r="O8" i="35"/>
  <c r="N7" i="35"/>
  <c r="O7" i="35"/>
  <c r="N6" i="35"/>
  <c r="O6" i="35"/>
  <c r="M5" i="35"/>
  <c r="L5" i="35"/>
  <c r="L65" i="35" s="1"/>
  <c r="K5" i="35"/>
  <c r="K65" i="35" s="1"/>
  <c r="J5" i="35"/>
  <c r="I5" i="35"/>
  <c r="H5" i="35"/>
  <c r="H65" i="35" s="1"/>
  <c r="G5" i="35"/>
  <c r="N5" i="35" s="1"/>
  <c r="O5" i="35" s="1"/>
  <c r="F5" i="35"/>
  <c r="F65" i="35" s="1"/>
  <c r="E5" i="35"/>
  <c r="D5" i="35"/>
  <c r="N67" i="34"/>
  <c r="O67" i="34" s="1"/>
  <c r="N66" i="34"/>
  <c r="O66" i="34" s="1"/>
  <c r="N65" i="34"/>
  <c r="O65" i="34"/>
  <c r="M64" i="34"/>
  <c r="L64" i="34"/>
  <c r="K64" i="34"/>
  <c r="J64" i="34"/>
  <c r="I64" i="34"/>
  <c r="H64" i="34"/>
  <c r="G64" i="34"/>
  <c r="F64" i="34"/>
  <c r="E64" i="34"/>
  <c r="D64" i="34"/>
  <c r="N64" i="34" s="1"/>
  <c r="O64" i="34" s="1"/>
  <c r="N63" i="34"/>
  <c r="O63" i="34" s="1"/>
  <c r="N62" i="34"/>
  <c r="O62" i="34" s="1"/>
  <c r="N61" i="34"/>
  <c r="O61" i="34" s="1"/>
  <c r="N60" i="34"/>
  <c r="O60" i="34" s="1"/>
  <c r="M59" i="34"/>
  <c r="L59" i="34"/>
  <c r="K59" i="34"/>
  <c r="J59" i="34"/>
  <c r="I59" i="34"/>
  <c r="N59" i="34" s="1"/>
  <c r="O59" i="34" s="1"/>
  <c r="H59" i="34"/>
  <c r="G59" i="34"/>
  <c r="F59" i="34"/>
  <c r="E59" i="34"/>
  <c r="D59" i="34"/>
  <c r="N58" i="34"/>
  <c r="O58" i="34" s="1"/>
  <c r="M57" i="34"/>
  <c r="L57" i="34"/>
  <c r="K57" i="34"/>
  <c r="J57" i="34"/>
  <c r="I57" i="34"/>
  <c r="H57" i="34"/>
  <c r="G57" i="34"/>
  <c r="F57" i="34"/>
  <c r="E57" i="34"/>
  <c r="N57" i="34" s="1"/>
  <c r="O57" i="34" s="1"/>
  <c r="D57" i="34"/>
  <c r="N56" i="34"/>
  <c r="O56" i="34" s="1"/>
  <c r="N55" i="34"/>
  <c r="O55" i="34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/>
  <c r="N48" i="34"/>
  <c r="O48" i="34" s="1"/>
  <c r="N47" i="34"/>
  <c r="O47" i="34" s="1"/>
  <c r="N46" i="34"/>
  <c r="O46" i="34" s="1"/>
  <c r="N45" i="34"/>
  <c r="O45" i="34" s="1"/>
  <c r="N44" i="34"/>
  <c r="O44" i="34" s="1"/>
  <c r="N43" i="34"/>
  <c r="O43" i="34"/>
  <c r="N42" i="34"/>
  <c r="O42" i="34" s="1"/>
  <c r="N41" i="34"/>
  <c r="O41" i="34" s="1"/>
  <c r="M40" i="34"/>
  <c r="L40" i="34"/>
  <c r="K40" i="34"/>
  <c r="J40" i="34"/>
  <c r="I40" i="34"/>
  <c r="H40" i="34"/>
  <c r="G40" i="34"/>
  <c r="F40" i="34"/>
  <c r="E40" i="34"/>
  <c r="N40" i="34" s="1"/>
  <c r="O40" i="34" s="1"/>
  <c r="D40" i="34"/>
  <c r="N39" i="34"/>
  <c r="O39" i="34" s="1"/>
  <c r="N38" i="34"/>
  <c r="O38" i="34" s="1"/>
  <c r="N37" i="34"/>
  <c r="O37" i="34" s="1"/>
  <c r="N36" i="34"/>
  <c r="O36" i="34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/>
  <c r="N23" i="34"/>
  <c r="O23" i="34" s="1"/>
  <c r="N22" i="34"/>
  <c r="O22" i="34" s="1"/>
  <c r="N21" i="34"/>
  <c r="O21" i="34" s="1"/>
  <c r="N20" i="34"/>
  <c r="O20" i="34" s="1"/>
  <c r="M19" i="34"/>
  <c r="L19" i="34"/>
  <c r="K19" i="34"/>
  <c r="J19" i="34"/>
  <c r="I19" i="34"/>
  <c r="I68" i="34" s="1"/>
  <c r="H19" i="34"/>
  <c r="G19" i="34"/>
  <c r="F19" i="34"/>
  <c r="E19" i="34"/>
  <c r="D19" i="34"/>
  <c r="N18" i="34"/>
  <c r="O18" i="34" s="1"/>
  <c r="N17" i="34"/>
  <c r="O17" i="34"/>
  <c r="N16" i="34"/>
  <c r="O16" i="34" s="1"/>
  <c r="N15" i="34"/>
  <c r="O15" i="34" s="1"/>
  <c r="M14" i="34"/>
  <c r="M68" i="34" s="1"/>
  <c r="L14" i="34"/>
  <c r="K14" i="34"/>
  <c r="N14" i="34" s="1"/>
  <c r="O14" i="34" s="1"/>
  <c r="J14" i="34"/>
  <c r="J68" i="34"/>
  <c r="I14" i="34"/>
  <c r="H14" i="34"/>
  <c r="G14" i="34"/>
  <c r="F14" i="34"/>
  <c r="E14" i="34"/>
  <c r="D14" i="34"/>
  <c r="N13" i="34"/>
  <c r="O13" i="34"/>
  <c r="N12" i="34"/>
  <c r="O12" i="34"/>
  <c r="N11" i="34"/>
  <c r="O11" i="34" s="1"/>
  <c r="N10" i="34"/>
  <c r="O10" i="34"/>
  <c r="N9" i="34"/>
  <c r="O9" i="34"/>
  <c r="N8" i="34"/>
  <c r="O8" i="34"/>
  <c r="N7" i="34"/>
  <c r="O7" i="34"/>
  <c r="N6" i="34"/>
  <c r="O6" i="34"/>
  <c r="M5" i="34"/>
  <c r="L5" i="34"/>
  <c r="L68" i="34"/>
  <c r="K5" i="34"/>
  <c r="K68" i="34"/>
  <c r="J5" i="34"/>
  <c r="I5" i="34"/>
  <c r="H5" i="34"/>
  <c r="H68" i="34"/>
  <c r="G5" i="34"/>
  <c r="F5" i="34"/>
  <c r="F68" i="34" s="1"/>
  <c r="E5" i="34"/>
  <c r="D5" i="34"/>
  <c r="D68" i="34"/>
  <c r="E41" i="33"/>
  <c r="F41" i="33"/>
  <c r="G41" i="33"/>
  <c r="H41" i="33"/>
  <c r="I41" i="33"/>
  <c r="J41" i="33"/>
  <c r="K41" i="33"/>
  <c r="L41" i="33"/>
  <c r="M41" i="33"/>
  <c r="D41" i="33"/>
  <c r="E19" i="33"/>
  <c r="F19" i="33"/>
  <c r="N19" i="33" s="1"/>
  <c r="O19" i="33" s="1"/>
  <c r="G19" i="33"/>
  <c r="H19" i="33"/>
  <c r="I19" i="33"/>
  <c r="J19" i="33"/>
  <c r="K19" i="33"/>
  <c r="L19" i="33"/>
  <c r="M19" i="33"/>
  <c r="D19" i="33"/>
  <c r="E14" i="33"/>
  <c r="F14" i="33"/>
  <c r="N14" i="33" s="1"/>
  <c r="O14" i="33" s="1"/>
  <c r="G14" i="33"/>
  <c r="H14" i="33"/>
  <c r="I14" i="33"/>
  <c r="J14" i="33"/>
  <c r="K14" i="33"/>
  <c r="L14" i="33"/>
  <c r="M14" i="33"/>
  <c r="D14" i="33"/>
  <c r="E5" i="33"/>
  <c r="F5" i="33"/>
  <c r="G5" i="33"/>
  <c r="N5" i="33" s="1"/>
  <c r="O5" i="33" s="1"/>
  <c r="H5" i="33"/>
  <c r="H86" i="33" s="1"/>
  <c r="I5" i="33"/>
  <c r="J5" i="33"/>
  <c r="K5" i="33"/>
  <c r="L5" i="33"/>
  <c r="M5" i="33"/>
  <c r="M86" i="33" s="1"/>
  <c r="D5" i="33"/>
  <c r="E82" i="33"/>
  <c r="F82" i="33"/>
  <c r="G82" i="33"/>
  <c r="H82" i="33"/>
  <c r="I82" i="33"/>
  <c r="J82" i="33"/>
  <c r="K82" i="33"/>
  <c r="L82" i="33"/>
  <c r="M82" i="33"/>
  <c r="D82" i="33"/>
  <c r="N82" i="33" s="1"/>
  <c r="O82" i="33" s="1"/>
  <c r="N84" i="33"/>
  <c r="O84" i="33" s="1"/>
  <c r="N85" i="33"/>
  <c r="O85" i="33" s="1"/>
  <c r="N83" i="33"/>
  <c r="O83" i="33" s="1"/>
  <c r="N79" i="33"/>
  <c r="O79" i="33" s="1"/>
  <c r="N80" i="33"/>
  <c r="N81" i="33"/>
  <c r="O81" i="33" s="1"/>
  <c r="N78" i="33"/>
  <c r="O78" i="33"/>
  <c r="E77" i="33"/>
  <c r="F77" i="33"/>
  <c r="G77" i="33"/>
  <c r="H77" i="33"/>
  <c r="I77" i="33"/>
  <c r="J77" i="33"/>
  <c r="N77" i="33" s="1"/>
  <c r="O77" i="33" s="1"/>
  <c r="K77" i="33"/>
  <c r="L77" i="33"/>
  <c r="M77" i="33"/>
  <c r="D77" i="33"/>
  <c r="E71" i="33"/>
  <c r="F71" i="33"/>
  <c r="G71" i="33"/>
  <c r="H71" i="33"/>
  <c r="I71" i="33"/>
  <c r="I86" i="33" s="1"/>
  <c r="J71" i="33"/>
  <c r="J86" i="33" s="1"/>
  <c r="K71" i="33"/>
  <c r="L71" i="33"/>
  <c r="M71" i="33"/>
  <c r="D71" i="33"/>
  <c r="N73" i="33"/>
  <c r="O73" i="33"/>
  <c r="N74" i="33"/>
  <c r="O74" i="33"/>
  <c r="N75" i="33"/>
  <c r="O75" i="33"/>
  <c r="N76" i="33"/>
  <c r="O76" i="33"/>
  <c r="N72" i="33"/>
  <c r="O72" i="33" s="1"/>
  <c r="N68" i="33"/>
  <c r="O68" i="33"/>
  <c r="N69" i="33"/>
  <c r="O69" i="33"/>
  <c r="N67" i="33"/>
  <c r="O67" i="33"/>
  <c r="N66" i="33"/>
  <c r="O66" i="33"/>
  <c r="N65" i="33"/>
  <c r="O65" i="33"/>
  <c r="N64" i="33"/>
  <c r="O64" i="33" s="1"/>
  <c r="N63" i="33"/>
  <c r="O63" i="33"/>
  <c r="N62" i="33"/>
  <c r="O62" i="33"/>
  <c r="N61" i="33"/>
  <c r="O61" i="33"/>
  <c r="N60" i="33"/>
  <c r="O60" i="33"/>
  <c r="N59" i="33"/>
  <c r="O59" i="33"/>
  <c r="N58" i="33"/>
  <c r="O58" i="33" s="1"/>
  <c r="N57" i="33"/>
  <c r="O57" i="33"/>
  <c r="N56" i="33"/>
  <c r="O56" i="33" s="1"/>
  <c r="N17" i="33"/>
  <c r="O17" i="33"/>
  <c r="N16" i="33"/>
  <c r="O16" i="33"/>
  <c r="N70" i="33"/>
  <c r="O70" i="33"/>
  <c r="N42" i="33"/>
  <c r="O42" i="33" s="1"/>
  <c r="N43" i="33"/>
  <c r="O43" i="33"/>
  <c r="N44" i="33"/>
  <c r="O44" i="33" s="1"/>
  <c r="N45" i="33"/>
  <c r="O45" i="33"/>
  <c r="N46" i="33"/>
  <c r="O46" i="33"/>
  <c r="N47" i="33"/>
  <c r="N48" i="33"/>
  <c r="O48" i="33" s="1"/>
  <c r="N49" i="33"/>
  <c r="O49" i="33"/>
  <c r="N50" i="33"/>
  <c r="O50" i="33" s="1"/>
  <c r="N51" i="33"/>
  <c r="O51" i="33" s="1"/>
  <c r="N52" i="33"/>
  <c r="O52" i="33"/>
  <c r="N53" i="33"/>
  <c r="O53" i="33" s="1"/>
  <c r="N54" i="33"/>
  <c r="O54" i="33" s="1"/>
  <c r="N55" i="33"/>
  <c r="O55" i="33"/>
  <c r="O47" i="33"/>
  <c r="O80" i="33"/>
  <c r="N18" i="33"/>
  <c r="O18" i="33" s="1"/>
  <c r="N7" i="33"/>
  <c r="O7" i="33"/>
  <c r="N8" i="33"/>
  <c r="O8" i="33" s="1"/>
  <c r="N9" i="33"/>
  <c r="O9" i="33" s="1"/>
  <c r="N10" i="33"/>
  <c r="O10" i="33"/>
  <c r="N11" i="33"/>
  <c r="O11" i="33" s="1"/>
  <c r="N12" i="33"/>
  <c r="O12" i="33" s="1"/>
  <c r="N13" i="33"/>
  <c r="O13" i="33"/>
  <c r="N6" i="33"/>
  <c r="O6" i="33" s="1"/>
  <c r="N39" i="33"/>
  <c r="O39" i="33"/>
  <c r="N40" i="33"/>
  <c r="O40" i="33" s="1"/>
  <c r="N38" i="33"/>
  <c r="O38" i="33" s="1"/>
  <c r="N27" i="33"/>
  <c r="O27" i="33"/>
  <c r="N28" i="33"/>
  <c r="O28" i="33" s="1"/>
  <c r="N29" i="33"/>
  <c r="O29" i="33" s="1"/>
  <c r="N30" i="33"/>
  <c r="O30" i="33"/>
  <c r="N31" i="33"/>
  <c r="O31" i="33" s="1"/>
  <c r="N32" i="33"/>
  <c r="O32" i="33" s="1"/>
  <c r="N33" i="33"/>
  <c r="O33" i="33"/>
  <c r="N34" i="33"/>
  <c r="O34" i="33" s="1"/>
  <c r="N35" i="33"/>
  <c r="O35" i="33" s="1"/>
  <c r="N36" i="33"/>
  <c r="O36" i="33"/>
  <c r="N37" i="33"/>
  <c r="O37" i="33" s="1"/>
  <c r="N21" i="33"/>
  <c r="O21" i="33" s="1"/>
  <c r="N22" i="33"/>
  <c r="O22" i="33"/>
  <c r="N23" i="33"/>
  <c r="O23" i="33" s="1"/>
  <c r="N24" i="33"/>
  <c r="O24" i="33" s="1"/>
  <c r="N25" i="33"/>
  <c r="O25" i="33"/>
  <c r="N20" i="33"/>
  <c r="O20" i="33" s="1"/>
  <c r="N26" i="33"/>
  <c r="O26" i="33" s="1"/>
  <c r="N15" i="33"/>
  <c r="O15" i="33"/>
  <c r="H88" i="36"/>
  <c r="I88" i="36"/>
  <c r="M88" i="36"/>
  <c r="N71" i="36"/>
  <c r="O71" i="36" s="1"/>
  <c r="E88" i="36"/>
  <c r="H67" i="37"/>
  <c r="L67" i="37"/>
  <c r="J67" i="37"/>
  <c r="N13" i="37"/>
  <c r="O13" i="37" s="1"/>
  <c r="F67" i="37"/>
  <c r="D67" i="37"/>
  <c r="H82" i="38"/>
  <c r="I82" i="38"/>
  <c r="J82" i="38"/>
  <c r="G82" i="38"/>
  <c r="D82" i="38"/>
  <c r="L82" i="38"/>
  <c r="F82" i="38"/>
  <c r="N41" i="38"/>
  <c r="O41" i="38"/>
  <c r="N13" i="38"/>
  <c r="O13" i="38" s="1"/>
  <c r="N5" i="38"/>
  <c r="O5" i="38"/>
  <c r="F88" i="36"/>
  <c r="J81" i="39"/>
  <c r="N67" i="39"/>
  <c r="O67" i="39"/>
  <c r="G78" i="40"/>
  <c r="I78" i="40"/>
  <c r="L78" i="40"/>
  <c r="N65" i="40"/>
  <c r="O65" i="40"/>
  <c r="D78" i="40"/>
  <c r="N5" i="40"/>
  <c r="O5" i="40" s="1"/>
  <c r="D86" i="33"/>
  <c r="N5" i="34"/>
  <c r="O5" i="34" s="1"/>
  <c r="N40" i="35"/>
  <c r="O40" i="35"/>
  <c r="N41" i="33"/>
  <c r="O41" i="33" s="1"/>
  <c r="E78" i="40"/>
  <c r="N5" i="37"/>
  <c r="O5" i="37" s="1"/>
  <c r="D88" i="36"/>
  <c r="L86" i="33"/>
  <c r="E86" i="33"/>
  <c r="G68" i="34"/>
  <c r="J65" i="35"/>
  <c r="K86" i="33"/>
  <c r="D65" i="35"/>
  <c r="H91" i="41"/>
  <c r="G91" i="41"/>
  <c r="L91" i="41"/>
  <c r="K91" i="41"/>
  <c r="N87" i="41"/>
  <c r="O87" i="41"/>
  <c r="F91" i="41"/>
  <c r="N81" i="41"/>
  <c r="O81" i="41"/>
  <c r="M91" i="41"/>
  <c r="D91" i="41"/>
  <c r="M89" i="42"/>
  <c r="H89" i="42"/>
  <c r="I89" i="42"/>
  <c r="N14" i="42"/>
  <c r="O14" i="42"/>
  <c r="F89" i="42"/>
  <c r="K89" i="42"/>
  <c r="G89" i="42"/>
  <c r="L89" i="42"/>
  <c r="N85" i="42"/>
  <c r="O85" i="42" s="1"/>
  <c r="N73" i="42"/>
  <c r="O73" i="42"/>
  <c r="N43" i="42"/>
  <c r="O43" i="42" s="1"/>
  <c r="N17" i="42"/>
  <c r="O17" i="42" s="1"/>
  <c r="E89" i="42"/>
  <c r="N5" i="42"/>
  <c r="O5" i="42"/>
  <c r="D89" i="42"/>
  <c r="K83" i="43"/>
  <c r="M83" i="43"/>
  <c r="L83" i="43"/>
  <c r="I83" i="43"/>
  <c r="G83" i="43"/>
  <c r="J83" i="43"/>
  <c r="N81" i="43"/>
  <c r="O81" i="43"/>
  <c r="N14" i="43"/>
  <c r="O14" i="43"/>
  <c r="N77" i="43"/>
  <c r="O77" i="43" s="1"/>
  <c r="N39" i="43"/>
  <c r="O39" i="43" s="1"/>
  <c r="E83" i="43"/>
  <c r="D83" i="43"/>
  <c r="N5" i="43"/>
  <c r="O5" i="43" s="1"/>
  <c r="H87" i="44"/>
  <c r="J87" i="44"/>
  <c r="F87" i="44"/>
  <c r="M87" i="44"/>
  <c r="G87" i="44"/>
  <c r="K87" i="44"/>
  <c r="N80" i="44"/>
  <c r="O80" i="44" s="1"/>
  <c r="I87" i="44"/>
  <c r="N5" i="44"/>
  <c r="O5" i="44"/>
  <c r="N13" i="44"/>
  <c r="O13" i="44" s="1"/>
  <c r="N77" i="44"/>
  <c r="O77" i="44" s="1"/>
  <c r="N41" i="44"/>
  <c r="O41" i="44" s="1"/>
  <c r="N17" i="44"/>
  <c r="O17" i="44" s="1"/>
  <c r="D87" i="44"/>
  <c r="E87" i="44"/>
  <c r="J86" i="45"/>
  <c r="N78" i="45"/>
  <c r="O78" i="45" s="1"/>
  <c r="I86" i="45"/>
  <c r="N86" i="45" s="1"/>
  <c r="O86" i="45" s="1"/>
  <c r="M86" i="45"/>
  <c r="H86" i="45"/>
  <c r="G86" i="45"/>
  <c r="K86" i="45"/>
  <c r="N75" i="45"/>
  <c r="O75" i="45"/>
  <c r="N5" i="45"/>
  <c r="O5" i="45"/>
  <c r="F86" i="45"/>
  <c r="N39" i="45"/>
  <c r="O39" i="45" s="1"/>
  <c r="E86" i="45"/>
  <c r="N18" i="45"/>
  <c r="O18" i="45" s="1"/>
  <c r="N13" i="45"/>
  <c r="O13" i="45"/>
  <c r="D86" i="45"/>
  <c r="L83" i="46"/>
  <c r="M83" i="46"/>
  <c r="G83" i="46"/>
  <c r="I83" i="46"/>
  <c r="J83" i="46"/>
  <c r="K83" i="46"/>
  <c r="N13" i="46"/>
  <c r="O13" i="46"/>
  <c r="N80" i="46"/>
  <c r="O80" i="46"/>
  <c r="N76" i="46"/>
  <c r="O76" i="46" s="1"/>
  <c r="F83" i="46"/>
  <c r="N5" i="46"/>
  <c r="O5" i="46" s="1"/>
  <c r="E83" i="46"/>
  <c r="N39" i="46"/>
  <c r="O39" i="46"/>
  <c r="N18" i="46"/>
  <c r="O18" i="46"/>
  <c r="D83" i="46"/>
  <c r="G82" i="47"/>
  <c r="N82" i="47" s="1"/>
  <c r="O82" i="47" s="1"/>
  <c r="M82" i="47"/>
  <c r="K82" i="47"/>
  <c r="H82" i="47"/>
  <c r="I82" i="47"/>
  <c r="L82" i="47"/>
  <c r="J82" i="47"/>
  <c r="F82" i="47"/>
  <c r="N72" i="47"/>
  <c r="O72" i="47" s="1"/>
  <c r="N79" i="47"/>
  <c r="O79" i="47"/>
  <c r="N75" i="47"/>
  <c r="O75" i="47" s="1"/>
  <c r="N38" i="47"/>
  <c r="O38" i="47" s="1"/>
  <c r="D82" i="47"/>
  <c r="N18" i="47"/>
  <c r="O18" i="47"/>
  <c r="E82" i="47"/>
  <c r="N13" i="47"/>
  <c r="O13" i="47" s="1"/>
  <c r="N5" i="47"/>
  <c r="O5" i="47"/>
  <c r="O80" i="49"/>
  <c r="P80" i="49" s="1"/>
  <c r="O76" i="49"/>
  <c r="P76" i="49" s="1"/>
  <c r="O73" i="49"/>
  <c r="P73" i="49" s="1"/>
  <c r="O41" i="49"/>
  <c r="P41" i="49" s="1"/>
  <c r="G82" i="49"/>
  <c r="O19" i="49"/>
  <c r="P19" i="49"/>
  <c r="M82" i="49"/>
  <c r="J82" i="49"/>
  <c r="L82" i="49"/>
  <c r="K82" i="49"/>
  <c r="H82" i="49"/>
  <c r="I82" i="49"/>
  <c r="O14" i="49"/>
  <c r="P14" i="49"/>
  <c r="N82" i="49"/>
  <c r="E82" i="49"/>
  <c r="D82" i="49"/>
  <c r="O82" i="49" s="1"/>
  <c r="P82" i="49" s="1"/>
  <c r="F82" i="49"/>
  <c r="O5" i="49"/>
  <c r="P5" i="49"/>
  <c r="O54" i="50" l="1"/>
  <c r="P54" i="50" s="1"/>
  <c r="N82" i="38"/>
  <c r="O82" i="38" s="1"/>
  <c r="N87" i="44"/>
  <c r="O87" i="44" s="1"/>
  <c r="N91" i="41"/>
  <c r="O91" i="41" s="1"/>
  <c r="N83" i="43"/>
  <c r="O83" i="43" s="1"/>
  <c r="N88" i="36"/>
  <c r="O88" i="36" s="1"/>
  <c r="H83" i="46"/>
  <c r="N83" i="46" s="1"/>
  <c r="O83" i="46" s="1"/>
  <c r="N74" i="43"/>
  <c r="O74" i="43" s="1"/>
  <c r="F78" i="40"/>
  <c r="L81" i="39"/>
  <c r="G86" i="33"/>
  <c r="G65" i="35"/>
  <c r="N17" i="43"/>
  <c r="O17" i="43" s="1"/>
  <c r="J89" i="42"/>
  <c r="N89" i="42" s="1"/>
  <c r="O89" i="42" s="1"/>
  <c r="N74" i="38"/>
  <c r="O74" i="38" s="1"/>
  <c r="M82" i="38"/>
  <c r="K67" i="37"/>
  <c r="N67" i="37" s="1"/>
  <c r="O67" i="37" s="1"/>
  <c r="N71" i="33"/>
  <c r="O71" i="33" s="1"/>
  <c r="N84" i="44"/>
  <c r="O84" i="44" s="1"/>
  <c r="N5" i="41"/>
  <c r="O5" i="41" s="1"/>
  <c r="N82" i="45"/>
  <c r="O82" i="45" s="1"/>
  <c r="N17" i="41"/>
  <c r="O17" i="41" s="1"/>
  <c r="N75" i="41"/>
  <c r="O75" i="41" s="1"/>
  <c r="E68" i="34"/>
  <c r="N68" i="34" s="1"/>
  <c r="O68" i="34" s="1"/>
  <c r="N14" i="40"/>
  <c r="O14" i="40" s="1"/>
  <c r="L88" i="36"/>
  <c r="K78" i="40"/>
  <c r="N78" i="40" s="1"/>
  <c r="O78" i="40" s="1"/>
  <c r="N14" i="39"/>
  <c r="O14" i="39" s="1"/>
  <c r="N79" i="38"/>
  <c r="O79" i="38" s="1"/>
  <c r="N19" i="34"/>
  <c r="O19" i="34" s="1"/>
  <c r="F86" i="33"/>
  <c r="N86" i="33" s="1"/>
  <c r="O86" i="33" s="1"/>
  <c r="H81" i="39"/>
  <c r="N81" i="39" s="1"/>
  <c r="O81" i="39" s="1"/>
  <c r="N14" i="35"/>
  <c r="O14" i="35" s="1"/>
  <c r="E65" i="35"/>
  <c r="N65" i="35" s="1"/>
  <c r="O65" i="35" s="1"/>
</calcChain>
</file>

<file path=xl/sharedStrings.xml><?xml version="1.0" encoding="utf-8"?>
<sst xmlns="http://schemas.openxmlformats.org/spreadsheetml/2006/main" count="1695" uniqueCount="252">
  <si>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</si>
  <si>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</si>
  <si>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</si>
  <si>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</si>
  <si>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</si>
  <si>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</si>
  <si>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</si>
  <si>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</si>
  <si>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</si>
  <si>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</si>
  <si>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</si>
  <si>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</si>
  <si>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</si>
  <si>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</si>
  <si>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Discretionary Sales Surtaxes</t>
  </si>
  <si>
    <t>Utility Service Tax - Cable Television</t>
  </si>
  <si>
    <t>Other General Taxes</t>
  </si>
  <si>
    <t>Permits, Fees, and Special Assessments</t>
  </si>
  <si>
    <t>Impact Fees - Residential - Public Safety</t>
  </si>
  <si>
    <t>Impact Fees - Residential - Transportation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</si>
  <si>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</si>
  <si>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</si>
  <si>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</si>
  <si>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</si>
  <si>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General Government</t>
  </si>
  <si>
    <t>State Grant - Public Safety</t>
  </si>
  <si>
    <t>Federal Grant - Transportation - Other Transportation</t>
  </si>
  <si>
    <t>Federal Grant - Human Services - Child Support Reimbursement</t>
  </si>
  <si>
    <t>State Grant - Physical Environment - Garbage / Solid Waste</t>
  </si>
  <si>
    <t>State Grant - Transportation - Other Transportation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</si>
  <si>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</si>
  <si>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</si>
  <si>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</si>
  <si>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</si>
  <si>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</si>
  <si>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</si>
  <si>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</si>
  <si>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Cardroom Tax</t>
  </si>
  <si>
    <t>State Shared Revenues - General Gov't - Local Gov't Half-Cent Sales Tax</t>
  </si>
  <si>
    <t>State Shared Revenues - Clerk Allotment from Justice Administrative Commission</t>
  </si>
  <si>
    <t>Grants from Other Local Units - Public Safety</t>
  </si>
  <si>
    <t>Grants from Other Local Units - Physical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</si>
  <si>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</si>
  <si>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</si>
  <si>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</si>
  <si>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</si>
  <si>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</si>
  <si>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</si>
  <si>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</si>
  <si>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</si>
  <si>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Public Records Modernization Trust Fund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</si>
  <si>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</si>
  <si>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</si>
  <si>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Supervisor of Elections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</si>
  <si>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</si>
  <si>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</si>
  <si>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</si>
  <si>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</si>
  <si>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Housing for Prisoners</t>
  </si>
  <si>
    <t>Public Safety - Emergency Management Service Fees / Charges</t>
  </si>
  <si>
    <t>Public Safety - Other Public Safety Charges and Fees</t>
  </si>
  <si>
    <t>Transportation (User Fees) - Other Transportation Charges</t>
  </si>
  <si>
    <t>Human Services - Animal Control and Shelter Fees</t>
  </si>
  <si>
    <t>Culture / Recreation - Special Recreation Facilities</t>
  </si>
  <si>
    <t>Restricted Local Ordinance Court-Related Board Revenue - Traffic Surcharge</t>
  </si>
  <si>
    <t>Total - All Account Codes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</si>
  <si>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</si>
  <si>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</si>
  <si>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</si>
  <si>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</si>
  <si>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</si>
  <si>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</si>
  <si>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</si>
  <si>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</si>
  <si>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</si>
  <si>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</si>
  <si>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</si>
  <si>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</si>
  <si>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</si>
  <si>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</si>
  <si>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</si>
  <si>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</si>
  <si>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</si>
  <si>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Traffic Court</t>
  </si>
  <si>
    <t>Fines - Local Ordinance Violations</t>
  </si>
  <si>
    <t>Other Judgments, Fines, and Forfeits</t>
  </si>
  <si>
    <t>Interest and Other Earnings - Interest</t>
  </si>
  <si>
    <t>Rents and Royalties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</si>
  <si>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</si>
  <si>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</si>
  <si>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</si>
  <si>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</si>
  <si>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Article V - Clerk of Court Trust Fund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</si>
  <si>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</si>
  <si>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</si>
  <si>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</si>
  <si>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</si>
  <si>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</si>
  <si>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</si>
  <si>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</si>
  <si>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Washington County Government Revenues Reported by Account Code and Fund Type</t>
  </si>
  <si>
    <t>Local Fiscal Year Ended September 30, 2010</t>
  </si>
  <si>
    <t>Court Service Reimbursement - Mediation and Arbitration</t>
  </si>
  <si>
    <t>Other Charges for Services</t>
  </si>
  <si>
    <t>Proceeds - Installment Purchases and Capital Lease Proceeds</t>
  </si>
  <si>
    <t>2010 Countywide Census Population:</t>
  </si>
  <si>
    <t>Local Fiscal Year Ended September 30, 2011</t>
  </si>
  <si>
    <t>Communications Services Taxes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</si>
  <si>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</si>
  <si>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</si>
  <si>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</si>
  <si>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Permits and Franchise Fees</t>
  </si>
  <si>
    <t>Franchise Fee - Cable Television</t>
  </si>
  <si>
    <t>Other Permits and Fees</t>
  </si>
  <si>
    <t>State Grant - Human Services - Health or Hospitals</t>
  </si>
  <si>
    <t>State Grant - Human Services - Public Welfare</t>
  </si>
  <si>
    <t>Grants from Other Local Units - Human Services</t>
  </si>
  <si>
    <t>Public Safety - Ambulance Fees</t>
  </si>
  <si>
    <t>Traffic Court - Filing Fees</t>
  </si>
  <si>
    <t>Special Assessments - Service Charges</t>
  </si>
  <si>
    <t>Impact Fees - Transportation</t>
  </si>
  <si>
    <t>2008 Countywide Population:</t>
  </si>
  <si>
    <t>Special Act Fuel Tax (Section 206.61, F.S.)</t>
  </si>
  <si>
    <t>Local Fiscal Year Ended September 30, 2012</t>
  </si>
  <si>
    <t>State Grant - Other</t>
  </si>
  <si>
    <t>Grants from Other Local Units - Transportation</t>
  </si>
  <si>
    <t>Proprietary Non-Operating Sources - Other Grants and Donations</t>
  </si>
  <si>
    <t>2012 Countywide Population:</t>
  </si>
  <si>
    <t>Local Fiscal Year Ended September 30, 2013</t>
  </si>
  <si>
    <t>Federal Grant - General Government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</si>
  <si>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</si>
  <si>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</si>
  <si>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</si>
  <si>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</si>
  <si>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</si>
  <si>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</si>
  <si>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</si>
  <si>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</si>
  <si>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General Government - Public Records Modernization Trust Fund</t>
  </si>
  <si>
    <t>General Government - Fees Remitted to County from Tax Collector</t>
  </si>
  <si>
    <t>General Government - Fees Remitted to County from Sheriff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</si>
  <si>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</si>
  <si>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</si>
  <si>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</si>
  <si>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</si>
  <si>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</si>
  <si>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</si>
  <si>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</si>
  <si>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</si>
  <si>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</si>
  <si>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Circuit Court Civil - Filing Fees</t>
  </si>
  <si>
    <t>Court-Related Revenues - Circuit Court Civil - Service Charges</t>
  </si>
  <si>
    <t>Court-Related Revenues - Traffic Court (Criminal and Civil) - Filing Fees</t>
  </si>
  <si>
    <t>Court-Related Revenues - Traffic Court (Criminal and Civil) - Court Costs</t>
  </si>
  <si>
    <t>Court-Related Revenues - Juvenile Court - Service Charges</t>
  </si>
  <si>
    <t>Court-Related Revenues - Probate Court - Filing Fees</t>
  </si>
  <si>
    <t>Court-Related Revenues - Probate Court - Service Charges</t>
  </si>
  <si>
    <t>Court-Related Revenues - Court Service Reimbursement - Mediation and Arbitration</t>
  </si>
  <si>
    <t>Court-Related Revenues - Restricted Board Revenue - Traffic Surcharge</t>
  </si>
  <si>
    <t>Court-Ordered Judgments and Fines - As Decided by County Court Civil</t>
  </si>
  <si>
    <t>Court-Ordered Judgments and Fines - Other Court-Ordered</t>
  </si>
  <si>
    <t>Proprietary Non-Operating - Other Grants and Donations</t>
  </si>
  <si>
    <t>2013 Countywide Population:</t>
  </si>
  <si>
    <t>Local Fiscal Year Ended September 30, 2014</t>
  </si>
  <si>
    <t>Utility Service Tax - Other</t>
  </si>
  <si>
    <t>Court-Related Revenues - County Court Criminal - Service Charges</t>
  </si>
  <si>
    <t>Court-Related Revenues - County Court Criminal - Court Costs</t>
  </si>
  <si>
    <t>Court-Related Revenues - Traffic Court (Criminal and Civil) - Service Charges</t>
  </si>
  <si>
    <t>Court-Related Revenues - Juvenile Court - Court Costs</t>
  </si>
  <si>
    <t>Fines - Library</t>
  </si>
  <si>
    <t>2014 Countywide Population:</t>
  </si>
  <si>
    <t>Local Fiscal Year Ended September 30, 2015</t>
  </si>
  <si>
    <t>Communications Services Taxes (Chapter 202, F.S.)</t>
  </si>
  <si>
    <t>Federal Grant - Physical Environment - Electric Supply System</t>
  </si>
  <si>
    <t>State Shared Revenues - Other</t>
  </si>
  <si>
    <t>2015 Countywide Population:</t>
  </si>
  <si>
    <t>Local Fiscal Year Ended September 30, 2007</t>
  </si>
  <si>
    <t>Franchise Fees, Licenses, and Permits</t>
  </si>
  <si>
    <t>Other Permits, Fees and Licenses</t>
  </si>
  <si>
    <t>Federal Grant - Human Services - Health or Hospitals</t>
  </si>
  <si>
    <t>State Grant - Court-Related Grants - Article V Clerk of Court Trust Fund</t>
  </si>
  <si>
    <t>Human Services - Hospital Charges</t>
  </si>
  <si>
    <t>Restricted Local Ordinance Court-Related Board Revenue - Court Innovations</t>
  </si>
  <si>
    <t>Sales - Disposition of Fixed Assets</t>
  </si>
  <si>
    <t>2007 Countywide Population:</t>
  </si>
  <si>
    <t>Local Fiscal Year Ended September 30, 2006</t>
  </si>
  <si>
    <t>Local Option Fuel Tax / Alternative Fuel Tax</t>
  </si>
  <si>
    <t>Permits, Fees, and Licenses</t>
  </si>
  <si>
    <t>Grants from Other Local Units - Culture / Recreation</t>
  </si>
  <si>
    <t>Culture / Recreation - Special Events</t>
  </si>
  <si>
    <t>County Court Criminal - Additional Court Costs</t>
  </si>
  <si>
    <t>Circuit Court Civil - Child Support</t>
  </si>
  <si>
    <t>Traffic Court - Additional Court Costs</t>
  </si>
  <si>
    <t>2006 Countywide Population:</t>
  </si>
  <si>
    <t>Local Fiscal Year Ended September 30, 2016</t>
  </si>
  <si>
    <t>Court-Related Revenues - County Court Criminal - Filing Fees</t>
  </si>
  <si>
    <t>Court-Related Revenues - County Court Criminal - Non-Local Fines and Forfeitures</t>
  </si>
  <si>
    <t>Court-Related Revenues - Circuit Court Criminal - Filing Fees</t>
  </si>
  <si>
    <t>Court-Related Revenues - Circuit Court Criminal - Non-Local Fines and Forfeitures</t>
  </si>
  <si>
    <t>Court-Related Revenues - Circuit Court Civil - Non-Local Fines and Forfeitures</t>
  </si>
  <si>
    <t>Court-Related Revenues - Circuit Court Civil - Fees and Service Charges</t>
  </si>
  <si>
    <t>Court-Related Revenues - Juvenile Court - Filing Fees</t>
  </si>
  <si>
    <t>State Fines and Forfeits</t>
  </si>
  <si>
    <t>2016 Countywide Population:</t>
  </si>
  <si>
    <t>Local Fiscal Year Ended September 30, 2017</t>
  </si>
  <si>
    <t>State Grant - Human Services - Other Human Services</t>
  </si>
  <si>
    <t>State Shared Revenues - Physical Environment - Other Physical Environment</t>
  </si>
  <si>
    <t>Court-Related Revenues - Traffic Court (Criminal and Civil) - Non-Local Fines and Forfeitures</t>
  </si>
  <si>
    <t>Court-Related Revenues - Probate Court - Non-Local Fines and Forfeitures</t>
  </si>
  <si>
    <t>2017 Countywide Population:</t>
  </si>
  <si>
    <t>Local Fiscal Year Ended September 30, 2018</t>
  </si>
  <si>
    <t>Franchise Fee - Electricity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</si>
  <si>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</si>
  <si>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</si>
  <si>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</si>
  <si>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</si>
  <si>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</si>
  <si>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</si>
  <si>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Impact Fees - Commercial - Transportation</t>
  </si>
  <si>
    <t>Shared Revenue from Other Local Units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</si>
  <si>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</si>
  <si>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</si>
  <si>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</si>
  <si>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</si>
  <si>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</si>
  <si>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</si>
  <si>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</si>
  <si>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</si>
  <si>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Small County Surtax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</si>
  <si>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</si>
  <si>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</si>
  <si>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</si>
  <si>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</si>
  <si>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</si>
  <si>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</si>
  <si>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</si>
  <si>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Service Charges</t>
  </si>
  <si>
    <t>Court-Related Revenues - Traffic Court - Court Costs</t>
  </si>
  <si>
    <t>Court-Related Revenues - Traffic Court - Non-Local Fines and Forfeitures</t>
  </si>
  <si>
    <t>Other Charges for Services (Not Court-Related)</t>
  </si>
  <si>
    <t>Local Fiscal Year Ended September 30, 2022</t>
  </si>
  <si>
    <t>State Communications Services Taxes</t>
  </si>
  <si>
    <t>Permits - Other</t>
  </si>
  <si>
    <t>Federal Grant - Court-Related Grants - Other Court-Related</t>
  </si>
  <si>
    <t>State Grant - Physical Environment - Gas Supply System</t>
  </si>
  <si>
    <t>State Grant - Physical Environment - Other Physical Environment</t>
  </si>
  <si>
    <t>General Government - Recording Fees</t>
  </si>
  <si>
    <t>Culture / Recreation - Libraries</t>
  </si>
  <si>
    <t>Sales - Sale of Surplus Materials and Scrap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</si>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</sst>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69"/>
      <c r="M3" s="70"/>
      <c r="N3" s="36"/>
      <c r="O3" s="37"/>
      <c r="P3" s="71" t="s">
        <v>221</v>
      </c>
      <c r="Q3" s="11"/>
      <c r="R3"/>
    </row>
    <row r="4" spans="1:134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222</v>
      </c>
      <c r="N4" s="35" t="s">
        <v>9</v>
      </c>
      <c r="O4" s="35" t="s">
        <v>223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224</v>
      </c>
      <c r="B5" s="26"/>
      <c r="C5" s="26"/>
      <c r="D5" s="27">
        <f t="shared" ref="D5:N5" si="0">SUM(D6:D10)</f>
        <v>8809671</v>
      </c>
      <c r="E5" s="27">
        <f t="shared" si="0"/>
        <v>2624018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11433689</v>
      </c>
      <c r="P5" s="33">
        <f t="shared" ref="P5:P52" si="1">(O5/P$54)</f>
        <v>448.43271757461662</v>
      </c>
      <c r="Q5" s="6"/>
    </row>
    <row r="6" spans="1:134">
      <c r="A6" s="12"/>
      <c r="B6" s="25">
        <v>311</v>
      </c>
      <c r="C6" s="20" t="s">
        <v>2</v>
      </c>
      <c r="D6" s="47">
        <v>8724666</v>
      </c>
      <c r="E6" s="47">
        <v>531353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9256019</v>
      </c>
      <c r="P6" s="48">
        <f t="shared" si="1"/>
        <v>363.02384594265993</v>
      </c>
      <c r="Q6" s="9"/>
    </row>
    <row r="7" spans="1:134">
      <c r="A7" s="12"/>
      <c r="B7" s="25">
        <v>312.13</v>
      </c>
      <c r="C7" s="20" t="s">
        <v>225</v>
      </c>
      <c r="D7" s="47">
        <v>0</v>
      </c>
      <c r="E7" s="47">
        <v>111698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9" si="2">SUM(D7:N7)</f>
        <v>111698</v>
      </c>
      <c r="P7" s="48">
        <f t="shared" si="1"/>
        <v>4.3808291171510376</v>
      </c>
      <c r="Q7" s="9"/>
    </row>
    <row r="8" spans="1:134">
      <c r="A8" s="12"/>
      <c r="B8" s="25">
        <v>312.3</v>
      </c>
      <c r="C8" s="20" t="s">
        <v>11</v>
      </c>
      <c r="D8" s="47">
        <v>0</v>
      </c>
      <c r="E8" s="47">
        <v>1980967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1980967</v>
      </c>
      <c r="P8" s="48">
        <f t="shared" si="1"/>
        <v>77.694120876965911</v>
      </c>
      <c r="Q8" s="9"/>
    </row>
    <row r="9" spans="1:134">
      <c r="A9" s="12"/>
      <c r="B9" s="25">
        <v>315.10000000000002</v>
      </c>
      <c r="C9" s="20" t="s">
        <v>241</v>
      </c>
      <c r="D9" s="47">
        <v>84084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84084</v>
      </c>
      <c r="P9" s="48">
        <f t="shared" si="1"/>
        <v>3.2977997411460174</v>
      </c>
      <c r="Q9" s="9"/>
    </row>
    <row r="10" spans="1:134">
      <c r="A10" s="12"/>
      <c r="B10" s="25">
        <v>319.89999999999998</v>
      </c>
      <c r="C10" s="20" t="s">
        <v>16</v>
      </c>
      <c r="D10" s="47">
        <v>921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>SUM(D10:N10)</f>
        <v>921</v>
      </c>
      <c r="P10" s="48">
        <f t="shared" si="1"/>
        <v>3.6121896693728672E-2</v>
      </c>
      <c r="Q10" s="9"/>
    </row>
    <row r="11" spans="1:134" ht="15.75">
      <c r="A11" s="29" t="s">
        <v>17</v>
      </c>
      <c r="B11" s="30"/>
      <c r="C11" s="31"/>
      <c r="D11" s="32">
        <f t="shared" ref="D11:N11" si="3">SUM(D12:D14)</f>
        <v>2021114</v>
      </c>
      <c r="E11" s="32">
        <f t="shared" si="3"/>
        <v>380944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5">
        <f>SUM(D11:N11)</f>
        <v>2402058</v>
      </c>
      <c r="P11" s="46">
        <f t="shared" si="1"/>
        <v>94.209436404282854</v>
      </c>
      <c r="Q11" s="10"/>
    </row>
    <row r="12" spans="1:134">
      <c r="A12" s="12"/>
      <c r="B12" s="25">
        <v>322</v>
      </c>
      <c r="C12" s="20" t="s">
        <v>230</v>
      </c>
      <c r="D12" s="47">
        <v>0</v>
      </c>
      <c r="E12" s="47">
        <v>246669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>SUM(D12:N12)</f>
        <v>246669</v>
      </c>
      <c r="P12" s="48">
        <f t="shared" si="1"/>
        <v>9.6744322861513119</v>
      </c>
      <c r="Q12" s="9"/>
    </row>
    <row r="13" spans="1:134">
      <c r="A13" s="12"/>
      <c r="B13" s="25">
        <v>322.89999999999998</v>
      </c>
      <c r="C13" s="20" t="s">
        <v>242</v>
      </c>
      <c r="D13" s="47">
        <v>0</v>
      </c>
      <c r="E13" s="47">
        <v>134275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ref="O13:O14" si="4">SUM(D13:N13)</f>
        <v>134275</v>
      </c>
      <c r="P13" s="48">
        <f t="shared" si="1"/>
        <v>5.266305839902734</v>
      </c>
      <c r="Q13" s="9"/>
    </row>
    <row r="14" spans="1:134">
      <c r="A14" s="12"/>
      <c r="B14" s="25">
        <v>323.10000000000002</v>
      </c>
      <c r="C14" s="20" t="s">
        <v>211</v>
      </c>
      <c r="D14" s="47">
        <v>2021114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4"/>
        <v>2021114</v>
      </c>
      <c r="P14" s="48">
        <f t="shared" si="1"/>
        <v>79.268698278228811</v>
      </c>
      <c r="Q14" s="9"/>
    </row>
    <row r="15" spans="1:134" ht="15.75">
      <c r="A15" s="29" t="s">
        <v>232</v>
      </c>
      <c r="B15" s="30"/>
      <c r="C15" s="31"/>
      <c r="D15" s="32">
        <f t="shared" ref="D15:N15" si="5">SUM(D16:D28)</f>
        <v>8005765</v>
      </c>
      <c r="E15" s="32">
        <f t="shared" si="5"/>
        <v>41475986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5">
        <f>SUM(D15:N15)</f>
        <v>49481751</v>
      </c>
      <c r="P15" s="46">
        <f t="shared" si="1"/>
        <v>1940.6891398988116</v>
      </c>
      <c r="Q15" s="10"/>
    </row>
    <row r="16" spans="1:134">
      <c r="A16" s="12"/>
      <c r="B16" s="25">
        <v>331.2</v>
      </c>
      <c r="C16" s="20" t="s">
        <v>21</v>
      </c>
      <c r="D16" s="47">
        <v>228726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228726</v>
      </c>
      <c r="P16" s="48">
        <f t="shared" si="1"/>
        <v>8.9707024355806571</v>
      </c>
      <c r="Q16" s="9"/>
    </row>
    <row r="17" spans="1:17">
      <c r="A17" s="12"/>
      <c r="B17" s="25">
        <v>331.89</v>
      </c>
      <c r="C17" s="20" t="s">
        <v>243</v>
      </c>
      <c r="D17" s="47">
        <v>0</v>
      </c>
      <c r="E17" s="47">
        <v>698570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ref="O17:O28" si="6">SUM(D17:N17)</f>
        <v>698570</v>
      </c>
      <c r="P17" s="48">
        <f t="shared" si="1"/>
        <v>27.398125269639564</v>
      </c>
      <c r="Q17" s="9"/>
    </row>
    <row r="18" spans="1:17">
      <c r="A18" s="12"/>
      <c r="B18" s="25">
        <v>334.1</v>
      </c>
      <c r="C18" s="20" t="s">
        <v>24</v>
      </c>
      <c r="D18" s="47">
        <v>530059</v>
      </c>
      <c r="E18" s="47">
        <v>39515698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6"/>
        <v>40045757</v>
      </c>
      <c r="P18" s="48">
        <f t="shared" si="1"/>
        <v>1570.6066203867122</v>
      </c>
      <c r="Q18" s="9"/>
    </row>
    <row r="19" spans="1:17">
      <c r="A19" s="12"/>
      <c r="B19" s="25">
        <v>334.33</v>
      </c>
      <c r="C19" s="20" t="s">
        <v>244</v>
      </c>
      <c r="D19" s="47">
        <v>0</v>
      </c>
      <c r="E19" s="47">
        <v>38893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6"/>
        <v>38893</v>
      </c>
      <c r="P19" s="48">
        <f t="shared" si="1"/>
        <v>1.525395144526807</v>
      </c>
      <c r="Q19" s="9"/>
    </row>
    <row r="20" spans="1:17">
      <c r="A20" s="12"/>
      <c r="B20" s="25">
        <v>334.34</v>
      </c>
      <c r="C20" s="20" t="s">
        <v>28</v>
      </c>
      <c r="D20" s="47">
        <v>0</v>
      </c>
      <c r="E20" s="47">
        <v>93750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93750</v>
      </c>
      <c r="P20" s="48">
        <f t="shared" si="1"/>
        <v>3.6769031650782447</v>
      </c>
      <c r="Q20" s="9"/>
    </row>
    <row r="21" spans="1:17">
      <c r="A21" s="12"/>
      <c r="B21" s="25">
        <v>334.39</v>
      </c>
      <c r="C21" s="20" t="s">
        <v>245</v>
      </c>
      <c r="D21" s="47">
        <v>0</v>
      </c>
      <c r="E21" s="47">
        <v>13105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13105</v>
      </c>
      <c r="P21" s="48">
        <f t="shared" si="1"/>
        <v>0.5139820371024042</v>
      </c>
      <c r="Q21" s="9"/>
    </row>
    <row r="22" spans="1:17">
      <c r="A22" s="12"/>
      <c r="B22" s="25">
        <v>335.12099999999998</v>
      </c>
      <c r="C22" s="20" t="s">
        <v>233</v>
      </c>
      <c r="D22" s="47">
        <v>874306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874306</v>
      </c>
      <c r="P22" s="48">
        <f t="shared" si="1"/>
        <v>34.290543985566927</v>
      </c>
      <c r="Q22" s="9"/>
    </row>
    <row r="23" spans="1:17">
      <c r="A23" s="12"/>
      <c r="B23" s="25">
        <v>335.13</v>
      </c>
      <c r="C23" s="20" t="s">
        <v>131</v>
      </c>
      <c r="D23" s="47">
        <v>26720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26720</v>
      </c>
      <c r="P23" s="48">
        <f t="shared" si="1"/>
        <v>1.047966427422834</v>
      </c>
      <c r="Q23" s="9"/>
    </row>
    <row r="24" spans="1:17">
      <c r="A24" s="12"/>
      <c r="B24" s="25">
        <v>335.14</v>
      </c>
      <c r="C24" s="20" t="s">
        <v>132</v>
      </c>
      <c r="D24" s="47">
        <v>20070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20070</v>
      </c>
      <c r="P24" s="48">
        <f t="shared" si="1"/>
        <v>0.78715142957995055</v>
      </c>
      <c r="Q24" s="9"/>
    </row>
    <row r="25" spans="1:17">
      <c r="A25" s="12"/>
      <c r="B25" s="25">
        <v>335.15</v>
      </c>
      <c r="C25" s="20" t="s">
        <v>133</v>
      </c>
      <c r="D25" s="47">
        <v>1265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1265</v>
      </c>
      <c r="P25" s="48">
        <f t="shared" si="1"/>
        <v>4.9613680040789115E-2</v>
      </c>
      <c r="Q25" s="9"/>
    </row>
    <row r="26" spans="1:17">
      <c r="A26" s="12"/>
      <c r="B26" s="25">
        <v>335.16</v>
      </c>
      <c r="C26" s="20" t="s">
        <v>234</v>
      </c>
      <c r="D26" s="47">
        <v>207850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207850</v>
      </c>
      <c r="P26" s="48">
        <f t="shared" si="1"/>
        <v>8.1519394438561399</v>
      </c>
      <c r="Q26" s="9"/>
    </row>
    <row r="27" spans="1:17">
      <c r="A27" s="12"/>
      <c r="B27" s="25">
        <v>335.18</v>
      </c>
      <c r="C27" s="20" t="s">
        <v>235</v>
      </c>
      <c r="D27" s="47">
        <v>6048040</v>
      </c>
      <c r="E27" s="47">
        <v>1089512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7137552</v>
      </c>
      <c r="P27" s="48">
        <f t="shared" si="1"/>
        <v>279.93693375691259</v>
      </c>
      <c r="Q27" s="9"/>
    </row>
    <row r="28" spans="1:17">
      <c r="A28" s="12"/>
      <c r="B28" s="25">
        <v>335.19</v>
      </c>
      <c r="C28" s="20" t="s">
        <v>137</v>
      </c>
      <c r="D28" s="47">
        <v>68729</v>
      </c>
      <c r="E28" s="47">
        <v>26458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95187</v>
      </c>
      <c r="P28" s="48">
        <f t="shared" si="1"/>
        <v>3.7332627367925637</v>
      </c>
      <c r="Q28" s="9"/>
    </row>
    <row r="29" spans="1:17" ht="15.75">
      <c r="A29" s="29" t="s">
        <v>46</v>
      </c>
      <c r="B29" s="30"/>
      <c r="C29" s="31"/>
      <c r="D29" s="32">
        <f t="shared" ref="D29:N29" si="7">SUM(D30:D40)</f>
        <v>1299802</v>
      </c>
      <c r="E29" s="32">
        <f t="shared" si="7"/>
        <v>2407944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>SUM(D29:N29)</f>
        <v>3707746</v>
      </c>
      <c r="P29" s="46">
        <f t="shared" si="1"/>
        <v>145.41891202886615</v>
      </c>
      <c r="Q29" s="10"/>
    </row>
    <row r="30" spans="1:17">
      <c r="A30" s="12"/>
      <c r="B30" s="25">
        <v>341.1</v>
      </c>
      <c r="C30" s="20" t="s">
        <v>246</v>
      </c>
      <c r="D30" s="47">
        <v>141583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141583</v>
      </c>
      <c r="P30" s="48">
        <f t="shared" si="1"/>
        <v>5.5529277954269132</v>
      </c>
      <c r="Q30" s="9"/>
    </row>
    <row r="31" spans="1:17">
      <c r="A31" s="12"/>
      <c r="B31" s="25">
        <v>341.8</v>
      </c>
      <c r="C31" s="20" t="s">
        <v>143</v>
      </c>
      <c r="D31" s="47">
        <v>755982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ref="O31:O37" si="8">SUM(D31:N31)</f>
        <v>755982</v>
      </c>
      <c r="P31" s="48">
        <f t="shared" si="1"/>
        <v>29.649841157783268</v>
      </c>
      <c r="Q31" s="9"/>
    </row>
    <row r="32" spans="1:17">
      <c r="A32" s="12"/>
      <c r="B32" s="25">
        <v>341.9</v>
      </c>
      <c r="C32" s="20" t="s">
        <v>144</v>
      </c>
      <c r="D32" s="47">
        <v>0</v>
      </c>
      <c r="E32" s="47">
        <v>51632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8"/>
        <v>51632</v>
      </c>
      <c r="P32" s="48">
        <f t="shared" si="1"/>
        <v>2.025022551672746</v>
      </c>
      <c r="Q32" s="9"/>
    </row>
    <row r="33" spans="1:17">
      <c r="A33" s="12"/>
      <c r="B33" s="25">
        <v>342.1</v>
      </c>
      <c r="C33" s="20" t="s">
        <v>57</v>
      </c>
      <c r="D33" s="47">
        <v>402237</v>
      </c>
      <c r="E33" s="47">
        <v>32290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8"/>
        <v>434527</v>
      </c>
      <c r="P33" s="48">
        <f t="shared" si="1"/>
        <v>17.042279483860845</v>
      </c>
      <c r="Q33" s="9"/>
    </row>
    <row r="34" spans="1:17">
      <c r="A34" s="12"/>
      <c r="B34" s="25">
        <v>342.4</v>
      </c>
      <c r="C34" s="20" t="s">
        <v>59</v>
      </c>
      <c r="D34" s="47">
        <v>0</v>
      </c>
      <c r="E34" s="47">
        <v>170019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8"/>
        <v>170019</v>
      </c>
      <c r="P34" s="48">
        <f t="shared" si="1"/>
        <v>6.6681962583833396</v>
      </c>
      <c r="Q34" s="9"/>
    </row>
    <row r="35" spans="1:17">
      <c r="A35" s="12"/>
      <c r="B35" s="25">
        <v>342.6</v>
      </c>
      <c r="C35" s="20" t="s">
        <v>117</v>
      </c>
      <c r="D35" s="47">
        <v>0</v>
      </c>
      <c r="E35" s="47">
        <v>1480582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8"/>
        <v>1480582</v>
      </c>
      <c r="P35" s="48">
        <f t="shared" si="1"/>
        <v>58.068870847550691</v>
      </c>
      <c r="Q35" s="9"/>
    </row>
    <row r="36" spans="1:17">
      <c r="A36" s="12"/>
      <c r="B36" s="25">
        <v>342.9</v>
      </c>
      <c r="C36" s="20" t="s">
        <v>60</v>
      </c>
      <c r="D36" s="47">
        <v>0</v>
      </c>
      <c r="E36" s="47">
        <v>247334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8"/>
        <v>247334</v>
      </c>
      <c r="P36" s="48">
        <f t="shared" si="1"/>
        <v>9.7005137859356001</v>
      </c>
      <c r="Q36" s="9"/>
    </row>
    <row r="37" spans="1:17">
      <c r="A37" s="12"/>
      <c r="B37" s="25">
        <v>347.1</v>
      </c>
      <c r="C37" s="20" t="s">
        <v>247</v>
      </c>
      <c r="D37" s="47">
        <v>0</v>
      </c>
      <c r="E37" s="47">
        <v>257372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8"/>
        <v>257372</v>
      </c>
      <c r="P37" s="48">
        <f t="shared" si="1"/>
        <v>10.094207161626858</v>
      </c>
      <c r="Q37" s="9"/>
    </row>
    <row r="38" spans="1:17">
      <c r="A38" s="12"/>
      <c r="B38" s="25">
        <v>348.11</v>
      </c>
      <c r="C38" s="20" t="s">
        <v>195</v>
      </c>
      <c r="D38" s="47">
        <v>0</v>
      </c>
      <c r="E38" s="47">
        <v>28918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>SUM(D38:N38)</f>
        <v>28918</v>
      </c>
      <c r="P38" s="48">
        <f t="shared" si="1"/>
        <v>1.1341726477624818</v>
      </c>
      <c r="Q38" s="9"/>
    </row>
    <row r="39" spans="1:17">
      <c r="A39" s="12"/>
      <c r="B39" s="25">
        <v>348.21</v>
      </c>
      <c r="C39" s="20" t="s">
        <v>197</v>
      </c>
      <c r="D39" s="47">
        <v>0</v>
      </c>
      <c r="E39" s="47">
        <v>29573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ref="O39" si="9">SUM(D39:N39)</f>
        <v>29573</v>
      </c>
      <c r="P39" s="48">
        <f t="shared" si="1"/>
        <v>1.1598619445424951</v>
      </c>
      <c r="Q39" s="9"/>
    </row>
    <row r="40" spans="1:17">
      <c r="A40" s="12"/>
      <c r="B40" s="25">
        <v>348.93099999999998</v>
      </c>
      <c r="C40" s="20" t="s">
        <v>158</v>
      </c>
      <c r="D40" s="47">
        <v>0</v>
      </c>
      <c r="E40" s="47">
        <v>110224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ref="O40" si="10">SUM(D40:N40)</f>
        <v>110224</v>
      </c>
      <c r="P40" s="48">
        <f t="shared" si="1"/>
        <v>4.3230183943209006</v>
      </c>
      <c r="Q40" s="9"/>
    </row>
    <row r="41" spans="1:17" ht="15.75">
      <c r="A41" s="29" t="s">
        <v>47</v>
      </c>
      <c r="B41" s="30"/>
      <c r="C41" s="31"/>
      <c r="D41" s="32">
        <f t="shared" ref="D41:N41" si="11">SUM(D42:D42)</f>
        <v>1513</v>
      </c>
      <c r="E41" s="32">
        <f t="shared" si="11"/>
        <v>477212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1"/>
        <v>0</v>
      </c>
      <c r="O41" s="32">
        <f>SUM(D41:N41)</f>
        <v>478725</v>
      </c>
      <c r="P41" s="46">
        <f t="shared" si="1"/>
        <v>18.775738322155547</v>
      </c>
      <c r="Q41" s="10"/>
    </row>
    <row r="42" spans="1:17">
      <c r="A42" s="13"/>
      <c r="B42" s="40">
        <v>359</v>
      </c>
      <c r="C42" s="21" t="s">
        <v>85</v>
      </c>
      <c r="D42" s="47">
        <v>1513</v>
      </c>
      <c r="E42" s="47">
        <v>477212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ref="O42" si="12">SUM(D42:N42)</f>
        <v>478725</v>
      </c>
      <c r="P42" s="48">
        <f t="shared" si="1"/>
        <v>18.775738322155547</v>
      </c>
      <c r="Q42" s="9"/>
    </row>
    <row r="43" spans="1:17" ht="15.75">
      <c r="A43" s="29" t="s">
        <v>3</v>
      </c>
      <c r="B43" s="30"/>
      <c r="C43" s="31"/>
      <c r="D43" s="32">
        <f t="shared" ref="D43:N43" si="13">SUM(D44:D48)</f>
        <v>781901</v>
      </c>
      <c r="E43" s="32">
        <f t="shared" si="13"/>
        <v>2220547</v>
      </c>
      <c r="F43" s="32">
        <f t="shared" si="13"/>
        <v>0</v>
      </c>
      <c r="G43" s="32">
        <f t="shared" si="13"/>
        <v>0</v>
      </c>
      <c r="H43" s="32">
        <f t="shared" si="13"/>
        <v>0</v>
      </c>
      <c r="I43" s="32">
        <f t="shared" si="13"/>
        <v>0</v>
      </c>
      <c r="J43" s="32">
        <f t="shared" si="13"/>
        <v>0</v>
      </c>
      <c r="K43" s="32">
        <f t="shared" si="13"/>
        <v>0</v>
      </c>
      <c r="L43" s="32">
        <f t="shared" si="13"/>
        <v>0</v>
      </c>
      <c r="M43" s="32">
        <f t="shared" si="13"/>
        <v>34316588</v>
      </c>
      <c r="N43" s="32">
        <f t="shared" si="13"/>
        <v>0</v>
      </c>
      <c r="O43" s="32">
        <f>SUM(D43:N43)</f>
        <v>37319036</v>
      </c>
      <c r="P43" s="46">
        <f t="shared" si="1"/>
        <v>1463.6638035847354</v>
      </c>
      <c r="Q43" s="10"/>
    </row>
    <row r="44" spans="1:17">
      <c r="A44" s="12"/>
      <c r="B44" s="25">
        <v>361.1</v>
      </c>
      <c r="C44" s="20" t="s">
        <v>86</v>
      </c>
      <c r="D44" s="47">
        <v>12498</v>
      </c>
      <c r="E44" s="47">
        <v>33811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>SUM(D44:N44)</f>
        <v>46309</v>
      </c>
      <c r="P44" s="48">
        <f t="shared" si="1"/>
        <v>1.8162528924971566</v>
      </c>
      <c r="Q44" s="9"/>
    </row>
    <row r="45" spans="1:17">
      <c r="A45" s="12"/>
      <c r="B45" s="25">
        <v>362</v>
      </c>
      <c r="C45" s="20" t="s">
        <v>87</v>
      </c>
      <c r="D45" s="47">
        <v>69091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ref="O45:O48" si="14">SUM(D45:N45)</f>
        <v>69091</v>
      </c>
      <c r="P45" s="48">
        <f t="shared" si="1"/>
        <v>2.7097697768364908</v>
      </c>
      <c r="Q45" s="9"/>
    </row>
    <row r="46" spans="1:17">
      <c r="A46" s="12"/>
      <c r="B46" s="25">
        <v>365</v>
      </c>
      <c r="C46" s="20" t="s">
        <v>248</v>
      </c>
      <c r="D46" s="47">
        <v>0</v>
      </c>
      <c r="E46" s="47">
        <v>1445732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4"/>
        <v>1445732</v>
      </c>
      <c r="P46" s="48">
        <f t="shared" si="1"/>
        <v>56.702043377652274</v>
      </c>
      <c r="Q46" s="9"/>
    </row>
    <row r="47" spans="1:17">
      <c r="A47" s="12"/>
      <c r="B47" s="25">
        <v>366</v>
      </c>
      <c r="C47" s="20" t="s">
        <v>88</v>
      </c>
      <c r="D47" s="47">
        <v>0</v>
      </c>
      <c r="E47" s="47">
        <v>34286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4"/>
        <v>34286</v>
      </c>
      <c r="P47" s="48">
        <f t="shared" si="1"/>
        <v>1.3447072204573087</v>
      </c>
      <c r="Q47" s="9"/>
    </row>
    <row r="48" spans="1:17">
      <c r="A48" s="12"/>
      <c r="B48" s="25">
        <v>369.9</v>
      </c>
      <c r="C48" s="20" t="s">
        <v>89</v>
      </c>
      <c r="D48" s="47">
        <v>700312</v>
      </c>
      <c r="E48" s="47">
        <v>706718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34316588</v>
      </c>
      <c r="N48" s="47">
        <v>0</v>
      </c>
      <c r="O48" s="47">
        <f t="shared" si="14"/>
        <v>35723618</v>
      </c>
      <c r="P48" s="48">
        <f t="shared" si="1"/>
        <v>1401.0910303172923</v>
      </c>
      <c r="Q48" s="9"/>
    </row>
    <row r="49" spans="1:120" ht="15.75">
      <c r="A49" s="29" t="s">
        <v>48</v>
      </c>
      <c r="B49" s="30"/>
      <c r="C49" s="31"/>
      <c r="D49" s="32">
        <f t="shared" ref="D49:N49" si="15">SUM(D50:D51)</f>
        <v>4415648</v>
      </c>
      <c r="E49" s="32">
        <f t="shared" si="15"/>
        <v>2388973</v>
      </c>
      <c r="F49" s="32">
        <f t="shared" si="15"/>
        <v>521816</v>
      </c>
      <c r="G49" s="32">
        <f t="shared" si="15"/>
        <v>0</v>
      </c>
      <c r="H49" s="32">
        <f t="shared" si="15"/>
        <v>0</v>
      </c>
      <c r="I49" s="32">
        <f t="shared" si="15"/>
        <v>0</v>
      </c>
      <c r="J49" s="32">
        <f t="shared" si="15"/>
        <v>0</v>
      </c>
      <c r="K49" s="32">
        <f t="shared" si="15"/>
        <v>0</v>
      </c>
      <c r="L49" s="32">
        <f t="shared" si="15"/>
        <v>0</v>
      </c>
      <c r="M49" s="32">
        <f t="shared" si="15"/>
        <v>0</v>
      </c>
      <c r="N49" s="32">
        <f t="shared" si="15"/>
        <v>0</v>
      </c>
      <c r="O49" s="32">
        <f>SUM(D49:N49)</f>
        <v>7326437</v>
      </c>
      <c r="P49" s="46">
        <f t="shared" si="1"/>
        <v>287.34506020316115</v>
      </c>
      <c r="Q49" s="9"/>
    </row>
    <row r="50" spans="1:120">
      <c r="A50" s="12"/>
      <c r="B50" s="25">
        <v>381</v>
      </c>
      <c r="C50" s="20" t="s">
        <v>90</v>
      </c>
      <c r="D50" s="47">
        <v>415648</v>
      </c>
      <c r="E50" s="47">
        <v>2388973</v>
      </c>
      <c r="F50" s="47">
        <v>521816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>SUM(D50:N50)</f>
        <v>3326437</v>
      </c>
      <c r="P50" s="48">
        <f t="shared" si="1"/>
        <v>130.46385849315607</v>
      </c>
      <c r="Q50" s="9"/>
    </row>
    <row r="51" spans="1:120" ht="15.75" thickBot="1">
      <c r="A51" s="12"/>
      <c r="B51" s="25">
        <v>384</v>
      </c>
      <c r="C51" s="20" t="s">
        <v>91</v>
      </c>
      <c r="D51" s="47">
        <v>4000000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ref="O51" si="16">SUM(D51:N51)</f>
        <v>4000000</v>
      </c>
      <c r="P51" s="48">
        <f t="shared" si="1"/>
        <v>156.88120171000509</v>
      </c>
      <c r="Q51" s="9"/>
    </row>
    <row r="52" spans="1:120" ht="16.5" thickBot="1">
      <c r="A52" s="14" t="s">
        <v>65</v>
      </c>
      <c r="B52" s="23"/>
      <c r="C52" s="22"/>
      <c r="D52" s="15">
        <f t="shared" ref="D52:N52" si="17">SUM(D5,D11,D15,D29,D41,D43,D49)</f>
        <v>25335414</v>
      </c>
      <c r="E52" s="15">
        <f t="shared" si="17"/>
        <v>51975624</v>
      </c>
      <c r="F52" s="15">
        <f t="shared" si="17"/>
        <v>521816</v>
      </c>
      <c r="G52" s="15">
        <f t="shared" si="17"/>
        <v>0</v>
      </c>
      <c r="H52" s="15">
        <f t="shared" si="17"/>
        <v>0</v>
      </c>
      <c r="I52" s="15">
        <f t="shared" si="17"/>
        <v>0</v>
      </c>
      <c r="J52" s="15">
        <f t="shared" si="17"/>
        <v>0</v>
      </c>
      <c r="K52" s="15">
        <f t="shared" si="17"/>
        <v>0</v>
      </c>
      <c r="L52" s="15">
        <f t="shared" si="17"/>
        <v>0</v>
      </c>
      <c r="M52" s="15">
        <f t="shared" si="17"/>
        <v>34316588</v>
      </c>
      <c r="N52" s="15">
        <f t="shared" si="17"/>
        <v>0</v>
      </c>
      <c r="O52" s="15">
        <f>SUM(D52:N52)</f>
        <v>112149442</v>
      </c>
      <c r="P52" s="38">
        <f t="shared" si="1"/>
        <v>4398.5348080166295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1"/>
      <c r="B54" s="42"/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9" t="s">
        <v>251</v>
      </c>
      <c r="N54" s="49"/>
      <c r="O54" s="49"/>
      <c r="P54" s="44">
        <v>25497</v>
      </c>
    </row>
    <row r="55" spans="1:120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2"/>
    </row>
    <row r="56" spans="1:120" ht="15.75" customHeight="1" thickBot="1">
      <c r="A56" s="53" t="s">
        <v>109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5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9</v>
      </c>
      <c r="N4" s="35" t="s">
        <v>44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9599354</v>
      </c>
      <c r="E5" s="27">
        <f t="shared" si="0"/>
        <v>2233149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11832503</v>
      </c>
      <c r="O5" s="33">
        <f t="shared" ref="O5:O36" si="1">(N5/O$83)</f>
        <v>474.07760727593251</v>
      </c>
      <c r="P5" s="6"/>
    </row>
    <row r="6" spans="1:133">
      <c r="A6" s="12"/>
      <c r="B6" s="25">
        <v>311</v>
      </c>
      <c r="C6" s="20" t="s">
        <v>2</v>
      </c>
      <c r="D6" s="47">
        <v>7497414</v>
      </c>
      <c r="E6" s="47">
        <v>441900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7939314</v>
      </c>
      <c r="O6" s="48">
        <f t="shared" si="1"/>
        <v>318.0942345446532</v>
      </c>
      <c r="P6" s="9"/>
    </row>
    <row r="7" spans="1:133">
      <c r="A7" s="12"/>
      <c r="B7" s="25">
        <v>312.10000000000002</v>
      </c>
      <c r="C7" s="20" t="s">
        <v>10</v>
      </c>
      <c r="D7" s="47">
        <v>616887</v>
      </c>
      <c r="E7" s="47">
        <v>1362003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1978890</v>
      </c>
      <c r="O7" s="48">
        <f t="shared" si="1"/>
        <v>79.285628430626232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121355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121355</v>
      </c>
      <c r="O8" s="48">
        <f t="shared" si="1"/>
        <v>4.8621739653030973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306056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306056</v>
      </c>
      <c r="O9" s="48">
        <f t="shared" si="1"/>
        <v>12.262350254417244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1494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1494</v>
      </c>
      <c r="O10" s="48">
        <f t="shared" si="1"/>
        <v>5.9858167394527026E-2</v>
      </c>
      <c r="P10" s="9"/>
    </row>
    <row r="11" spans="1:133">
      <c r="A11" s="12"/>
      <c r="B11" s="25">
        <v>312.60000000000002</v>
      </c>
      <c r="C11" s="20" t="s">
        <v>14</v>
      </c>
      <c r="D11" s="47">
        <v>1372465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1372465</v>
      </c>
      <c r="O11" s="48">
        <f t="shared" si="1"/>
        <v>54.988781601826993</v>
      </c>
      <c r="P11" s="9"/>
    </row>
    <row r="12" spans="1:133">
      <c r="A12" s="12"/>
      <c r="B12" s="25">
        <v>314.89999999999998</v>
      </c>
      <c r="C12" s="20" t="s">
        <v>164</v>
      </c>
      <c r="D12" s="47">
        <v>112322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112322</v>
      </c>
      <c r="O12" s="48">
        <f t="shared" si="1"/>
        <v>4.5002604271004447</v>
      </c>
      <c r="P12" s="9"/>
    </row>
    <row r="13" spans="1:133">
      <c r="A13" s="12"/>
      <c r="B13" s="25">
        <v>319</v>
      </c>
      <c r="C13" s="20" t="s">
        <v>16</v>
      </c>
      <c r="D13" s="47">
        <v>266</v>
      </c>
      <c r="E13" s="47">
        <v>341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607</v>
      </c>
      <c r="O13" s="48">
        <f t="shared" si="1"/>
        <v>2.431988461076165E-2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0</v>
      </c>
      <c r="E14" s="32">
        <f t="shared" si="3"/>
        <v>162927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5" si="4">SUM(D14:M14)</f>
        <v>162927</v>
      </c>
      <c r="O14" s="46">
        <f t="shared" si="1"/>
        <v>6.5277855683320647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120459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120459</v>
      </c>
      <c r="O15" s="48">
        <f t="shared" si="1"/>
        <v>4.8262750911494852</v>
      </c>
      <c r="P15" s="9"/>
    </row>
    <row r="16" spans="1:133">
      <c r="A16" s="12"/>
      <c r="B16" s="25">
        <v>324.11</v>
      </c>
      <c r="C16" s="20" t="s">
        <v>18</v>
      </c>
      <c r="D16" s="47">
        <v>0</v>
      </c>
      <c r="E16" s="47">
        <v>4993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4993</v>
      </c>
      <c r="O16" s="48">
        <f t="shared" si="1"/>
        <v>0.20004807884931286</v>
      </c>
      <c r="P16" s="9"/>
    </row>
    <row r="17" spans="1:16">
      <c r="A17" s="12"/>
      <c r="B17" s="25">
        <v>324.31</v>
      </c>
      <c r="C17" s="20" t="s">
        <v>19</v>
      </c>
      <c r="D17" s="47">
        <v>0</v>
      </c>
      <c r="E17" s="47">
        <v>29650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29650</v>
      </c>
      <c r="O17" s="48">
        <f t="shared" si="1"/>
        <v>1.1879482351055732</v>
      </c>
      <c r="P17" s="9"/>
    </row>
    <row r="18" spans="1:16">
      <c r="A18" s="12"/>
      <c r="B18" s="25">
        <v>329</v>
      </c>
      <c r="C18" s="20" t="s">
        <v>20</v>
      </c>
      <c r="D18" s="47">
        <v>0</v>
      </c>
      <c r="E18" s="47">
        <v>7825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7825</v>
      </c>
      <c r="O18" s="48">
        <f t="shared" si="1"/>
        <v>0.31351416322769343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SUM(D20:D39)</f>
        <v>1717764</v>
      </c>
      <c r="E19" s="32">
        <f t="shared" si="5"/>
        <v>5767356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7485120</v>
      </c>
      <c r="O19" s="46">
        <f t="shared" si="1"/>
        <v>299.89663047397732</v>
      </c>
      <c r="P19" s="10"/>
    </row>
    <row r="20" spans="1:16">
      <c r="A20" s="12"/>
      <c r="B20" s="25">
        <v>331.1</v>
      </c>
      <c r="C20" s="20" t="s">
        <v>129</v>
      </c>
      <c r="D20" s="47">
        <v>0</v>
      </c>
      <c r="E20" s="47">
        <v>3784834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3784834</v>
      </c>
      <c r="O20" s="48">
        <f t="shared" si="1"/>
        <v>151.64205296686566</v>
      </c>
      <c r="P20" s="9"/>
    </row>
    <row r="21" spans="1:16">
      <c r="A21" s="12"/>
      <c r="B21" s="25">
        <v>331.2</v>
      </c>
      <c r="C21" s="20" t="s">
        <v>21</v>
      </c>
      <c r="D21" s="47">
        <v>91874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91874</v>
      </c>
      <c r="O21" s="48">
        <f t="shared" si="1"/>
        <v>3.6809968348090867</v>
      </c>
      <c r="P21" s="9"/>
    </row>
    <row r="22" spans="1:16">
      <c r="A22" s="12"/>
      <c r="B22" s="25">
        <v>331.5</v>
      </c>
      <c r="C22" s="20" t="s">
        <v>23</v>
      </c>
      <c r="D22" s="47">
        <v>0</v>
      </c>
      <c r="E22" s="47">
        <v>433249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433249</v>
      </c>
      <c r="O22" s="48">
        <f t="shared" si="1"/>
        <v>17.358427821627469</v>
      </c>
      <c r="P22" s="9"/>
    </row>
    <row r="23" spans="1:16">
      <c r="A23" s="12"/>
      <c r="B23" s="25">
        <v>331.65</v>
      </c>
      <c r="C23" s="20" t="s">
        <v>27</v>
      </c>
      <c r="D23" s="47">
        <v>37803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37803</v>
      </c>
      <c r="O23" s="48">
        <f t="shared" si="1"/>
        <v>1.5146039504787852</v>
      </c>
      <c r="P23" s="9"/>
    </row>
    <row r="24" spans="1:16">
      <c r="A24" s="12"/>
      <c r="B24" s="25">
        <v>334.1</v>
      </c>
      <c r="C24" s="20" t="s">
        <v>24</v>
      </c>
      <c r="D24" s="47">
        <v>0</v>
      </c>
      <c r="E24" s="47">
        <v>209191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209191</v>
      </c>
      <c r="O24" s="48">
        <f t="shared" si="1"/>
        <v>8.3813854721743652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105581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105581</v>
      </c>
      <c r="O25" s="48">
        <f t="shared" si="1"/>
        <v>4.2301774910853798</v>
      </c>
      <c r="P25" s="9"/>
    </row>
    <row r="26" spans="1:16">
      <c r="A26" s="12"/>
      <c r="B26" s="25">
        <v>334.5</v>
      </c>
      <c r="C26" s="20" t="s">
        <v>30</v>
      </c>
      <c r="D26" s="47">
        <v>0</v>
      </c>
      <c r="E26" s="47">
        <v>29730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6" si="6">SUM(D26:M26)</f>
        <v>29730</v>
      </c>
      <c r="O26" s="48">
        <f t="shared" si="1"/>
        <v>1.1911534917264313</v>
      </c>
      <c r="P26" s="9"/>
    </row>
    <row r="27" spans="1:16">
      <c r="A27" s="12"/>
      <c r="B27" s="25">
        <v>334.7</v>
      </c>
      <c r="C27" s="20" t="s">
        <v>31</v>
      </c>
      <c r="D27" s="47">
        <v>0</v>
      </c>
      <c r="E27" s="47">
        <v>244598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244598</v>
      </c>
      <c r="O27" s="48">
        <f t="shared" si="1"/>
        <v>9.7999919868584477</v>
      </c>
      <c r="P27" s="9"/>
    </row>
    <row r="28" spans="1:16">
      <c r="A28" s="12"/>
      <c r="B28" s="25">
        <v>335.12</v>
      </c>
      <c r="C28" s="20" t="s">
        <v>130</v>
      </c>
      <c r="D28" s="47">
        <v>417610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417610</v>
      </c>
      <c r="O28" s="48">
        <f t="shared" si="1"/>
        <v>16.731840217957451</v>
      </c>
      <c r="P28" s="9"/>
    </row>
    <row r="29" spans="1:16">
      <c r="A29" s="12"/>
      <c r="B29" s="25">
        <v>335.13</v>
      </c>
      <c r="C29" s="20" t="s">
        <v>131</v>
      </c>
      <c r="D29" s="47">
        <v>22210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22210</v>
      </c>
      <c r="O29" s="48">
        <f t="shared" si="1"/>
        <v>0.88985936936575982</v>
      </c>
      <c r="P29" s="9"/>
    </row>
    <row r="30" spans="1:16">
      <c r="A30" s="12"/>
      <c r="B30" s="25">
        <v>335.14</v>
      </c>
      <c r="C30" s="20" t="s">
        <v>132</v>
      </c>
      <c r="D30" s="47">
        <v>0</v>
      </c>
      <c r="E30" s="47">
        <v>15248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15248</v>
      </c>
      <c r="O30" s="48">
        <f t="shared" si="1"/>
        <v>0.61092191193557432</v>
      </c>
      <c r="P30" s="9"/>
    </row>
    <row r="31" spans="1:16">
      <c r="A31" s="12"/>
      <c r="B31" s="25">
        <v>335.15</v>
      </c>
      <c r="C31" s="20" t="s">
        <v>133</v>
      </c>
      <c r="D31" s="47">
        <v>3319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3319</v>
      </c>
      <c r="O31" s="48">
        <f t="shared" si="1"/>
        <v>0.13297808405785488</v>
      </c>
      <c r="P31" s="9"/>
    </row>
    <row r="32" spans="1:16">
      <c r="A32" s="12"/>
      <c r="B32" s="25">
        <v>335.16</v>
      </c>
      <c r="C32" s="20" t="s">
        <v>134</v>
      </c>
      <c r="D32" s="47">
        <v>0</v>
      </c>
      <c r="E32" s="47">
        <v>207850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207850</v>
      </c>
      <c r="O32" s="48">
        <f t="shared" si="1"/>
        <v>8.3276573580672295</v>
      </c>
      <c r="P32" s="9"/>
    </row>
    <row r="33" spans="1:16">
      <c r="A33" s="12"/>
      <c r="B33" s="25">
        <v>335.17</v>
      </c>
      <c r="C33" s="20" t="s">
        <v>135</v>
      </c>
      <c r="D33" s="47">
        <v>40129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40129</v>
      </c>
      <c r="O33" s="48">
        <f t="shared" si="1"/>
        <v>1.6077967867302376</v>
      </c>
      <c r="P33" s="9"/>
    </row>
    <row r="34" spans="1:16">
      <c r="A34" s="12"/>
      <c r="B34" s="25">
        <v>335.18</v>
      </c>
      <c r="C34" s="20" t="s">
        <v>136</v>
      </c>
      <c r="D34" s="47">
        <v>780573</v>
      </c>
      <c r="E34" s="47">
        <v>637926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1418499</v>
      </c>
      <c r="O34" s="48">
        <f t="shared" si="1"/>
        <v>56.83316639288433</v>
      </c>
      <c r="P34" s="9"/>
    </row>
    <row r="35" spans="1:16">
      <c r="A35" s="12"/>
      <c r="B35" s="25">
        <v>335.19</v>
      </c>
      <c r="C35" s="20" t="s">
        <v>137</v>
      </c>
      <c r="D35" s="47">
        <v>0</v>
      </c>
      <c r="E35" s="47">
        <v>48023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48023</v>
      </c>
      <c r="O35" s="48">
        <f t="shared" si="1"/>
        <v>1.9240754837934213</v>
      </c>
      <c r="P35" s="9"/>
    </row>
    <row r="36" spans="1:16">
      <c r="A36" s="12"/>
      <c r="B36" s="25">
        <v>335.8</v>
      </c>
      <c r="C36" s="20" t="s">
        <v>39</v>
      </c>
      <c r="D36" s="47">
        <v>217309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217309</v>
      </c>
      <c r="O36" s="48">
        <f t="shared" si="1"/>
        <v>8.7066388877759522</v>
      </c>
      <c r="P36" s="9"/>
    </row>
    <row r="37" spans="1:16">
      <c r="A37" s="12"/>
      <c r="B37" s="25">
        <v>337.2</v>
      </c>
      <c r="C37" s="20" t="s">
        <v>40</v>
      </c>
      <c r="D37" s="47">
        <v>106937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50" si="7">SUM(D37:M37)</f>
        <v>106937</v>
      </c>
      <c r="O37" s="48">
        <f t="shared" ref="O37:O68" si="8">(N37/O$83)</f>
        <v>4.2845065908089266</v>
      </c>
      <c r="P37" s="9"/>
    </row>
    <row r="38" spans="1:16">
      <c r="A38" s="12"/>
      <c r="B38" s="25">
        <v>337.3</v>
      </c>
      <c r="C38" s="20" t="s">
        <v>41</v>
      </c>
      <c r="D38" s="47">
        <v>0</v>
      </c>
      <c r="E38" s="47">
        <v>12000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12000</v>
      </c>
      <c r="O38" s="48">
        <f t="shared" si="8"/>
        <v>0.48078849312873112</v>
      </c>
      <c r="P38" s="9"/>
    </row>
    <row r="39" spans="1:16">
      <c r="A39" s="12"/>
      <c r="B39" s="25">
        <v>337.4</v>
      </c>
      <c r="C39" s="20" t="s">
        <v>125</v>
      </c>
      <c r="D39" s="47">
        <v>0</v>
      </c>
      <c r="E39" s="47">
        <v>39126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39126</v>
      </c>
      <c r="O39" s="48">
        <f t="shared" si="8"/>
        <v>1.5676108818462278</v>
      </c>
      <c r="P39" s="9"/>
    </row>
    <row r="40" spans="1:16" ht="15.75">
      <c r="A40" s="29" t="s">
        <v>46</v>
      </c>
      <c r="B40" s="30"/>
      <c r="C40" s="31"/>
      <c r="D40" s="32">
        <f t="shared" ref="D40:M40" si="9">SUM(D41:D66)</f>
        <v>1084061</v>
      </c>
      <c r="E40" s="32">
        <f t="shared" si="9"/>
        <v>1340753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2424814</v>
      </c>
      <c r="O40" s="46">
        <f t="shared" si="8"/>
        <v>97.151889098120918</v>
      </c>
      <c r="P40" s="10"/>
    </row>
    <row r="41" spans="1:16">
      <c r="A41" s="12"/>
      <c r="B41" s="25">
        <v>341.15</v>
      </c>
      <c r="C41" s="20" t="s">
        <v>138</v>
      </c>
      <c r="D41" s="47">
        <v>0</v>
      </c>
      <c r="E41" s="47">
        <v>78203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78203</v>
      </c>
      <c r="O41" s="48">
        <f t="shared" si="8"/>
        <v>3.1332585440121798</v>
      </c>
      <c r="P41" s="9"/>
    </row>
    <row r="42" spans="1:16">
      <c r="A42" s="12"/>
      <c r="B42" s="25">
        <v>341.51</v>
      </c>
      <c r="C42" s="20" t="s">
        <v>139</v>
      </c>
      <c r="D42" s="47">
        <v>548753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548753</v>
      </c>
      <c r="O42" s="48">
        <f t="shared" si="8"/>
        <v>21.986177330822549</v>
      </c>
      <c r="P42" s="9"/>
    </row>
    <row r="43" spans="1:16">
      <c r="A43" s="12"/>
      <c r="B43" s="25">
        <v>341.52</v>
      </c>
      <c r="C43" s="20" t="s">
        <v>140</v>
      </c>
      <c r="D43" s="47">
        <v>31799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31799</v>
      </c>
      <c r="O43" s="48">
        <f t="shared" si="8"/>
        <v>1.2740494410833767</v>
      </c>
      <c r="P43" s="9"/>
    </row>
    <row r="44" spans="1:16">
      <c r="A44" s="12"/>
      <c r="B44" s="25">
        <v>341.55</v>
      </c>
      <c r="C44" s="20" t="s">
        <v>141</v>
      </c>
      <c r="D44" s="47">
        <v>2366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2366</v>
      </c>
      <c r="O44" s="48">
        <f t="shared" si="8"/>
        <v>9.4795464561881482E-2</v>
      </c>
      <c r="P44" s="9"/>
    </row>
    <row r="45" spans="1:16">
      <c r="A45" s="12"/>
      <c r="B45" s="25">
        <v>341.56</v>
      </c>
      <c r="C45" s="20" t="s">
        <v>142</v>
      </c>
      <c r="D45" s="47">
        <v>1017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1017</v>
      </c>
      <c r="O45" s="48">
        <f t="shared" si="8"/>
        <v>4.0746824792659959E-2</v>
      </c>
      <c r="P45" s="9"/>
    </row>
    <row r="46" spans="1:16">
      <c r="A46" s="12"/>
      <c r="B46" s="25">
        <v>341.8</v>
      </c>
      <c r="C46" s="20" t="s">
        <v>143</v>
      </c>
      <c r="D46" s="47">
        <v>89469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89469</v>
      </c>
      <c r="O46" s="48">
        <f t="shared" si="8"/>
        <v>3.584638807644537</v>
      </c>
      <c r="P46" s="9"/>
    </row>
    <row r="47" spans="1:16">
      <c r="A47" s="12"/>
      <c r="B47" s="25">
        <v>341.9</v>
      </c>
      <c r="C47" s="20" t="s">
        <v>144</v>
      </c>
      <c r="D47" s="47">
        <v>3070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3070</v>
      </c>
      <c r="O47" s="48">
        <f t="shared" si="8"/>
        <v>0.12300172282543372</v>
      </c>
      <c r="P47" s="9"/>
    </row>
    <row r="48" spans="1:16">
      <c r="A48" s="12"/>
      <c r="B48" s="25">
        <v>342.1</v>
      </c>
      <c r="C48" s="20" t="s">
        <v>57</v>
      </c>
      <c r="D48" s="47">
        <v>0</v>
      </c>
      <c r="E48" s="47">
        <v>97876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97876</v>
      </c>
      <c r="O48" s="48">
        <f t="shared" si="8"/>
        <v>3.9214712127889739</v>
      </c>
      <c r="P48" s="9"/>
    </row>
    <row r="49" spans="1:16">
      <c r="A49" s="12"/>
      <c r="B49" s="25">
        <v>342.4</v>
      </c>
      <c r="C49" s="20" t="s">
        <v>59</v>
      </c>
      <c r="D49" s="47">
        <v>0</v>
      </c>
      <c r="E49" s="47">
        <v>970613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970613</v>
      </c>
      <c r="O49" s="48">
        <f t="shared" si="8"/>
        <v>38.888296806763094</v>
      </c>
      <c r="P49" s="9"/>
    </row>
    <row r="50" spans="1:16">
      <c r="A50" s="12"/>
      <c r="B50" s="25">
        <v>342.9</v>
      </c>
      <c r="C50" s="20" t="s">
        <v>60</v>
      </c>
      <c r="D50" s="47">
        <v>143192</v>
      </c>
      <c r="E50" s="47">
        <v>40817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184009</v>
      </c>
      <c r="O50" s="48">
        <f t="shared" si="8"/>
        <v>7.3724508193437241</v>
      </c>
      <c r="P50" s="9"/>
    </row>
    <row r="51" spans="1:16">
      <c r="A51" s="12"/>
      <c r="B51" s="25">
        <v>348.12</v>
      </c>
      <c r="C51" s="20" t="s">
        <v>165</v>
      </c>
      <c r="D51" s="47">
        <v>5472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64" si="10">SUM(D51:M51)</f>
        <v>5472</v>
      </c>
      <c r="O51" s="48">
        <f t="shared" si="8"/>
        <v>0.21923955286670138</v>
      </c>
      <c r="P51" s="9"/>
    </row>
    <row r="52" spans="1:16">
      <c r="A52" s="12"/>
      <c r="B52" s="25">
        <v>348.13</v>
      </c>
      <c r="C52" s="20" t="s">
        <v>166</v>
      </c>
      <c r="D52" s="47">
        <v>8277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8277</v>
      </c>
      <c r="O52" s="48">
        <f t="shared" si="8"/>
        <v>0.33162386313554226</v>
      </c>
      <c r="P52" s="9"/>
    </row>
    <row r="53" spans="1:16">
      <c r="A53" s="12"/>
      <c r="B53" s="25">
        <v>348.22</v>
      </c>
      <c r="C53" s="20" t="s">
        <v>145</v>
      </c>
      <c r="D53" s="47">
        <v>3134</v>
      </c>
      <c r="E53" s="47">
        <v>11232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14366</v>
      </c>
      <c r="O53" s="48">
        <f t="shared" si="8"/>
        <v>0.57558395769061266</v>
      </c>
      <c r="P53" s="9"/>
    </row>
    <row r="54" spans="1:16">
      <c r="A54" s="12"/>
      <c r="B54" s="25">
        <v>348.23</v>
      </c>
      <c r="C54" s="20" t="s">
        <v>146</v>
      </c>
      <c r="D54" s="47">
        <v>14032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14032</v>
      </c>
      <c r="O54" s="48">
        <f t="shared" si="8"/>
        <v>0.56220201129852954</v>
      </c>
      <c r="P54" s="9"/>
    </row>
    <row r="55" spans="1:16">
      <c r="A55" s="12"/>
      <c r="B55" s="25">
        <v>348.31</v>
      </c>
      <c r="C55" s="20" t="s">
        <v>147</v>
      </c>
      <c r="D55" s="47">
        <v>48867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48867</v>
      </c>
      <c r="O55" s="48">
        <f t="shared" si="8"/>
        <v>1.9578909411434753</v>
      </c>
      <c r="P55" s="9"/>
    </row>
    <row r="56" spans="1:16">
      <c r="A56" s="12"/>
      <c r="B56" s="25">
        <v>348.32</v>
      </c>
      <c r="C56" s="20" t="s">
        <v>148</v>
      </c>
      <c r="D56" s="47">
        <v>5262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5262</v>
      </c>
      <c r="O56" s="48">
        <f t="shared" si="8"/>
        <v>0.2108257542369486</v>
      </c>
      <c r="P56" s="9"/>
    </row>
    <row r="57" spans="1:16">
      <c r="A57" s="12"/>
      <c r="B57" s="25">
        <v>348.41</v>
      </c>
      <c r="C57" s="20" t="s">
        <v>150</v>
      </c>
      <c r="D57" s="47">
        <v>55758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55758</v>
      </c>
      <c r="O57" s="48">
        <f t="shared" si="8"/>
        <v>2.2339837333226491</v>
      </c>
      <c r="P57" s="9"/>
    </row>
    <row r="58" spans="1:16">
      <c r="A58" s="12"/>
      <c r="B58" s="25">
        <v>348.42</v>
      </c>
      <c r="C58" s="20" t="s">
        <v>151</v>
      </c>
      <c r="D58" s="47">
        <v>13121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13121</v>
      </c>
      <c r="O58" s="48">
        <f t="shared" si="8"/>
        <v>0.52570215152850674</v>
      </c>
      <c r="P58" s="9"/>
    </row>
    <row r="59" spans="1:16">
      <c r="A59" s="12"/>
      <c r="B59" s="25">
        <v>348.52</v>
      </c>
      <c r="C59" s="20" t="s">
        <v>167</v>
      </c>
      <c r="D59" s="47">
        <v>11362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11362</v>
      </c>
      <c r="O59" s="48">
        <f t="shared" si="8"/>
        <v>0.45522657157738694</v>
      </c>
      <c r="P59" s="9"/>
    </row>
    <row r="60" spans="1:16">
      <c r="A60" s="12"/>
      <c r="B60" s="25">
        <v>348.53</v>
      </c>
      <c r="C60" s="20" t="s">
        <v>153</v>
      </c>
      <c r="D60" s="47">
        <v>77189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77189</v>
      </c>
      <c r="O60" s="48">
        <f t="shared" si="8"/>
        <v>3.092631916342802</v>
      </c>
      <c r="P60" s="9"/>
    </row>
    <row r="61" spans="1:16">
      <c r="A61" s="12"/>
      <c r="B61" s="25">
        <v>348.62</v>
      </c>
      <c r="C61" s="20" t="s">
        <v>154</v>
      </c>
      <c r="D61" s="47">
        <v>40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40</v>
      </c>
      <c r="O61" s="48">
        <f t="shared" si="8"/>
        <v>1.6026283104291037E-3</v>
      </c>
      <c r="P61" s="9"/>
    </row>
    <row r="62" spans="1:16">
      <c r="A62" s="12"/>
      <c r="B62" s="25">
        <v>348.63</v>
      </c>
      <c r="C62" s="20" t="s">
        <v>168</v>
      </c>
      <c r="D62" s="47">
        <v>200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200</v>
      </c>
      <c r="O62" s="48">
        <f t="shared" si="8"/>
        <v>8.0131415521455182E-3</v>
      </c>
      <c r="P62" s="9"/>
    </row>
    <row r="63" spans="1:16">
      <c r="A63" s="12"/>
      <c r="B63" s="25">
        <v>348.71</v>
      </c>
      <c r="C63" s="20" t="s">
        <v>155</v>
      </c>
      <c r="D63" s="47">
        <v>19796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19796</v>
      </c>
      <c r="O63" s="48">
        <f t="shared" si="8"/>
        <v>0.79314075083136348</v>
      </c>
      <c r="P63" s="9"/>
    </row>
    <row r="64" spans="1:16">
      <c r="A64" s="12"/>
      <c r="B64" s="25">
        <v>348.72</v>
      </c>
      <c r="C64" s="20" t="s">
        <v>156</v>
      </c>
      <c r="D64" s="47">
        <v>1885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1885</v>
      </c>
      <c r="O64" s="48">
        <f t="shared" si="8"/>
        <v>7.5523859128971513E-2</v>
      </c>
      <c r="P64" s="9"/>
    </row>
    <row r="65" spans="1:16">
      <c r="A65" s="12"/>
      <c r="B65" s="25">
        <v>348.93099999999998</v>
      </c>
      <c r="C65" s="20" t="s">
        <v>158</v>
      </c>
      <c r="D65" s="47">
        <v>0</v>
      </c>
      <c r="E65" s="47">
        <v>132370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>SUM(D65:M65)</f>
        <v>132370</v>
      </c>
      <c r="O65" s="48">
        <f t="shared" si="8"/>
        <v>5.3034977362875111</v>
      </c>
      <c r="P65" s="9"/>
    </row>
    <row r="66" spans="1:16">
      <c r="A66" s="12"/>
      <c r="B66" s="25">
        <v>349</v>
      </c>
      <c r="C66" s="20" t="s">
        <v>103</v>
      </c>
      <c r="D66" s="47">
        <v>0</v>
      </c>
      <c r="E66" s="47">
        <v>9642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>SUM(D66:M66)</f>
        <v>9642</v>
      </c>
      <c r="O66" s="48">
        <f t="shared" si="8"/>
        <v>0.38631355422893543</v>
      </c>
      <c r="P66" s="9"/>
    </row>
    <row r="67" spans="1:16" ht="15.75">
      <c r="A67" s="29" t="s">
        <v>47</v>
      </c>
      <c r="B67" s="30"/>
      <c r="C67" s="31"/>
      <c r="D67" s="32">
        <f t="shared" ref="D67:M67" si="11">SUM(D68:D72)</f>
        <v>70676</v>
      </c>
      <c r="E67" s="32">
        <f t="shared" si="11"/>
        <v>30797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81" si="12">SUM(D67:M67)</f>
        <v>101473</v>
      </c>
      <c r="O67" s="46">
        <f t="shared" si="8"/>
        <v>4.0655875636043115</v>
      </c>
      <c r="P67" s="10"/>
    </row>
    <row r="68" spans="1:16">
      <c r="A68" s="13"/>
      <c r="B68" s="40">
        <v>351.1</v>
      </c>
      <c r="C68" s="21" t="s">
        <v>81</v>
      </c>
      <c r="D68" s="47">
        <v>11379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11379</v>
      </c>
      <c r="O68" s="48">
        <f t="shared" si="8"/>
        <v>0.45590768860931929</v>
      </c>
      <c r="P68" s="9"/>
    </row>
    <row r="69" spans="1:16">
      <c r="A69" s="13"/>
      <c r="B69" s="40">
        <v>351.5</v>
      </c>
      <c r="C69" s="21" t="s">
        <v>83</v>
      </c>
      <c r="D69" s="47">
        <v>33089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33089</v>
      </c>
      <c r="O69" s="48">
        <f t="shared" ref="O69:O81" si="13">(N69/O$83)</f>
        <v>1.3257342040947153</v>
      </c>
      <c r="P69" s="9"/>
    </row>
    <row r="70" spans="1:16">
      <c r="A70" s="13"/>
      <c r="B70" s="40">
        <v>352</v>
      </c>
      <c r="C70" s="21" t="s">
        <v>169</v>
      </c>
      <c r="D70" s="47">
        <v>20711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20711</v>
      </c>
      <c r="O70" s="48">
        <f t="shared" si="13"/>
        <v>0.82980087343242914</v>
      </c>
      <c r="P70" s="9"/>
    </row>
    <row r="71" spans="1:16">
      <c r="A71" s="13"/>
      <c r="B71" s="40">
        <v>354</v>
      </c>
      <c r="C71" s="21" t="s">
        <v>84</v>
      </c>
      <c r="D71" s="47">
        <v>2590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2590</v>
      </c>
      <c r="O71" s="48">
        <f t="shared" si="13"/>
        <v>0.10377018310028446</v>
      </c>
      <c r="P71" s="9"/>
    </row>
    <row r="72" spans="1:16">
      <c r="A72" s="13"/>
      <c r="B72" s="40">
        <v>359</v>
      </c>
      <c r="C72" s="21" t="s">
        <v>85</v>
      </c>
      <c r="D72" s="47">
        <v>2907</v>
      </c>
      <c r="E72" s="47">
        <v>30797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33704</v>
      </c>
      <c r="O72" s="48">
        <f t="shared" si="13"/>
        <v>1.3503746143675628</v>
      </c>
      <c r="P72" s="9"/>
    </row>
    <row r="73" spans="1:16" ht="15.75">
      <c r="A73" s="29" t="s">
        <v>3</v>
      </c>
      <c r="B73" s="30"/>
      <c r="C73" s="31"/>
      <c r="D73" s="32">
        <f t="shared" ref="D73:M73" si="14">SUM(D74:D77)</f>
        <v>229000</v>
      </c>
      <c r="E73" s="32">
        <f t="shared" si="14"/>
        <v>186154</v>
      </c>
      <c r="F73" s="32">
        <f t="shared" si="14"/>
        <v>7180</v>
      </c>
      <c r="G73" s="32">
        <f t="shared" si="14"/>
        <v>0</v>
      </c>
      <c r="H73" s="32">
        <f t="shared" si="14"/>
        <v>0</v>
      </c>
      <c r="I73" s="32">
        <f t="shared" si="14"/>
        <v>0</v>
      </c>
      <c r="J73" s="32">
        <f t="shared" si="14"/>
        <v>0</v>
      </c>
      <c r="K73" s="32">
        <f t="shared" si="14"/>
        <v>0</v>
      </c>
      <c r="L73" s="32">
        <f t="shared" si="14"/>
        <v>0</v>
      </c>
      <c r="M73" s="32">
        <f t="shared" si="14"/>
        <v>0</v>
      </c>
      <c r="N73" s="32">
        <f t="shared" si="12"/>
        <v>422334</v>
      </c>
      <c r="O73" s="46">
        <f t="shared" si="13"/>
        <v>16.921110621419128</v>
      </c>
      <c r="P73" s="10"/>
    </row>
    <row r="74" spans="1:16">
      <c r="A74" s="12"/>
      <c r="B74" s="25">
        <v>361.1</v>
      </c>
      <c r="C74" s="20" t="s">
        <v>86</v>
      </c>
      <c r="D74" s="47">
        <v>621</v>
      </c>
      <c r="E74" s="47">
        <v>1428</v>
      </c>
      <c r="F74" s="47">
        <v>84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2133</v>
      </c>
      <c r="O74" s="48">
        <f t="shared" si="13"/>
        <v>8.5460154653631951E-2</v>
      </c>
      <c r="P74" s="9"/>
    </row>
    <row r="75" spans="1:16">
      <c r="A75" s="12"/>
      <c r="B75" s="25">
        <v>362</v>
      </c>
      <c r="C75" s="20" t="s">
        <v>87</v>
      </c>
      <c r="D75" s="47">
        <v>89673</v>
      </c>
      <c r="E75" s="47">
        <v>4930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94603</v>
      </c>
      <c r="O75" s="48">
        <f t="shared" si="13"/>
        <v>3.7903361512881126</v>
      </c>
      <c r="P75" s="9"/>
    </row>
    <row r="76" spans="1:16">
      <c r="A76" s="12"/>
      <c r="B76" s="25">
        <v>366</v>
      </c>
      <c r="C76" s="20" t="s">
        <v>88</v>
      </c>
      <c r="D76" s="47">
        <v>0</v>
      </c>
      <c r="E76" s="47">
        <v>22345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22345</v>
      </c>
      <c r="O76" s="48">
        <f t="shared" si="13"/>
        <v>0.89526823991345805</v>
      </c>
      <c r="P76" s="9"/>
    </row>
    <row r="77" spans="1:16">
      <c r="A77" s="12"/>
      <c r="B77" s="25">
        <v>369.9</v>
      </c>
      <c r="C77" s="20" t="s">
        <v>89</v>
      </c>
      <c r="D77" s="47">
        <v>138706</v>
      </c>
      <c r="E77" s="47">
        <v>157451</v>
      </c>
      <c r="F77" s="47">
        <v>7096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303253</v>
      </c>
      <c r="O77" s="48">
        <f t="shared" si="13"/>
        <v>12.150046075563925</v>
      </c>
      <c r="P77" s="9"/>
    </row>
    <row r="78" spans="1:16" ht="15.75">
      <c r="A78" s="29" t="s">
        <v>48</v>
      </c>
      <c r="B78" s="30"/>
      <c r="C78" s="31"/>
      <c r="D78" s="32">
        <f t="shared" ref="D78:M78" si="15">SUM(D79:D80)</f>
        <v>218795</v>
      </c>
      <c r="E78" s="32">
        <f t="shared" si="15"/>
        <v>1386632</v>
      </c>
      <c r="F78" s="32">
        <f t="shared" si="15"/>
        <v>1499049</v>
      </c>
      <c r="G78" s="32">
        <f t="shared" si="15"/>
        <v>0</v>
      </c>
      <c r="H78" s="32">
        <f t="shared" si="15"/>
        <v>0</v>
      </c>
      <c r="I78" s="32">
        <f t="shared" si="15"/>
        <v>0</v>
      </c>
      <c r="J78" s="32">
        <f t="shared" si="15"/>
        <v>0</v>
      </c>
      <c r="K78" s="32">
        <f t="shared" si="15"/>
        <v>0</v>
      </c>
      <c r="L78" s="32">
        <f t="shared" si="15"/>
        <v>0</v>
      </c>
      <c r="M78" s="32">
        <f t="shared" si="15"/>
        <v>14179</v>
      </c>
      <c r="N78" s="32">
        <f t="shared" si="12"/>
        <v>3118655</v>
      </c>
      <c r="O78" s="46">
        <f t="shared" si="13"/>
        <v>124.95111983653192</v>
      </c>
      <c r="P78" s="9"/>
    </row>
    <row r="79" spans="1:16">
      <c r="A79" s="12"/>
      <c r="B79" s="25">
        <v>381</v>
      </c>
      <c r="C79" s="20" t="s">
        <v>90</v>
      </c>
      <c r="D79" s="47">
        <v>218795</v>
      </c>
      <c r="E79" s="47">
        <v>1386632</v>
      </c>
      <c r="F79" s="47">
        <v>1499049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3104476</v>
      </c>
      <c r="O79" s="48">
        <f t="shared" si="13"/>
        <v>124.38302816619256</v>
      </c>
      <c r="P79" s="9"/>
    </row>
    <row r="80" spans="1:16" ht="15.75" thickBot="1">
      <c r="A80" s="12"/>
      <c r="B80" s="25">
        <v>389.4</v>
      </c>
      <c r="C80" s="20" t="s">
        <v>161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14179</v>
      </c>
      <c r="N80" s="47">
        <f t="shared" si="12"/>
        <v>14179</v>
      </c>
      <c r="O80" s="48">
        <f t="shared" si="13"/>
        <v>0.56809167033935659</v>
      </c>
      <c r="P80" s="9"/>
    </row>
    <row r="81" spans="1:119" ht="16.5" thickBot="1">
      <c r="A81" s="14" t="s">
        <v>65</v>
      </c>
      <c r="B81" s="23"/>
      <c r="C81" s="22"/>
      <c r="D81" s="15">
        <f t="shared" ref="D81:M81" si="16">SUM(D5,D14,D19,D40,D67,D73,D78)</f>
        <v>12919650</v>
      </c>
      <c r="E81" s="15">
        <f t="shared" si="16"/>
        <v>11107768</v>
      </c>
      <c r="F81" s="15">
        <f t="shared" si="16"/>
        <v>1506229</v>
      </c>
      <c r="G81" s="15">
        <f t="shared" si="16"/>
        <v>0</v>
      </c>
      <c r="H81" s="15">
        <f t="shared" si="16"/>
        <v>0</v>
      </c>
      <c r="I81" s="15">
        <f t="shared" si="16"/>
        <v>0</v>
      </c>
      <c r="J81" s="15">
        <f t="shared" si="16"/>
        <v>0</v>
      </c>
      <c r="K81" s="15">
        <f t="shared" si="16"/>
        <v>0</v>
      </c>
      <c r="L81" s="15">
        <f t="shared" si="16"/>
        <v>0</v>
      </c>
      <c r="M81" s="15">
        <f t="shared" si="16"/>
        <v>14179</v>
      </c>
      <c r="N81" s="15">
        <f t="shared" si="12"/>
        <v>25547826</v>
      </c>
      <c r="O81" s="38">
        <f t="shared" si="13"/>
        <v>1023.5917304379182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1"/>
      <c r="B83" s="42"/>
      <c r="C83" s="42"/>
      <c r="D83" s="43"/>
      <c r="E83" s="43"/>
      <c r="F83" s="43"/>
      <c r="G83" s="43"/>
      <c r="H83" s="43"/>
      <c r="I83" s="43"/>
      <c r="J83" s="43"/>
      <c r="K83" s="43"/>
      <c r="L83" s="49" t="s">
        <v>170</v>
      </c>
      <c r="M83" s="49"/>
      <c r="N83" s="49"/>
      <c r="O83" s="44">
        <v>24959</v>
      </c>
    </row>
    <row r="84" spans="1:119">
      <c r="A84" s="50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2"/>
    </row>
    <row r="85" spans="1:119" ht="15.75" customHeight="1" thickBot="1">
      <c r="A85" s="53" t="s">
        <v>109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5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9</v>
      </c>
      <c r="N4" s="35" t="s">
        <v>44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9890921</v>
      </c>
      <c r="E5" s="27">
        <f t="shared" si="0"/>
        <v>2117348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12008269</v>
      </c>
      <c r="O5" s="33">
        <f t="shared" ref="O5:O36" si="1">(N5/O$84)</f>
        <v>484.34110434396808</v>
      </c>
      <c r="P5" s="6"/>
    </row>
    <row r="6" spans="1:133">
      <c r="A6" s="12"/>
      <c r="B6" s="25">
        <v>311</v>
      </c>
      <c r="C6" s="20" t="s">
        <v>2</v>
      </c>
      <c r="D6" s="47">
        <v>8044621</v>
      </c>
      <c r="E6" s="47">
        <v>448024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8492645</v>
      </c>
      <c r="O6" s="48">
        <f t="shared" si="1"/>
        <v>342.54204815875448</v>
      </c>
      <c r="P6" s="9"/>
    </row>
    <row r="7" spans="1:133">
      <c r="A7" s="12"/>
      <c r="B7" s="25">
        <v>312.10000000000002</v>
      </c>
      <c r="C7" s="20" t="s">
        <v>10</v>
      </c>
      <c r="D7" s="47">
        <v>622157</v>
      </c>
      <c r="E7" s="47">
        <v>1271415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1893572</v>
      </c>
      <c r="O7" s="48">
        <f t="shared" si="1"/>
        <v>76.37526721251966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118576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118576</v>
      </c>
      <c r="O8" s="48">
        <f t="shared" si="1"/>
        <v>4.7826402613640946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277006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277006</v>
      </c>
      <c r="O9" s="48">
        <f t="shared" si="1"/>
        <v>11.172750373089178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1404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1404</v>
      </c>
      <c r="O10" s="48">
        <f t="shared" si="1"/>
        <v>5.6628887185899243E-2</v>
      </c>
      <c r="P10" s="9"/>
    </row>
    <row r="11" spans="1:133">
      <c r="A11" s="12"/>
      <c r="B11" s="25">
        <v>312.60000000000002</v>
      </c>
      <c r="C11" s="20" t="s">
        <v>14</v>
      </c>
      <c r="D11" s="47">
        <v>1223833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1223833</v>
      </c>
      <c r="O11" s="48">
        <f t="shared" si="1"/>
        <v>49.362037671923524</v>
      </c>
      <c r="P11" s="9"/>
    </row>
    <row r="12" spans="1:133">
      <c r="A12" s="12"/>
      <c r="B12" s="25">
        <v>319</v>
      </c>
      <c r="C12" s="20" t="s">
        <v>16</v>
      </c>
      <c r="D12" s="47">
        <v>310</v>
      </c>
      <c r="E12" s="47">
        <v>923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1233</v>
      </c>
      <c r="O12" s="48">
        <f t="shared" si="1"/>
        <v>4.973177913120639E-2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130754</v>
      </c>
      <c r="E13" s="32">
        <f t="shared" si="3"/>
        <v>144051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5" si="4">SUM(D13:M13)</f>
        <v>274805</v>
      </c>
      <c r="O13" s="46">
        <f t="shared" si="1"/>
        <v>11.083975315613278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131106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131106</v>
      </c>
      <c r="O14" s="48">
        <f t="shared" si="1"/>
        <v>5.2880248457225827</v>
      </c>
      <c r="P14" s="9"/>
    </row>
    <row r="15" spans="1:133">
      <c r="A15" s="12"/>
      <c r="B15" s="25">
        <v>323.5</v>
      </c>
      <c r="C15" s="20" t="s">
        <v>112</v>
      </c>
      <c r="D15" s="47">
        <v>130754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130754</v>
      </c>
      <c r="O15" s="48">
        <f t="shared" si="1"/>
        <v>5.2738272899608765</v>
      </c>
      <c r="P15" s="9"/>
    </row>
    <row r="16" spans="1:133">
      <c r="A16" s="12"/>
      <c r="B16" s="25">
        <v>324.11</v>
      </c>
      <c r="C16" s="20" t="s">
        <v>18</v>
      </c>
      <c r="D16" s="47">
        <v>0</v>
      </c>
      <c r="E16" s="47">
        <v>5285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5285</v>
      </c>
      <c r="O16" s="48">
        <f t="shared" si="1"/>
        <v>0.2131650062517646</v>
      </c>
      <c r="P16" s="9"/>
    </row>
    <row r="17" spans="1:16">
      <c r="A17" s="12"/>
      <c r="B17" s="25">
        <v>329</v>
      </c>
      <c r="C17" s="20" t="s">
        <v>20</v>
      </c>
      <c r="D17" s="47">
        <v>0</v>
      </c>
      <c r="E17" s="47">
        <v>7660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7660</v>
      </c>
      <c r="O17" s="48">
        <f t="shared" si="1"/>
        <v>0.30895817367805428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SUM(D19:D40)</f>
        <v>1901931</v>
      </c>
      <c r="E18" s="32">
        <f t="shared" si="5"/>
        <v>3431414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5333345</v>
      </c>
      <c r="O18" s="46">
        <f t="shared" si="1"/>
        <v>215.11495180091154</v>
      </c>
      <c r="P18" s="10"/>
    </row>
    <row r="19" spans="1:16">
      <c r="A19" s="12"/>
      <c r="B19" s="25">
        <v>331.1</v>
      </c>
      <c r="C19" s="20" t="s">
        <v>129</v>
      </c>
      <c r="D19" s="47">
        <v>0</v>
      </c>
      <c r="E19" s="47">
        <v>474724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474724</v>
      </c>
      <c r="O19" s="48">
        <f t="shared" si="1"/>
        <v>19.147501310853869</v>
      </c>
      <c r="P19" s="9"/>
    </row>
    <row r="20" spans="1:16">
      <c r="A20" s="12"/>
      <c r="B20" s="25">
        <v>331.2</v>
      </c>
      <c r="C20" s="20" t="s">
        <v>21</v>
      </c>
      <c r="D20" s="47">
        <v>82601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82601</v>
      </c>
      <c r="O20" s="48">
        <f t="shared" si="1"/>
        <v>3.3316258621385066</v>
      </c>
      <c r="P20" s="9"/>
    </row>
    <row r="21" spans="1:16">
      <c r="A21" s="12"/>
      <c r="B21" s="25">
        <v>331.5</v>
      </c>
      <c r="C21" s="20" t="s">
        <v>23</v>
      </c>
      <c r="D21" s="47">
        <v>0</v>
      </c>
      <c r="E21" s="47">
        <v>457371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457371</v>
      </c>
      <c r="O21" s="48">
        <f t="shared" si="1"/>
        <v>18.447586012180857</v>
      </c>
      <c r="P21" s="9"/>
    </row>
    <row r="22" spans="1:16">
      <c r="A22" s="12"/>
      <c r="B22" s="25">
        <v>331.65</v>
      </c>
      <c r="C22" s="20" t="s">
        <v>27</v>
      </c>
      <c r="D22" s="47">
        <v>30690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30690</v>
      </c>
      <c r="O22" s="48">
        <f t="shared" si="1"/>
        <v>1.2378493929738232</v>
      </c>
      <c r="P22" s="9"/>
    </row>
    <row r="23" spans="1:16">
      <c r="A23" s="12"/>
      <c r="B23" s="25">
        <v>334.1</v>
      </c>
      <c r="C23" s="20" t="s">
        <v>24</v>
      </c>
      <c r="D23" s="47">
        <v>0</v>
      </c>
      <c r="E23" s="47">
        <v>1244771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1244771</v>
      </c>
      <c r="O23" s="48">
        <f t="shared" si="1"/>
        <v>50.206550235953699</v>
      </c>
      <c r="P23" s="9"/>
    </row>
    <row r="24" spans="1:16">
      <c r="A24" s="12"/>
      <c r="B24" s="25">
        <v>334.2</v>
      </c>
      <c r="C24" s="20" t="s">
        <v>25</v>
      </c>
      <c r="D24" s="47">
        <v>0</v>
      </c>
      <c r="E24" s="47">
        <v>16644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16644</v>
      </c>
      <c r="O24" s="48">
        <f t="shared" si="1"/>
        <v>0.67131851732343806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58120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58120</v>
      </c>
      <c r="O25" s="48">
        <f t="shared" si="1"/>
        <v>2.344210059290929</v>
      </c>
      <c r="P25" s="9"/>
    </row>
    <row r="26" spans="1:16">
      <c r="A26" s="12"/>
      <c r="B26" s="25">
        <v>334.5</v>
      </c>
      <c r="C26" s="20" t="s">
        <v>30</v>
      </c>
      <c r="D26" s="47">
        <v>0</v>
      </c>
      <c r="E26" s="47">
        <v>93636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7" si="6">SUM(D26:M26)</f>
        <v>93636</v>
      </c>
      <c r="O26" s="48">
        <f t="shared" si="1"/>
        <v>3.7767111684749728</v>
      </c>
      <c r="P26" s="9"/>
    </row>
    <row r="27" spans="1:16">
      <c r="A27" s="12"/>
      <c r="B27" s="25">
        <v>334.61</v>
      </c>
      <c r="C27" s="20" t="s">
        <v>114</v>
      </c>
      <c r="D27" s="47">
        <v>0</v>
      </c>
      <c r="E27" s="47">
        <v>75560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75560</v>
      </c>
      <c r="O27" s="48">
        <f t="shared" si="1"/>
        <v>3.0476344129391362</v>
      </c>
      <c r="P27" s="9"/>
    </row>
    <row r="28" spans="1:16">
      <c r="A28" s="12"/>
      <c r="B28" s="25">
        <v>334.7</v>
      </c>
      <c r="C28" s="20" t="s">
        <v>31</v>
      </c>
      <c r="D28" s="47">
        <v>0</v>
      </c>
      <c r="E28" s="47">
        <v>86838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86838</v>
      </c>
      <c r="O28" s="48">
        <f t="shared" si="1"/>
        <v>3.5025208728270076</v>
      </c>
      <c r="P28" s="9"/>
    </row>
    <row r="29" spans="1:16">
      <c r="A29" s="12"/>
      <c r="B29" s="25">
        <v>335.12</v>
      </c>
      <c r="C29" s="20" t="s">
        <v>130</v>
      </c>
      <c r="D29" s="47">
        <v>466610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466610</v>
      </c>
      <c r="O29" s="48">
        <f t="shared" si="1"/>
        <v>18.820231516960433</v>
      </c>
      <c r="P29" s="9"/>
    </row>
    <row r="30" spans="1:16">
      <c r="A30" s="12"/>
      <c r="B30" s="25">
        <v>335.13</v>
      </c>
      <c r="C30" s="20" t="s">
        <v>131</v>
      </c>
      <c r="D30" s="47">
        <v>24249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24249</v>
      </c>
      <c r="O30" s="48">
        <f t="shared" si="1"/>
        <v>0.97805832291372563</v>
      </c>
      <c r="P30" s="9"/>
    </row>
    <row r="31" spans="1:16">
      <c r="A31" s="12"/>
      <c r="B31" s="25">
        <v>335.14</v>
      </c>
      <c r="C31" s="20" t="s">
        <v>132</v>
      </c>
      <c r="D31" s="47">
        <v>0</v>
      </c>
      <c r="E31" s="47">
        <v>17256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17256</v>
      </c>
      <c r="O31" s="48">
        <f t="shared" si="1"/>
        <v>0.6960029040454967</v>
      </c>
      <c r="P31" s="9"/>
    </row>
    <row r="32" spans="1:16">
      <c r="A32" s="12"/>
      <c r="B32" s="25">
        <v>335.15</v>
      </c>
      <c r="C32" s="20" t="s">
        <v>133</v>
      </c>
      <c r="D32" s="47">
        <v>1607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1607</v>
      </c>
      <c r="O32" s="48">
        <f t="shared" si="1"/>
        <v>6.4816682128020012E-2</v>
      </c>
      <c r="P32" s="9"/>
    </row>
    <row r="33" spans="1:16">
      <c r="A33" s="12"/>
      <c r="B33" s="25">
        <v>335.16</v>
      </c>
      <c r="C33" s="20" t="s">
        <v>134</v>
      </c>
      <c r="D33" s="47">
        <v>0</v>
      </c>
      <c r="E33" s="47">
        <v>207850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207850</v>
      </c>
      <c r="O33" s="48">
        <f t="shared" si="1"/>
        <v>8.3834146734965511</v>
      </c>
      <c r="P33" s="9"/>
    </row>
    <row r="34" spans="1:16">
      <c r="A34" s="12"/>
      <c r="B34" s="25">
        <v>335.17</v>
      </c>
      <c r="C34" s="20" t="s">
        <v>135</v>
      </c>
      <c r="D34" s="47">
        <v>43922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43922</v>
      </c>
      <c r="O34" s="48">
        <f t="shared" si="1"/>
        <v>1.7715484209252612</v>
      </c>
      <c r="P34" s="9"/>
    </row>
    <row r="35" spans="1:16">
      <c r="A35" s="12"/>
      <c r="B35" s="25">
        <v>335.18</v>
      </c>
      <c r="C35" s="20" t="s">
        <v>136</v>
      </c>
      <c r="D35" s="47">
        <v>682420</v>
      </c>
      <c r="E35" s="47">
        <v>624693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1307113</v>
      </c>
      <c r="O35" s="48">
        <f t="shared" si="1"/>
        <v>52.721050296454642</v>
      </c>
      <c r="P35" s="9"/>
    </row>
    <row r="36" spans="1:16">
      <c r="A36" s="12"/>
      <c r="B36" s="25">
        <v>335.19</v>
      </c>
      <c r="C36" s="20" t="s">
        <v>137</v>
      </c>
      <c r="D36" s="47">
        <v>0</v>
      </c>
      <c r="E36" s="47">
        <v>37694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37694</v>
      </c>
      <c r="O36" s="48">
        <f t="shared" si="1"/>
        <v>1.5203484854596054</v>
      </c>
      <c r="P36" s="9"/>
    </row>
    <row r="37" spans="1:16">
      <c r="A37" s="12"/>
      <c r="B37" s="25">
        <v>335.8</v>
      </c>
      <c r="C37" s="20" t="s">
        <v>39</v>
      </c>
      <c r="D37" s="47">
        <v>462895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462895</v>
      </c>
      <c r="O37" s="48">
        <f t="shared" ref="O37:O68" si="7">(N37/O$84)</f>
        <v>18.670390836123101</v>
      </c>
      <c r="P37" s="9"/>
    </row>
    <row r="38" spans="1:16">
      <c r="A38" s="12"/>
      <c r="B38" s="25">
        <v>337.2</v>
      </c>
      <c r="C38" s="20" t="s">
        <v>40</v>
      </c>
      <c r="D38" s="47">
        <v>106937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106937</v>
      </c>
      <c r="O38" s="48">
        <f t="shared" si="7"/>
        <v>4.3131932400274273</v>
      </c>
      <c r="P38" s="9"/>
    </row>
    <row r="39" spans="1:16">
      <c r="A39" s="12"/>
      <c r="B39" s="25">
        <v>337.3</v>
      </c>
      <c r="C39" s="20" t="s">
        <v>41</v>
      </c>
      <c r="D39" s="47">
        <v>0</v>
      </c>
      <c r="E39" s="47">
        <v>12000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12000</v>
      </c>
      <c r="O39" s="48">
        <f t="shared" si="7"/>
        <v>0.48400758278546363</v>
      </c>
      <c r="P39" s="9"/>
    </row>
    <row r="40" spans="1:16">
      <c r="A40" s="12"/>
      <c r="B40" s="25">
        <v>337.4</v>
      </c>
      <c r="C40" s="20" t="s">
        <v>125</v>
      </c>
      <c r="D40" s="47">
        <v>0</v>
      </c>
      <c r="E40" s="47">
        <v>24257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24257</v>
      </c>
      <c r="O40" s="48">
        <f t="shared" si="7"/>
        <v>0.97838099463558259</v>
      </c>
      <c r="P40" s="9"/>
    </row>
    <row r="41" spans="1:16" ht="15.75">
      <c r="A41" s="29" t="s">
        <v>46</v>
      </c>
      <c r="B41" s="30"/>
      <c r="C41" s="31"/>
      <c r="D41" s="32">
        <f t="shared" ref="D41:M41" si="8">SUM(D42:D67)</f>
        <v>612822</v>
      </c>
      <c r="E41" s="32">
        <f t="shared" si="8"/>
        <v>1476561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2089383</v>
      </c>
      <c r="O41" s="46">
        <f t="shared" si="7"/>
        <v>84.273101278586694</v>
      </c>
      <c r="P41" s="10"/>
    </row>
    <row r="42" spans="1:16">
      <c r="A42" s="12"/>
      <c r="B42" s="25">
        <v>341.15</v>
      </c>
      <c r="C42" s="20" t="s">
        <v>138</v>
      </c>
      <c r="D42" s="47">
        <v>0</v>
      </c>
      <c r="E42" s="47">
        <v>87120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67" si="9">SUM(D42:M42)</f>
        <v>87120</v>
      </c>
      <c r="O42" s="48">
        <f t="shared" si="7"/>
        <v>3.513895051022466</v>
      </c>
      <c r="P42" s="9"/>
    </row>
    <row r="43" spans="1:16">
      <c r="A43" s="12"/>
      <c r="B43" s="25">
        <v>341.51</v>
      </c>
      <c r="C43" s="20" t="s">
        <v>139</v>
      </c>
      <c r="D43" s="47">
        <v>201607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201607</v>
      </c>
      <c r="O43" s="48">
        <f t="shared" si="7"/>
        <v>8.131609728552414</v>
      </c>
      <c r="P43" s="9"/>
    </row>
    <row r="44" spans="1:16">
      <c r="A44" s="12"/>
      <c r="B44" s="25">
        <v>341.52</v>
      </c>
      <c r="C44" s="20" t="s">
        <v>140</v>
      </c>
      <c r="D44" s="47">
        <v>50352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50352</v>
      </c>
      <c r="O44" s="48">
        <f t="shared" si="7"/>
        <v>2.0308958173678056</v>
      </c>
      <c r="P44" s="9"/>
    </row>
    <row r="45" spans="1:16">
      <c r="A45" s="12"/>
      <c r="B45" s="25">
        <v>341.55</v>
      </c>
      <c r="C45" s="20" t="s">
        <v>141</v>
      </c>
      <c r="D45" s="47">
        <v>611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611</v>
      </c>
      <c r="O45" s="48">
        <f t="shared" si="7"/>
        <v>2.4644052756826525E-2</v>
      </c>
      <c r="P45" s="9"/>
    </row>
    <row r="46" spans="1:16">
      <c r="A46" s="12"/>
      <c r="B46" s="25">
        <v>341.56</v>
      </c>
      <c r="C46" s="20" t="s">
        <v>142</v>
      </c>
      <c r="D46" s="47">
        <v>997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997</v>
      </c>
      <c r="O46" s="48">
        <f t="shared" si="7"/>
        <v>4.0212963336425607E-2</v>
      </c>
      <c r="P46" s="9"/>
    </row>
    <row r="47" spans="1:16">
      <c r="A47" s="12"/>
      <c r="B47" s="25">
        <v>341.8</v>
      </c>
      <c r="C47" s="20" t="s">
        <v>143</v>
      </c>
      <c r="D47" s="47">
        <v>96789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96789</v>
      </c>
      <c r="O47" s="48">
        <f t="shared" si="7"/>
        <v>3.9038841608518533</v>
      </c>
      <c r="P47" s="9"/>
    </row>
    <row r="48" spans="1:16">
      <c r="A48" s="12"/>
      <c r="B48" s="25">
        <v>341.9</v>
      </c>
      <c r="C48" s="20" t="s">
        <v>144</v>
      </c>
      <c r="D48" s="47">
        <v>4212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4212</v>
      </c>
      <c r="O48" s="48">
        <f t="shared" si="7"/>
        <v>0.16988666155769774</v>
      </c>
      <c r="P48" s="9"/>
    </row>
    <row r="49" spans="1:16">
      <c r="A49" s="12"/>
      <c r="B49" s="25">
        <v>342.1</v>
      </c>
      <c r="C49" s="20" t="s">
        <v>57</v>
      </c>
      <c r="D49" s="47">
        <v>0</v>
      </c>
      <c r="E49" s="47">
        <v>110781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110781</v>
      </c>
      <c r="O49" s="48">
        <f t="shared" si="7"/>
        <v>4.4682370023797038</v>
      </c>
      <c r="P49" s="9"/>
    </row>
    <row r="50" spans="1:16">
      <c r="A50" s="12"/>
      <c r="B50" s="25">
        <v>342.3</v>
      </c>
      <c r="C50" s="20" t="s">
        <v>58</v>
      </c>
      <c r="D50" s="47">
        <v>105223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105223</v>
      </c>
      <c r="O50" s="48">
        <f t="shared" si="7"/>
        <v>4.24406082361957</v>
      </c>
      <c r="P50" s="9"/>
    </row>
    <row r="51" spans="1:16">
      <c r="A51" s="12"/>
      <c r="B51" s="25">
        <v>342.4</v>
      </c>
      <c r="C51" s="20" t="s">
        <v>59</v>
      </c>
      <c r="D51" s="47">
        <v>0</v>
      </c>
      <c r="E51" s="47">
        <v>996406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996406</v>
      </c>
      <c r="O51" s="48">
        <f t="shared" si="7"/>
        <v>40.189004961077721</v>
      </c>
      <c r="P51" s="9"/>
    </row>
    <row r="52" spans="1:16">
      <c r="A52" s="12"/>
      <c r="B52" s="25">
        <v>342.9</v>
      </c>
      <c r="C52" s="20" t="s">
        <v>60</v>
      </c>
      <c r="D52" s="47">
        <v>159079</v>
      </c>
      <c r="E52" s="47">
        <v>41762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200841</v>
      </c>
      <c r="O52" s="48">
        <f t="shared" si="7"/>
        <v>8.1007139111846094</v>
      </c>
      <c r="P52" s="9"/>
    </row>
    <row r="53" spans="1:16">
      <c r="A53" s="12"/>
      <c r="B53" s="25">
        <v>348.22</v>
      </c>
      <c r="C53" s="20" t="s">
        <v>145</v>
      </c>
      <c r="D53" s="47">
        <v>154</v>
      </c>
      <c r="E53" s="47">
        <v>15364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64" si="10">SUM(D53:M53)</f>
        <v>15518</v>
      </c>
      <c r="O53" s="48">
        <f t="shared" si="7"/>
        <v>0.62590247247206876</v>
      </c>
      <c r="P53" s="9"/>
    </row>
    <row r="54" spans="1:16">
      <c r="A54" s="12"/>
      <c r="B54" s="25">
        <v>348.23</v>
      </c>
      <c r="C54" s="20" t="s">
        <v>146</v>
      </c>
      <c r="D54" s="47">
        <v>6158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6158</v>
      </c>
      <c r="O54" s="48">
        <f t="shared" si="7"/>
        <v>0.2483765578994071</v>
      </c>
      <c r="P54" s="9"/>
    </row>
    <row r="55" spans="1:16">
      <c r="A55" s="12"/>
      <c r="B55" s="25">
        <v>348.31</v>
      </c>
      <c r="C55" s="20" t="s">
        <v>147</v>
      </c>
      <c r="D55" s="47">
        <v>13220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13220</v>
      </c>
      <c r="O55" s="48">
        <f t="shared" si="7"/>
        <v>0.53321502036865243</v>
      </c>
      <c r="P55" s="9"/>
    </row>
    <row r="56" spans="1:16">
      <c r="A56" s="12"/>
      <c r="B56" s="25">
        <v>348.32</v>
      </c>
      <c r="C56" s="20" t="s">
        <v>148</v>
      </c>
      <c r="D56" s="47">
        <v>1450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1450</v>
      </c>
      <c r="O56" s="48">
        <f t="shared" si="7"/>
        <v>5.8484249586576859E-2</v>
      </c>
      <c r="P56" s="9"/>
    </row>
    <row r="57" spans="1:16">
      <c r="A57" s="12"/>
      <c r="B57" s="25">
        <v>348.33</v>
      </c>
      <c r="C57" s="20" t="s">
        <v>149</v>
      </c>
      <c r="D57" s="47">
        <v>2373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2373</v>
      </c>
      <c r="O57" s="48">
        <f t="shared" si="7"/>
        <v>9.5712499495825429E-2</v>
      </c>
      <c r="P57" s="9"/>
    </row>
    <row r="58" spans="1:16">
      <c r="A58" s="12"/>
      <c r="B58" s="25">
        <v>348.41</v>
      </c>
      <c r="C58" s="20" t="s">
        <v>150</v>
      </c>
      <c r="D58" s="47">
        <v>14300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14300</v>
      </c>
      <c r="O58" s="48">
        <f t="shared" si="7"/>
        <v>0.5767757028193442</v>
      </c>
      <c r="P58" s="9"/>
    </row>
    <row r="59" spans="1:16">
      <c r="A59" s="12"/>
      <c r="B59" s="25">
        <v>348.42</v>
      </c>
      <c r="C59" s="20" t="s">
        <v>151</v>
      </c>
      <c r="D59" s="47">
        <v>4273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4273</v>
      </c>
      <c r="O59" s="48">
        <f t="shared" si="7"/>
        <v>0.17234703343685717</v>
      </c>
      <c r="P59" s="9"/>
    </row>
    <row r="60" spans="1:16">
      <c r="A60" s="12"/>
      <c r="B60" s="25">
        <v>348.51</v>
      </c>
      <c r="C60" s="20" t="s">
        <v>152</v>
      </c>
      <c r="D60" s="47">
        <v>5528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5528</v>
      </c>
      <c r="O60" s="48">
        <f t="shared" si="7"/>
        <v>0.22296615980317025</v>
      </c>
      <c r="P60" s="9"/>
    </row>
    <row r="61" spans="1:16">
      <c r="A61" s="12"/>
      <c r="B61" s="25">
        <v>348.53</v>
      </c>
      <c r="C61" s="20" t="s">
        <v>153</v>
      </c>
      <c r="D61" s="47">
        <v>28507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28507</v>
      </c>
      <c r="O61" s="48">
        <f t="shared" si="7"/>
        <v>1.149800346872101</v>
      </c>
      <c r="P61" s="9"/>
    </row>
    <row r="62" spans="1:16">
      <c r="A62" s="12"/>
      <c r="B62" s="25">
        <v>348.62</v>
      </c>
      <c r="C62" s="20" t="s">
        <v>154</v>
      </c>
      <c r="D62" s="47">
        <v>118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118</v>
      </c>
      <c r="O62" s="48">
        <f t="shared" si="7"/>
        <v>4.7594078973903923E-3</v>
      </c>
      <c r="P62" s="9"/>
    </row>
    <row r="63" spans="1:16">
      <c r="A63" s="12"/>
      <c r="B63" s="25">
        <v>348.71</v>
      </c>
      <c r="C63" s="20" t="s">
        <v>155</v>
      </c>
      <c r="D63" s="47">
        <v>6550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6550</v>
      </c>
      <c r="O63" s="48">
        <f t="shared" si="7"/>
        <v>0.2641874722703989</v>
      </c>
      <c r="P63" s="9"/>
    </row>
    <row r="64" spans="1:16">
      <c r="A64" s="12"/>
      <c r="B64" s="25">
        <v>348.72</v>
      </c>
      <c r="C64" s="20" t="s">
        <v>156</v>
      </c>
      <c r="D64" s="47">
        <v>678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678</v>
      </c>
      <c r="O64" s="48">
        <f t="shared" si="7"/>
        <v>2.7346428427378694E-2</v>
      </c>
      <c r="P64" s="9"/>
    </row>
    <row r="65" spans="1:16">
      <c r="A65" s="12"/>
      <c r="B65" s="25">
        <v>348.86</v>
      </c>
      <c r="C65" s="20" t="s">
        <v>157</v>
      </c>
      <c r="D65" s="47">
        <v>-89357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-89357</v>
      </c>
      <c r="O65" s="48">
        <f t="shared" si="7"/>
        <v>-3.6041221312467226</v>
      </c>
      <c r="P65" s="9"/>
    </row>
    <row r="66" spans="1:16">
      <c r="A66" s="12"/>
      <c r="B66" s="25">
        <v>348.93099999999998</v>
      </c>
      <c r="C66" s="20" t="s">
        <v>158</v>
      </c>
      <c r="D66" s="47">
        <v>0</v>
      </c>
      <c r="E66" s="47">
        <v>142701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142701</v>
      </c>
      <c r="O66" s="48">
        <f t="shared" si="7"/>
        <v>5.7556971725890369</v>
      </c>
      <c r="P66" s="9"/>
    </row>
    <row r="67" spans="1:16">
      <c r="A67" s="12"/>
      <c r="B67" s="25">
        <v>349</v>
      </c>
      <c r="C67" s="20" t="s">
        <v>103</v>
      </c>
      <c r="D67" s="47">
        <v>0</v>
      </c>
      <c r="E67" s="47">
        <v>82427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82427</v>
      </c>
      <c r="O67" s="48">
        <f t="shared" si="7"/>
        <v>3.3246077521881174</v>
      </c>
      <c r="P67" s="9"/>
    </row>
    <row r="68" spans="1:16" ht="15.75">
      <c r="A68" s="29" t="s">
        <v>47</v>
      </c>
      <c r="B68" s="30"/>
      <c r="C68" s="31"/>
      <c r="D68" s="32">
        <f t="shared" ref="D68:M68" si="11">SUM(D69:D73)</f>
        <v>30581</v>
      </c>
      <c r="E68" s="32">
        <f t="shared" si="11"/>
        <v>3060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ref="N68:N82" si="12">SUM(D68:M68)</f>
        <v>33641</v>
      </c>
      <c r="O68" s="46">
        <f t="shared" si="7"/>
        <v>1.3568749243738152</v>
      </c>
      <c r="P68" s="10"/>
    </row>
    <row r="69" spans="1:16">
      <c r="A69" s="13"/>
      <c r="B69" s="40">
        <v>351.2</v>
      </c>
      <c r="C69" s="21" t="s">
        <v>82</v>
      </c>
      <c r="D69" s="47">
        <v>7109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7109</v>
      </c>
      <c r="O69" s="48">
        <f t="shared" ref="O69:O82" si="13">(N69/O$84)</f>
        <v>0.28673415883515507</v>
      </c>
      <c r="P69" s="9"/>
    </row>
    <row r="70" spans="1:16">
      <c r="A70" s="13"/>
      <c r="B70" s="40">
        <v>351.3</v>
      </c>
      <c r="C70" s="21" t="s">
        <v>159</v>
      </c>
      <c r="D70" s="47">
        <v>537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537</v>
      </c>
      <c r="O70" s="48">
        <f t="shared" si="13"/>
        <v>2.1659339329649498E-2</v>
      </c>
      <c r="P70" s="9"/>
    </row>
    <row r="71" spans="1:16">
      <c r="A71" s="13"/>
      <c r="B71" s="40">
        <v>351.5</v>
      </c>
      <c r="C71" s="21" t="s">
        <v>83</v>
      </c>
      <c r="D71" s="47">
        <v>18813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18813</v>
      </c>
      <c r="O71" s="48">
        <f t="shared" si="13"/>
        <v>0.75880288791191064</v>
      </c>
      <c r="P71" s="9"/>
    </row>
    <row r="72" spans="1:16">
      <c r="A72" s="13"/>
      <c r="B72" s="40">
        <v>351.9</v>
      </c>
      <c r="C72" s="21" t="s">
        <v>160</v>
      </c>
      <c r="D72" s="47">
        <v>2499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2499</v>
      </c>
      <c r="O72" s="48">
        <f t="shared" si="13"/>
        <v>0.10079457911507281</v>
      </c>
      <c r="P72" s="9"/>
    </row>
    <row r="73" spans="1:16">
      <c r="A73" s="13"/>
      <c r="B73" s="40">
        <v>359</v>
      </c>
      <c r="C73" s="21" t="s">
        <v>85</v>
      </c>
      <c r="D73" s="47">
        <v>1623</v>
      </c>
      <c r="E73" s="47">
        <v>3060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4683</v>
      </c>
      <c r="O73" s="48">
        <f t="shared" si="13"/>
        <v>0.18888395918202719</v>
      </c>
      <c r="P73" s="9"/>
    </row>
    <row r="74" spans="1:16" ht="15.75">
      <c r="A74" s="29" t="s">
        <v>3</v>
      </c>
      <c r="B74" s="30"/>
      <c r="C74" s="31"/>
      <c r="D74" s="32">
        <f t="shared" ref="D74:M74" si="14">SUM(D75:D78)</f>
        <v>241433</v>
      </c>
      <c r="E74" s="32">
        <f t="shared" si="14"/>
        <v>131335</v>
      </c>
      <c r="F74" s="32">
        <f t="shared" si="14"/>
        <v>107</v>
      </c>
      <c r="G74" s="32">
        <f t="shared" si="14"/>
        <v>0</v>
      </c>
      <c r="H74" s="32">
        <f t="shared" si="14"/>
        <v>0</v>
      </c>
      <c r="I74" s="32">
        <f t="shared" si="14"/>
        <v>0</v>
      </c>
      <c r="J74" s="32">
        <f t="shared" si="14"/>
        <v>0</v>
      </c>
      <c r="K74" s="32">
        <f t="shared" si="14"/>
        <v>0</v>
      </c>
      <c r="L74" s="32">
        <f t="shared" si="14"/>
        <v>0</v>
      </c>
      <c r="M74" s="32">
        <f t="shared" si="14"/>
        <v>7463</v>
      </c>
      <c r="N74" s="32">
        <f t="shared" si="12"/>
        <v>380338</v>
      </c>
      <c r="O74" s="46">
        <f t="shared" si="13"/>
        <v>15.340539668454806</v>
      </c>
      <c r="P74" s="10"/>
    </row>
    <row r="75" spans="1:16">
      <c r="A75" s="12"/>
      <c r="B75" s="25">
        <v>361.1</v>
      </c>
      <c r="C75" s="20" t="s">
        <v>86</v>
      </c>
      <c r="D75" s="47">
        <v>634</v>
      </c>
      <c r="E75" s="47">
        <v>5184</v>
      </c>
      <c r="F75" s="47">
        <v>107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7463</v>
      </c>
      <c r="N75" s="47">
        <f t="shared" si="12"/>
        <v>13388</v>
      </c>
      <c r="O75" s="48">
        <f t="shared" si="13"/>
        <v>0.53999112652764891</v>
      </c>
      <c r="P75" s="9"/>
    </row>
    <row r="76" spans="1:16">
      <c r="A76" s="12"/>
      <c r="B76" s="25">
        <v>362</v>
      </c>
      <c r="C76" s="20" t="s">
        <v>87</v>
      </c>
      <c r="D76" s="47">
        <v>95732</v>
      </c>
      <c r="E76" s="47">
        <v>13944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109676</v>
      </c>
      <c r="O76" s="48">
        <f t="shared" si="13"/>
        <v>4.4236679707982089</v>
      </c>
      <c r="P76" s="9"/>
    </row>
    <row r="77" spans="1:16">
      <c r="A77" s="12"/>
      <c r="B77" s="25">
        <v>366</v>
      </c>
      <c r="C77" s="20" t="s">
        <v>88</v>
      </c>
      <c r="D77" s="47">
        <v>0</v>
      </c>
      <c r="E77" s="47">
        <v>18756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18756</v>
      </c>
      <c r="O77" s="48">
        <f t="shared" si="13"/>
        <v>0.75650385189367964</v>
      </c>
      <c r="P77" s="9"/>
    </row>
    <row r="78" spans="1:16">
      <c r="A78" s="12"/>
      <c r="B78" s="25">
        <v>369.9</v>
      </c>
      <c r="C78" s="20" t="s">
        <v>89</v>
      </c>
      <c r="D78" s="47">
        <v>145067</v>
      </c>
      <c r="E78" s="47">
        <v>93451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238518</v>
      </c>
      <c r="O78" s="48">
        <f t="shared" si="13"/>
        <v>9.6203767192352672</v>
      </c>
      <c r="P78" s="9"/>
    </row>
    <row r="79" spans="1:16" ht="15.75">
      <c r="A79" s="29" t="s">
        <v>48</v>
      </c>
      <c r="B79" s="30"/>
      <c r="C79" s="31"/>
      <c r="D79" s="32">
        <f t="shared" ref="D79:M79" si="15">SUM(D80:D81)</f>
        <v>129659</v>
      </c>
      <c r="E79" s="32">
        <f t="shared" si="15"/>
        <v>1414307</v>
      </c>
      <c r="F79" s="32">
        <f t="shared" si="15"/>
        <v>1981187</v>
      </c>
      <c r="G79" s="32">
        <f t="shared" si="15"/>
        <v>0</v>
      </c>
      <c r="H79" s="32">
        <f t="shared" si="15"/>
        <v>0</v>
      </c>
      <c r="I79" s="32">
        <f t="shared" si="15"/>
        <v>0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21284</v>
      </c>
      <c r="N79" s="32">
        <f t="shared" si="12"/>
        <v>3546437</v>
      </c>
      <c r="O79" s="46">
        <f t="shared" si="13"/>
        <v>143.04186665591095</v>
      </c>
      <c r="P79" s="9"/>
    </row>
    <row r="80" spans="1:16">
      <c r="A80" s="12"/>
      <c r="B80" s="25">
        <v>381</v>
      </c>
      <c r="C80" s="20" t="s">
        <v>90</v>
      </c>
      <c r="D80" s="47">
        <v>129659</v>
      </c>
      <c r="E80" s="47">
        <v>1414307</v>
      </c>
      <c r="F80" s="47">
        <v>1981187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3525153</v>
      </c>
      <c r="O80" s="48">
        <f t="shared" si="13"/>
        <v>142.18339853991046</v>
      </c>
      <c r="P80" s="9"/>
    </row>
    <row r="81" spans="1:119" ht="15.75" thickBot="1">
      <c r="A81" s="12"/>
      <c r="B81" s="25">
        <v>389.4</v>
      </c>
      <c r="C81" s="20" t="s">
        <v>161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21284</v>
      </c>
      <c r="N81" s="47">
        <f t="shared" si="12"/>
        <v>21284</v>
      </c>
      <c r="O81" s="48">
        <f t="shared" si="13"/>
        <v>0.85846811600048401</v>
      </c>
      <c r="P81" s="9"/>
    </row>
    <row r="82" spans="1:119" ht="16.5" thickBot="1">
      <c r="A82" s="14" t="s">
        <v>65</v>
      </c>
      <c r="B82" s="23"/>
      <c r="C82" s="22"/>
      <c r="D82" s="15">
        <f t="shared" ref="D82:M82" si="16">SUM(D5,D13,D18,D41,D68,D74,D79)</f>
        <v>12938101</v>
      </c>
      <c r="E82" s="15">
        <f t="shared" si="16"/>
        <v>8718076</v>
      </c>
      <c r="F82" s="15">
        <f t="shared" si="16"/>
        <v>1981294</v>
      </c>
      <c r="G82" s="15">
        <f t="shared" si="16"/>
        <v>0</v>
      </c>
      <c r="H82" s="15">
        <f t="shared" si="16"/>
        <v>0</v>
      </c>
      <c r="I82" s="15">
        <f t="shared" si="16"/>
        <v>0</v>
      </c>
      <c r="J82" s="15">
        <f t="shared" si="16"/>
        <v>0</v>
      </c>
      <c r="K82" s="15">
        <f t="shared" si="16"/>
        <v>0</v>
      </c>
      <c r="L82" s="15">
        <f t="shared" si="16"/>
        <v>0</v>
      </c>
      <c r="M82" s="15">
        <f t="shared" si="16"/>
        <v>28747</v>
      </c>
      <c r="N82" s="15">
        <f t="shared" si="12"/>
        <v>23666218</v>
      </c>
      <c r="O82" s="38">
        <f t="shared" si="13"/>
        <v>954.55241398781914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1"/>
      <c r="B84" s="42"/>
      <c r="C84" s="42"/>
      <c r="D84" s="43"/>
      <c r="E84" s="43"/>
      <c r="F84" s="43"/>
      <c r="G84" s="43"/>
      <c r="H84" s="43"/>
      <c r="I84" s="43"/>
      <c r="J84" s="43"/>
      <c r="K84" s="43"/>
      <c r="L84" s="49" t="s">
        <v>162</v>
      </c>
      <c r="M84" s="49"/>
      <c r="N84" s="49"/>
      <c r="O84" s="44">
        <v>24793</v>
      </c>
    </row>
    <row r="85" spans="1:119">
      <c r="A85" s="50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2"/>
    </row>
    <row r="86" spans="1:119" ht="15.75" customHeight="1" thickBot="1">
      <c r="A86" s="53" t="s">
        <v>109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5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9</v>
      </c>
      <c r="N4" s="35" t="s">
        <v>44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9781970</v>
      </c>
      <c r="E5" s="27">
        <f t="shared" si="0"/>
        <v>1515631</v>
      </c>
      <c r="F5" s="27">
        <f t="shared" si="0"/>
        <v>679924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11977525</v>
      </c>
      <c r="O5" s="33">
        <f t="shared" ref="O5:O36" si="1">(N5/O$69)</f>
        <v>480.60047347724901</v>
      </c>
      <c r="P5" s="6"/>
    </row>
    <row r="6" spans="1:133">
      <c r="A6" s="12"/>
      <c r="B6" s="25">
        <v>311</v>
      </c>
      <c r="C6" s="20" t="s">
        <v>2</v>
      </c>
      <c r="D6" s="47">
        <v>7891620</v>
      </c>
      <c r="E6" s="47">
        <v>484541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8376161</v>
      </c>
      <c r="O6" s="48">
        <f t="shared" si="1"/>
        <v>336.09505657651874</v>
      </c>
      <c r="P6" s="9"/>
    </row>
    <row r="7" spans="1:133">
      <c r="A7" s="12"/>
      <c r="B7" s="25">
        <v>312.10000000000002</v>
      </c>
      <c r="C7" s="20" t="s">
        <v>10</v>
      </c>
      <c r="D7" s="47">
        <v>614169</v>
      </c>
      <c r="E7" s="47">
        <v>614430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1228599</v>
      </c>
      <c r="O7" s="48">
        <f t="shared" si="1"/>
        <v>49.297769039402937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116413</v>
      </c>
      <c r="F8" s="47">
        <v>679924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796337</v>
      </c>
      <c r="O8" s="48">
        <f t="shared" si="1"/>
        <v>31.953173902576037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296931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296931</v>
      </c>
      <c r="O9" s="48">
        <f t="shared" si="1"/>
        <v>11.914412968461599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2115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2115</v>
      </c>
      <c r="O10" s="48">
        <f t="shared" si="1"/>
        <v>8.4864778107696007E-2</v>
      </c>
      <c r="P10" s="9"/>
    </row>
    <row r="11" spans="1:133">
      <c r="A11" s="12"/>
      <c r="B11" s="25">
        <v>312.60000000000002</v>
      </c>
      <c r="C11" s="20" t="s">
        <v>14</v>
      </c>
      <c r="D11" s="47">
        <v>1276181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1276181</v>
      </c>
      <c r="O11" s="48">
        <f t="shared" si="1"/>
        <v>51.207005858277824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1201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1201</v>
      </c>
      <c r="O12" s="48">
        <f t="shared" si="1"/>
        <v>4.8190353904181048E-2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132264</v>
      </c>
      <c r="E13" s="32">
        <f t="shared" si="3"/>
        <v>136689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5" si="4">SUM(D13:M13)</f>
        <v>268953</v>
      </c>
      <c r="O13" s="46">
        <f t="shared" si="1"/>
        <v>10.791790386004333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104892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104892</v>
      </c>
      <c r="O14" s="48">
        <f t="shared" si="1"/>
        <v>4.2088114918545863</v>
      </c>
      <c r="P14" s="9"/>
    </row>
    <row r="15" spans="1:133">
      <c r="A15" s="12"/>
      <c r="B15" s="25">
        <v>323.5</v>
      </c>
      <c r="C15" s="20" t="s">
        <v>112</v>
      </c>
      <c r="D15" s="47">
        <v>132264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132264</v>
      </c>
      <c r="O15" s="48">
        <f t="shared" si="1"/>
        <v>5.3071182088114917</v>
      </c>
      <c r="P15" s="9"/>
    </row>
    <row r="16" spans="1:133">
      <c r="A16" s="12"/>
      <c r="B16" s="25">
        <v>324.11</v>
      </c>
      <c r="C16" s="20" t="s">
        <v>18</v>
      </c>
      <c r="D16" s="47">
        <v>0</v>
      </c>
      <c r="E16" s="47">
        <v>6796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6796</v>
      </c>
      <c r="O16" s="48">
        <f t="shared" si="1"/>
        <v>0.2726907952812776</v>
      </c>
      <c r="P16" s="9"/>
    </row>
    <row r="17" spans="1:16">
      <c r="A17" s="12"/>
      <c r="B17" s="25">
        <v>324.31</v>
      </c>
      <c r="C17" s="20" t="s">
        <v>19</v>
      </c>
      <c r="D17" s="47">
        <v>0</v>
      </c>
      <c r="E17" s="47">
        <v>24301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24301</v>
      </c>
      <c r="O17" s="48">
        <f t="shared" si="1"/>
        <v>0.97508225664071901</v>
      </c>
      <c r="P17" s="9"/>
    </row>
    <row r="18" spans="1:16">
      <c r="A18" s="12"/>
      <c r="B18" s="25">
        <v>329</v>
      </c>
      <c r="C18" s="20" t="s">
        <v>20</v>
      </c>
      <c r="D18" s="47">
        <v>0</v>
      </c>
      <c r="E18" s="47">
        <v>700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700</v>
      </c>
      <c r="O18" s="48">
        <f t="shared" si="1"/>
        <v>2.8087633416258726E-2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SUM(D20:D40)</f>
        <v>1981438</v>
      </c>
      <c r="E19" s="32">
        <f t="shared" si="5"/>
        <v>2266087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4247525</v>
      </c>
      <c r="O19" s="46">
        <f t="shared" si="1"/>
        <v>170.43275018056335</v>
      </c>
      <c r="P19" s="10"/>
    </row>
    <row r="20" spans="1:16">
      <c r="A20" s="12"/>
      <c r="B20" s="25">
        <v>331.2</v>
      </c>
      <c r="C20" s="20" t="s">
        <v>21</v>
      </c>
      <c r="D20" s="47">
        <v>100782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100782</v>
      </c>
      <c r="O20" s="48">
        <f t="shared" si="1"/>
        <v>4.0438969585105529</v>
      </c>
      <c r="P20" s="9"/>
    </row>
    <row r="21" spans="1:16">
      <c r="A21" s="12"/>
      <c r="B21" s="25">
        <v>331.5</v>
      </c>
      <c r="C21" s="20" t="s">
        <v>23</v>
      </c>
      <c r="D21" s="47">
        <v>0</v>
      </c>
      <c r="E21" s="47">
        <v>517845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517845</v>
      </c>
      <c r="O21" s="48">
        <f t="shared" si="1"/>
        <v>20.778629323489287</v>
      </c>
      <c r="P21" s="9"/>
    </row>
    <row r="22" spans="1:16">
      <c r="A22" s="12"/>
      <c r="B22" s="25">
        <v>331.65</v>
      </c>
      <c r="C22" s="20" t="s">
        <v>27</v>
      </c>
      <c r="D22" s="47">
        <v>30393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30393</v>
      </c>
      <c r="O22" s="48">
        <f t="shared" si="1"/>
        <v>1.2195249177433594</v>
      </c>
      <c r="P22" s="9"/>
    </row>
    <row r="23" spans="1:16">
      <c r="A23" s="12"/>
      <c r="B23" s="25">
        <v>334.1</v>
      </c>
      <c r="C23" s="20" t="s">
        <v>24</v>
      </c>
      <c r="D23" s="47">
        <v>0</v>
      </c>
      <c r="E23" s="47">
        <v>214027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214027</v>
      </c>
      <c r="O23" s="48">
        <f t="shared" si="1"/>
        <v>8.5878741674022958</v>
      </c>
      <c r="P23" s="9"/>
    </row>
    <row r="24" spans="1:16">
      <c r="A24" s="12"/>
      <c r="B24" s="25">
        <v>334.2</v>
      </c>
      <c r="C24" s="20" t="s">
        <v>25</v>
      </c>
      <c r="D24" s="47">
        <v>0</v>
      </c>
      <c r="E24" s="47">
        <v>138608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138608</v>
      </c>
      <c r="O24" s="48">
        <f t="shared" si="1"/>
        <v>5.5616724179439849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76428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76428</v>
      </c>
      <c r="O25" s="48">
        <f t="shared" si="1"/>
        <v>3.0666880667683172</v>
      </c>
      <c r="P25" s="9"/>
    </row>
    <row r="26" spans="1:16">
      <c r="A26" s="12"/>
      <c r="B26" s="25">
        <v>334.5</v>
      </c>
      <c r="C26" s="20" t="s">
        <v>30</v>
      </c>
      <c r="D26" s="47">
        <v>0</v>
      </c>
      <c r="E26" s="47">
        <v>303264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7" si="6">SUM(D26:M26)</f>
        <v>303264</v>
      </c>
      <c r="O26" s="48">
        <f t="shared" si="1"/>
        <v>12.168525800497552</v>
      </c>
      <c r="P26" s="9"/>
    </row>
    <row r="27" spans="1:16">
      <c r="A27" s="12"/>
      <c r="B27" s="25">
        <v>334.7</v>
      </c>
      <c r="C27" s="20" t="s">
        <v>31</v>
      </c>
      <c r="D27" s="47">
        <v>0</v>
      </c>
      <c r="E27" s="47">
        <v>82119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82119</v>
      </c>
      <c r="O27" s="48">
        <f t="shared" si="1"/>
        <v>3.2950405264425005</v>
      </c>
      <c r="P27" s="9"/>
    </row>
    <row r="28" spans="1:16">
      <c r="A28" s="12"/>
      <c r="B28" s="25">
        <v>334.9</v>
      </c>
      <c r="C28" s="20" t="s">
        <v>124</v>
      </c>
      <c r="D28" s="47">
        <v>0</v>
      </c>
      <c r="E28" s="47">
        <v>1400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1400</v>
      </c>
      <c r="O28" s="48">
        <f t="shared" si="1"/>
        <v>5.6175266832517452E-2</v>
      </c>
      <c r="P28" s="9"/>
    </row>
    <row r="29" spans="1:16">
      <c r="A29" s="12"/>
      <c r="B29" s="25">
        <v>335.12</v>
      </c>
      <c r="C29" s="20" t="s">
        <v>32</v>
      </c>
      <c r="D29" s="47">
        <v>412225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412225</v>
      </c>
      <c r="O29" s="48">
        <f t="shared" si="1"/>
        <v>16.540606692881791</v>
      </c>
      <c r="P29" s="9"/>
    </row>
    <row r="30" spans="1:16">
      <c r="A30" s="12"/>
      <c r="B30" s="25">
        <v>335.13</v>
      </c>
      <c r="C30" s="20" t="s">
        <v>33</v>
      </c>
      <c r="D30" s="47">
        <v>19612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19612</v>
      </c>
      <c r="O30" s="48">
        <f t="shared" si="1"/>
        <v>0.78693523794238018</v>
      </c>
      <c r="P30" s="9"/>
    </row>
    <row r="31" spans="1:16">
      <c r="A31" s="12"/>
      <c r="B31" s="25">
        <v>335.14</v>
      </c>
      <c r="C31" s="20" t="s">
        <v>34</v>
      </c>
      <c r="D31" s="47">
        <v>0</v>
      </c>
      <c r="E31" s="47">
        <v>16930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16930</v>
      </c>
      <c r="O31" s="48">
        <f t="shared" si="1"/>
        <v>0.6793194767675147</v>
      </c>
      <c r="P31" s="9"/>
    </row>
    <row r="32" spans="1:16">
      <c r="A32" s="12"/>
      <c r="B32" s="25">
        <v>335.15</v>
      </c>
      <c r="C32" s="20" t="s">
        <v>35</v>
      </c>
      <c r="D32" s="47">
        <v>2276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2276</v>
      </c>
      <c r="O32" s="48">
        <f t="shared" si="1"/>
        <v>9.1324933793435523E-2</v>
      </c>
      <c r="P32" s="9"/>
    </row>
    <row r="33" spans="1:16">
      <c r="A33" s="12"/>
      <c r="B33" s="25">
        <v>335.16</v>
      </c>
      <c r="C33" s="20" t="s">
        <v>36</v>
      </c>
      <c r="D33" s="47">
        <v>0</v>
      </c>
      <c r="E33" s="47">
        <v>207850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207850</v>
      </c>
      <c r="O33" s="48">
        <f t="shared" si="1"/>
        <v>8.3400208650991097</v>
      </c>
      <c r="P33" s="9"/>
    </row>
    <row r="34" spans="1:16">
      <c r="A34" s="12"/>
      <c r="B34" s="25">
        <v>335.17</v>
      </c>
      <c r="C34" s="20" t="s">
        <v>37</v>
      </c>
      <c r="D34" s="47">
        <v>54056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54056</v>
      </c>
      <c r="O34" s="48">
        <f t="shared" si="1"/>
        <v>2.1690073027846881</v>
      </c>
      <c r="P34" s="9"/>
    </row>
    <row r="35" spans="1:16">
      <c r="A35" s="12"/>
      <c r="B35" s="25">
        <v>335.18</v>
      </c>
      <c r="C35" s="20" t="s">
        <v>38</v>
      </c>
      <c r="D35" s="47">
        <v>633634</v>
      </c>
      <c r="E35" s="47">
        <v>644717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1278351</v>
      </c>
      <c r="O35" s="48">
        <f t="shared" si="1"/>
        <v>51.294077521868232</v>
      </c>
      <c r="P35" s="9"/>
    </row>
    <row r="36" spans="1:16">
      <c r="A36" s="12"/>
      <c r="B36" s="25">
        <v>335.19</v>
      </c>
      <c r="C36" s="20" t="s">
        <v>49</v>
      </c>
      <c r="D36" s="47">
        <v>0</v>
      </c>
      <c r="E36" s="47">
        <v>42279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42279</v>
      </c>
      <c r="O36" s="48">
        <f t="shared" si="1"/>
        <v>1.6964529331514324</v>
      </c>
      <c r="P36" s="9"/>
    </row>
    <row r="37" spans="1:16">
      <c r="A37" s="12"/>
      <c r="B37" s="25">
        <v>335.8</v>
      </c>
      <c r="C37" s="20" t="s">
        <v>39</v>
      </c>
      <c r="D37" s="47">
        <v>585878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585878</v>
      </c>
      <c r="O37" s="48">
        <f t="shared" ref="O37:O67" si="7">(N37/O$69)</f>
        <v>23.508466415215473</v>
      </c>
      <c r="P37" s="9"/>
    </row>
    <row r="38" spans="1:16">
      <c r="A38" s="12"/>
      <c r="B38" s="25">
        <v>337.2</v>
      </c>
      <c r="C38" s="20" t="s">
        <v>40</v>
      </c>
      <c r="D38" s="47">
        <v>142582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142582</v>
      </c>
      <c r="O38" s="48">
        <f t="shared" si="7"/>
        <v>5.7211299253671459</v>
      </c>
      <c r="P38" s="9"/>
    </row>
    <row r="39" spans="1:16">
      <c r="A39" s="12"/>
      <c r="B39" s="25">
        <v>337.3</v>
      </c>
      <c r="C39" s="20" t="s">
        <v>41</v>
      </c>
      <c r="D39" s="47">
        <v>0</v>
      </c>
      <c r="E39" s="47">
        <v>8000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8000</v>
      </c>
      <c r="O39" s="48">
        <f t="shared" si="7"/>
        <v>0.32100152475724258</v>
      </c>
      <c r="P39" s="9"/>
    </row>
    <row r="40" spans="1:16">
      <c r="A40" s="12"/>
      <c r="B40" s="25">
        <v>337.4</v>
      </c>
      <c r="C40" s="20" t="s">
        <v>125</v>
      </c>
      <c r="D40" s="47">
        <v>0</v>
      </c>
      <c r="E40" s="47">
        <v>12620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12620</v>
      </c>
      <c r="O40" s="48">
        <f t="shared" si="7"/>
        <v>0.50637990530455024</v>
      </c>
      <c r="P40" s="9"/>
    </row>
    <row r="41" spans="1:16" ht="15.75">
      <c r="A41" s="29" t="s">
        <v>46</v>
      </c>
      <c r="B41" s="30"/>
      <c r="C41" s="31"/>
      <c r="D41" s="32">
        <f t="shared" ref="D41:M41" si="8">SUM(D42:D56)</f>
        <v>626162</v>
      </c>
      <c r="E41" s="32">
        <f t="shared" si="8"/>
        <v>1300940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1927102</v>
      </c>
      <c r="O41" s="46">
        <f t="shared" si="7"/>
        <v>77.325335045341461</v>
      </c>
      <c r="P41" s="10"/>
    </row>
    <row r="42" spans="1:16">
      <c r="A42" s="12"/>
      <c r="B42" s="25">
        <v>341.15</v>
      </c>
      <c r="C42" s="20" t="s">
        <v>50</v>
      </c>
      <c r="D42" s="47">
        <v>0</v>
      </c>
      <c r="E42" s="47">
        <v>80999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6" si="9">SUM(D42:M42)</f>
        <v>80999</v>
      </c>
      <c r="O42" s="48">
        <f t="shared" si="7"/>
        <v>3.2501003129764867</v>
      </c>
      <c r="P42" s="9"/>
    </row>
    <row r="43" spans="1:16">
      <c r="A43" s="12"/>
      <c r="B43" s="25">
        <v>341.51</v>
      </c>
      <c r="C43" s="20" t="s">
        <v>51</v>
      </c>
      <c r="D43" s="47">
        <v>201792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201792</v>
      </c>
      <c r="O43" s="48">
        <f t="shared" si="7"/>
        <v>8.0969424604766864</v>
      </c>
      <c r="P43" s="9"/>
    </row>
    <row r="44" spans="1:16">
      <c r="A44" s="12"/>
      <c r="B44" s="25">
        <v>341.52</v>
      </c>
      <c r="C44" s="20" t="s">
        <v>52</v>
      </c>
      <c r="D44" s="47">
        <v>19366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19366</v>
      </c>
      <c r="O44" s="48">
        <f t="shared" si="7"/>
        <v>0.77706444105609507</v>
      </c>
      <c r="P44" s="9"/>
    </row>
    <row r="45" spans="1:16">
      <c r="A45" s="12"/>
      <c r="B45" s="25">
        <v>341.55</v>
      </c>
      <c r="C45" s="20" t="s">
        <v>53</v>
      </c>
      <c r="D45" s="47">
        <v>3296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3296</v>
      </c>
      <c r="O45" s="48">
        <f t="shared" si="7"/>
        <v>0.13225262819998396</v>
      </c>
      <c r="P45" s="9"/>
    </row>
    <row r="46" spans="1:16">
      <c r="A46" s="12"/>
      <c r="B46" s="25">
        <v>341.56</v>
      </c>
      <c r="C46" s="20" t="s">
        <v>54</v>
      </c>
      <c r="D46" s="47">
        <v>1748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1748</v>
      </c>
      <c r="O46" s="48">
        <f t="shared" si="7"/>
        <v>7.0138833159457514E-2</v>
      </c>
      <c r="P46" s="9"/>
    </row>
    <row r="47" spans="1:16">
      <c r="A47" s="12"/>
      <c r="B47" s="25">
        <v>341.8</v>
      </c>
      <c r="C47" s="20" t="s">
        <v>55</v>
      </c>
      <c r="D47" s="47">
        <v>85044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85044</v>
      </c>
      <c r="O47" s="48">
        <f t="shared" si="7"/>
        <v>3.4124067089318673</v>
      </c>
      <c r="P47" s="9"/>
    </row>
    <row r="48" spans="1:16">
      <c r="A48" s="12"/>
      <c r="B48" s="25">
        <v>341.9</v>
      </c>
      <c r="C48" s="20" t="s">
        <v>56</v>
      </c>
      <c r="D48" s="47">
        <v>2954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2954</v>
      </c>
      <c r="O48" s="48">
        <f t="shared" si="7"/>
        <v>0.11852981301661183</v>
      </c>
      <c r="P48" s="9"/>
    </row>
    <row r="49" spans="1:16">
      <c r="A49" s="12"/>
      <c r="B49" s="25">
        <v>342.1</v>
      </c>
      <c r="C49" s="20" t="s">
        <v>57</v>
      </c>
      <c r="D49" s="47">
        <v>0</v>
      </c>
      <c r="E49" s="47">
        <v>170280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170280</v>
      </c>
      <c r="O49" s="48">
        <f t="shared" si="7"/>
        <v>6.8325174544579088</v>
      </c>
      <c r="P49" s="9"/>
    </row>
    <row r="50" spans="1:16">
      <c r="A50" s="12"/>
      <c r="B50" s="25">
        <v>342.3</v>
      </c>
      <c r="C50" s="20" t="s">
        <v>58</v>
      </c>
      <c r="D50" s="47">
        <v>237830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237830</v>
      </c>
      <c r="O50" s="48">
        <f t="shared" si="7"/>
        <v>9.5429740791268767</v>
      </c>
      <c r="P50" s="9"/>
    </row>
    <row r="51" spans="1:16">
      <c r="A51" s="12"/>
      <c r="B51" s="25">
        <v>342.4</v>
      </c>
      <c r="C51" s="20" t="s">
        <v>59</v>
      </c>
      <c r="D51" s="47">
        <v>0</v>
      </c>
      <c r="E51" s="47">
        <v>885393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885393</v>
      </c>
      <c r="O51" s="48">
        <f t="shared" si="7"/>
        <v>35.526562876173664</v>
      </c>
      <c r="P51" s="9"/>
    </row>
    <row r="52" spans="1:16">
      <c r="A52" s="12"/>
      <c r="B52" s="25">
        <v>342.9</v>
      </c>
      <c r="C52" s="20" t="s">
        <v>60</v>
      </c>
      <c r="D52" s="47">
        <v>161975</v>
      </c>
      <c r="E52" s="47">
        <v>42218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204193</v>
      </c>
      <c r="O52" s="48">
        <f t="shared" si="7"/>
        <v>8.1932830430944552</v>
      </c>
      <c r="P52" s="9"/>
    </row>
    <row r="53" spans="1:16">
      <c r="A53" s="12"/>
      <c r="B53" s="25">
        <v>346.4</v>
      </c>
      <c r="C53" s="20" t="s">
        <v>62</v>
      </c>
      <c r="D53" s="47">
        <v>0</v>
      </c>
      <c r="E53" s="47">
        <v>1774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1774</v>
      </c>
      <c r="O53" s="48">
        <f t="shared" si="7"/>
        <v>7.1182088114918551E-2</v>
      </c>
      <c r="P53" s="9"/>
    </row>
    <row r="54" spans="1:16">
      <c r="A54" s="12"/>
      <c r="B54" s="25">
        <v>347.5</v>
      </c>
      <c r="C54" s="20" t="s">
        <v>63</v>
      </c>
      <c r="D54" s="47">
        <v>0</v>
      </c>
      <c r="E54" s="47">
        <v>10078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10078</v>
      </c>
      <c r="O54" s="48">
        <f t="shared" si="7"/>
        <v>0.40438167081293636</v>
      </c>
      <c r="P54" s="9"/>
    </row>
    <row r="55" spans="1:16">
      <c r="A55" s="12"/>
      <c r="B55" s="25">
        <v>348.86</v>
      </c>
      <c r="C55" s="20" t="s">
        <v>102</v>
      </c>
      <c r="D55" s="47">
        <v>-87843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-87843</v>
      </c>
      <c r="O55" s="48">
        <f t="shared" si="7"/>
        <v>-3.5247171174063077</v>
      </c>
      <c r="P55" s="9"/>
    </row>
    <row r="56" spans="1:16">
      <c r="A56" s="12"/>
      <c r="B56" s="25">
        <v>348.93099999999998</v>
      </c>
      <c r="C56" s="20" t="s">
        <v>64</v>
      </c>
      <c r="D56" s="47">
        <v>0</v>
      </c>
      <c r="E56" s="47">
        <v>110198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110198</v>
      </c>
      <c r="O56" s="48">
        <f t="shared" si="7"/>
        <v>4.4217157531498277</v>
      </c>
      <c r="P56" s="9"/>
    </row>
    <row r="57" spans="1:16" ht="15.75">
      <c r="A57" s="29" t="s">
        <v>47</v>
      </c>
      <c r="B57" s="30"/>
      <c r="C57" s="31"/>
      <c r="D57" s="32">
        <f t="shared" ref="D57:M57" si="10">SUM(D58:D58)</f>
        <v>3069</v>
      </c>
      <c r="E57" s="32">
        <f t="shared" si="10"/>
        <v>350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67" si="11">SUM(D57:M57)</f>
        <v>3419</v>
      </c>
      <c r="O57" s="46">
        <f t="shared" si="7"/>
        <v>0.13718802664312654</v>
      </c>
      <c r="P57" s="10"/>
    </row>
    <row r="58" spans="1:16">
      <c r="A58" s="13"/>
      <c r="B58" s="40">
        <v>359</v>
      </c>
      <c r="C58" s="21" t="s">
        <v>85</v>
      </c>
      <c r="D58" s="47">
        <v>3069</v>
      </c>
      <c r="E58" s="47">
        <v>350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3419</v>
      </c>
      <c r="O58" s="48">
        <f t="shared" si="7"/>
        <v>0.13718802664312654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SUM(D60:D63)</f>
        <v>284053</v>
      </c>
      <c r="E59" s="32">
        <f t="shared" si="12"/>
        <v>862678</v>
      </c>
      <c r="F59" s="32">
        <f t="shared" si="12"/>
        <v>207</v>
      </c>
      <c r="G59" s="32">
        <f t="shared" si="12"/>
        <v>0</v>
      </c>
      <c r="H59" s="32">
        <f t="shared" si="12"/>
        <v>0</v>
      </c>
      <c r="I59" s="32">
        <f t="shared" si="12"/>
        <v>0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214</v>
      </c>
      <c r="N59" s="32">
        <f t="shared" si="11"/>
        <v>1147152</v>
      </c>
      <c r="O59" s="46">
        <f t="shared" si="7"/>
        <v>46.029692641040043</v>
      </c>
      <c r="P59" s="10"/>
    </row>
    <row r="60" spans="1:16">
      <c r="A60" s="12"/>
      <c r="B60" s="25">
        <v>361.1</v>
      </c>
      <c r="C60" s="20" t="s">
        <v>86</v>
      </c>
      <c r="D60" s="47">
        <v>1299</v>
      </c>
      <c r="E60" s="47">
        <v>1083</v>
      </c>
      <c r="F60" s="47">
        <v>207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214</v>
      </c>
      <c r="N60" s="47">
        <f t="shared" si="11"/>
        <v>2803</v>
      </c>
      <c r="O60" s="48">
        <f t="shared" si="7"/>
        <v>0.11247090923681888</v>
      </c>
      <c r="P60" s="9"/>
    </row>
    <row r="61" spans="1:16">
      <c r="A61" s="12"/>
      <c r="B61" s="25">
        <v>362</v>
      </c>
      <c r="C61" s="20" t="s">
        <v>87</v>
      </c>
      <c r="D61" s="47">
        <v>101675</v>
      </c>
      <c r="E61" s="47">
        <v>14859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116534</v>
      </c>
      <c r="O61" s="48">
        <f t="shared" si="7"/>
        <v>4.6759489607575633</v>
      </c>
      <c r="P61" s="9"/>
    </row>
    <row r="62" spans="1:16">
      <c r="A62" s="12"/>
      <c r="B62" s="25">
        <v>366</v>
      </c>
      <c r="C62" s="20" t="s">
        <v>88</v>
      </c>
      <c r="D62" s="47">
        <v>0</v>
      </c>
      <c r="E62" s="47">
        <v>20800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20800</v>
      </c>
      <c r="O62" s="48">
        <f t="shared" si="7"/>
        <v>0.83460396436883078</v>
      </c>
      <c r="P62" s="9"/>
    </row>
    <row r="63" spans="1:16">
      <c r="A63" s="12"/>
      <c r="B63" s="25">
        <v>369.9</v>
      </c>
      <c r="C63" s="20" t="s">
        <v>89</v>
      </c>
      <c r="D63" s="47">
        <v>181079</v>
      </c>
      <c r="E63" s="47">
        <v>825936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1007015</v>
      </c>
      <c r="O63" s="48">
        <f t="shared" si="7"/>
        <v>40.406668806676834</v>
      </c>
      <c r="P63" s="9"/>
    </row>
    <row r="64" spans="1:16" ht="15.75">
      <c r="A64" s="29" t="s">
        <v>48</v>
      </c>
      <c r="B64" s="30"/>
      <c r="C64" s="31"/>
      <c r="D64" s="32">
        <f t="shared" ref="D64:M64" si="13">SUM(D65:D66)</f>
        <v>42644</v>
      </c>
      <c r="E64" s="32">
        <f t="shared" si="13"/>
        <v>2645113</v>
      </c>
      <c r="F64" s="32">
        <f t="shared" si="13"/>
        <v>697340</v>
      </c>
      <c r="G64" s="32">
        <f t="shared" si="13"/>
        <v>0</v>
      </c>
      <c r="H64" s="32">
        <f t="shared" si="13"/>
        <v>0</v>
      </c>
      <c r="I64" s="32">
        <f t="shared" si="13"/>
        <v>0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32162</v>
      </c>
      <c r="N64" s="32">
        <f t="shared" si="11"/>
        <v>3417259</v>
      </c>
      <c r="O64" s="46">
        <f t="shared" si="7"/>
        <v>137.11816868630126</v>
      </c>
      <c r="P64" s="9"/>
    </row>
    <row r="65" spans="1:119">
      <c r="A65" s="12"/>
      <c r="B65" s="25">
        <v>381</v>
      </c>
      <c r="C65" s="20" t="s">
        <v>90</v>
      </c>
      <c r="D65" s="47">
        <v>42644</v>
      </c>
      <c r="E65" s="47">
        <v>2645113</v>
      </c>
      <c r="F65" s="47">
        <v>697340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3385097</v>
      </c>
      <c r="O65" s="48">
        <f t="shared" si="7"/>
        <v>135.82766230639595</v>
      </c>
      <c r="P65" s="9"/>
    </row>
    <row r="66" spans="1:119" ht="15.75" thickBot="1">
      <c r="A66" s="12"/>
      <c r="B66" s="25">
        <v>389.4</v>
      </c>
      <c r="C66" s="20" t="s">
        <v>126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32162</v>
      </c>
      <c r="N66" s="47">
        <f t="shared" si="11"/>
        <v>32162</v>
      </c>
      <c r="O66" s="48">
        <f t="shared" si="7"/>
        <v>1.2905063799053045</v>
      </c>
      <c r="P66" s="9"/>
    </row>
    <row r="67" spans="1:119" ht="16.5" thickBot="1">
      <c r="A67" s="14" t="s">
        <v>65</v>
      </c>
      <c r="B67" s="23"/>
      <c r="C67" s="22"/>
      <c r="D67" s="15">
        <f t="shared" ref="D67:M67" si="14">SUM(D5,D13,D19,D41,D57,D59,D64)</f>
        <v>12851600</v>
      </c>
      <c r="E67" s="15">
        <f t="shared" si="14"/>
        <v>8727488</v>
      </c>
      <c r="F67" s="15">
        <f t="shared" si="14"/>
        <v>1377471</v>
      </c>
      <c r="G67" s="15">
        <f t="shared" si="14"/>
        <v>0</v>
      </c>
      <c r="H67" s="15">
        <f t="shared" si="14"/>
        <v>0</v>
      </c>
      <c r="I67" s="15">
        <f t="shared" si="14"/>
        <v>0</v>
      </c>
      <c r="J67" s="15">
        <f t="shared" si="14"/>
        <v>0</v>
      </c>
      <c r="K67" s="15">
        <f t="shared" si="14"/>
        <v>0</v>
      </c>
      <c r="L67" s="15">
        <f t="shared" si="14"/>
        <v>0</v>
      </c>
      <c r="M67" s="15">
        <f t="shared" si="14"/>
        <v>32376</v>
      </c>
      <c r="N67" s="15">
        <f t="shared" si="11"/>
        <v>22988935</v>
      </c>
      <c r="O67" s="38">
        <f t="shared" si="7"/>
        <v>922.43539844314262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1"/>
      <c r="B69" s="42"/>
      <c r="C69" s="42"/>
      <c r="D69" s="43"/>
      <c r="E69" s="43"/>
      <c r="F69" s="43"/>
      <c r="G69" s="43"/>
      <c r="H69" s="43"/>
      <c r="I69" s="43"/>
      <c r="J69" s="43"/>
      <c r="K69" s="43"/>
      <c r="L69" s="49" t="s">
        <v>127</v>
      </c>
      <c r="M69" s="49"/>
      <c r="N69" s="49"/>
      <c r="O69" s="44">
        <v>24922</v>
      </c>
    </row>
    <row r="70" spans="1:119">
      <c r="A70" s="50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2"/>
    </row>
    <row r="71" spans="1:119" ht="15.75" customHeight="1" thickBot="1">
      <c r="A71" s="53" t="s">
        <v>109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5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9</v>
      </c>
      <c r="N4" s="35" t="s">
        <v>44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10848199</v>
      </c>
      <c r="E5" s="27">
        <f t="shared" si="0"/>
        <v>1561477</v>
      </c>
      <c r="F5" s="27">
        <f t="shared" si="0"/>
        <v>684713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13094389</v>
      </c>
      <c r="O5" s="33">
        <f t="shared" ref="O5:O36" si="1">(N5/O$67)</f>
        <v>531.47126390129074</v>
      </c>
      <c r="P5" s="6"/>
    </row>
    <row r="6" spans="1:133">
      <c r="A6" s="12"/>
      <c r="B6" s="25">
        <v>311</v>
      </c>
      <c r="C6" s="20" t="s">
        <v>2</v>
      </c>
      <c r="D6" s="47">
        <v>8730529</v>
      </c>
      <c r="E6" s="47">
        <v>491313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9221842</v>
      </c>
      <c r="O6" s="48">
        <f t="shared" si="1"/>
        <v>374.29344914359933</v>
      </c>
      <c r="P6" s="9"/>
    </row>
    <row r="7" spans="1:133">
      <c r="A7" s="12"/>
      <c r="B7" s="25">
        <v>312.10000000000002</v>
      </c>
      <c r="C7" s="20" t="s">
        <v>10</v>
      </c>
      <c r="D7" s="47">
        <v>701769</v>
      </c>
      <c r="E7" s="47">
        <v>646790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1348559</v>
      </c>
      <c r="O7" s="48">
        <f t="shared" si="1"/>
        <v>54.734921665719618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120359</v>
      </c>
      <c r="F8" s="47">
        <v>684713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805072</v>
      </c>
      <c r="O8" s="48">
        <f t="shared" si="1"/>
        <v>32.676028898449552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299693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299693</v>
      </c>
      <c r="O9" s="48">
        <f t="shared" si="1"/>
        <v>12.16385258543713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2184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2184</v>
      </c>
      <c r="O10" s="48">
        <f t="shared" si="1"/>
        <v>8.8643558730416433E-2</v>
      </c>
      <c r="P10" s="9"/>
    </row>
    <row r="11" spans="1:133">
      <c r="A11" s="12"/>
      <c r="B11" s="25">
        <v>312.60000000000002</v>
      </c>
      <c r="C11" s="20" t="s">
        <v>14</v>
      </c>
      <c r="D11" s="47">
        <v>1271635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1271635</v>
      </c>
      <c r="O11" s="48">
        <f t="shared" si="1"/>
        <v>51.612752658495005</v>
      </c>
      <c r="P11" s="9"/>
    </row>
    <row r="12" spans="1:133">
      <c r="A12" s="12"/>
      <c r="B12" s="25">
        <v>315</v>
      </c>
      <c r="C12" s="20" t="s">
        <v>107</v>
      </c>
      <c r="D12" s="47">
        <v>144266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144266</v>
      </c>
      <c r="O12" s="48">
        <f t="shared" si="1"/>
        <v>5.8554265768325351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1138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1138</v>
      </c>
      <c r="O13" s="48">
        <f t="shared" si="1"/>
        <v>4.6188814027112592E-2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0</v>
      </c>
      <c r="E14" s="32">
        <f t="shared" si="3"/>
        <v>175951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5" si="4">SUM(D14:M14)</f>
        <v>175951</v>
      </c>
      <c r="O14" s="46">
        <f t="shared" si="1"/>
        <v>7.1414481694942769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116520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116520</v>
      </c>
      <c r="O15" s="48">
        <f t="shared" si="1"/>
        <v>4.7292799740238651</v>
      </c>
      <c r="P15" s="9"/>
    </row>
    <row r="16" spans="1:133">
      <c r="A16" s="12"/>
      <c r="B16" s="25">
        <v>324.11</v>
      </c>
      <c r="C16" s="20" t="s">
        <v>18</v>
      </c>
      <c r="D16" s="47">
        <v>0</v>
      </c>
      <c r="E16" s="47">
        <v>11890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11890</v>
      </c>
      <c r="O16" s="48">
        <f t="shared" si="1"/>
        <v>0.4825878723922396</v>
      </c>
      <c r="P16" s="9"/>
    </row>
    <row r="17" spans="1:16">
      <c r="A17" s="12"/>
      <c r="B17" s="25">
        <v>324.31</v>
      </c>
      <c r="C17" s="20" t="s">
        <v>19</v>
      </c>
      <c r="D17" s="47">
        <v>0</v>
      </c>
      <c r="E17" s="47">
        <v>46656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46656</v>
      </c>
      <c r="O17" s="48">
        <f t="shared" si="1"/>
        <v>1.8936601996915334</v>
      </c>
      <c r="P17" s="9"/>
    </row>
    <row r="18" spans="1:16">
      <c r="A18" s="12"/>
      <c r="B18" s="25">
        <v>329</v>
      </c>
      <c r="C18" s="20" t="s">
        <v>20</v>
      </c>
      <c r="D18" s="47">
        <v>0</v>
      </c>
      <c r="E18" s="47">
        <v>885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885</v>
      </c>
      <c r="O18" s="48">
        <f t="shared" si="1"/>
        <v>3.5920123386638525E-2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SUM(D20:D39)</f>
        <v>1968710</v>
      </c>
      <c r="E19" s="32">
        <f t="shared" si="5"/>
        <v>7989494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9958204</v>
      </c>
      <c r="O19" s="46">
        <f t="shared" si="1"/>
        <v>404.18069648510431</v>
      </c>
      <c r="P19" s="10"/>
    </row>
    <row r="20" spans="1:16">
      <c r="A20" s="12"/>
      <c r="B20" s="25">
        <v>331.2</v>
      </c>
      <c r="C20" s="20" t="s">
        <v>21</v>
      </c>
      <c r="D20" s="47">
        <v>106043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106043</v>
      </c>
      <c r="O20" s="48">
        <f t="shared" si="1"/>
        <v>4.3040425359201233</v>
      </c>
      <c r="P20" s="9"/>
    </row>
    <row r="21" spans="1:16">
      <c r="A21" s="12"/>
      <c r="B21" s="25">
        <v>331.49</v>
      </c>
      <c r="C21" s="20" t="s">
        <v>26</v>
      </c>
      <c r="D21" s="47">
        <v>0</v>
      </c>
      <c r="E21" s="47">
        <v>4903034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4903034</v>
      </c>
      <c r="O21" s="48">
        <f t="shared" si="1"/>
        <v>199.00292231512299</v>
      </c>
      <c r="P21" s="9"/>
    </row>
    <row r="22" spans="1:16">
      <c r="A22" s="12"/>
      <c r="B22" s="25">
        <v>331.5</v>
      </c>
      <c r="C22" s="20" t="s">
        <v>23</v>
      </c>
      <c r="D22" s="47">
        <v>0</v>
      </c>
      <c r="E22" s="47">
        <v>537060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537060</v>
      </c>
      <c r="O22" s="48">
        <f t="shared" si="1"/>
        <v>21.798035554833998</v>
      </c>
      <c r="P22" s="9"/>
    </row>
    <row r="23" spans="1:16">
      <c r="A23" s="12"/>
      <c r="B23" s="25">
        <v>331.65</v>
      </c>
      <c r="C23" s="20" t="s">
        <v>27</v>
      </c>
      <c r="D23" s="47">
        <v>30514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30514</v>
      </c>
      <c r="O23" s="48">
        <f t="shared" si="1"/>
        <v>1.2384933842032633</v>
      </c>
      <c r="P23" s="9"/>
    </row>
    <row r="24" spans="1:16">
      <c r="A24" s="12"/>
      <c r="B24" s="25">
        <v>334.2</v>
      </c>
      <c r="C24" s="20" t="s">
        <v>25</v>
      </c>
      <c r="D24" s="47">
        <v>0</v>
      </c>
      <c r="E24" s="47">
        <v>235859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235859</v>
      </c>
      <c r="O24" s="48">
        <f t="shared" si="1"/>
        <v>9.5729767026544366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97893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97893</v>
      </c>
      <c r="O25" s="48">
        <f t="shared" si="1"/>
        <v>3.9732526990827179</v>
      </c>
      <c r="P25" s="9"/>
    </row>
    <row r="26" spans="1:16">
      <c r="A26" s="12"/>
      <c r="B26" s="25">
        <v>334.49</v>
      </c>
      <c r="C26" s="20" t="s">
        <v>29</v>
      </c>
      <c r="D26" s="47">
        <v>0</v>
      </c>
      <c r="E26" s="47">
        <v>963160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7" si="6">SUM(D26:M26)</f>
        <v>963160</v>
      </c>
      <c r="O26" s="48">
        <f t="shared" si="1"/>
        <v>39.092458803474308</v>
      </c>
      <c r="P26" s="9"/>
    </row>
    <row r="27" spans="1:16">
      <c r="A27" s="12"/>
      <c r="B27" s="25">
        <v>334.5</v>
      </c>
      <c r="C27" s="20" t="s">
        <v>30</v>
      </c>
      <c r="D27" s="47">
        <v>0</v>
      </c>
      <c r="E27" s="47">
        <v>233606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233606</v>
      </c>
      <c r="O27" s="48">
        <f t="shared" si="1"/>
        <v>9.4815325919311633</v>
      </c>
      <c r="P27" s="9"/>
    </row>
    <row r="28" spans="1:16">
      <c r="A28" s="12"/>
      <c r="B28" s="25">
        <v>334.7</v>
      </c>
      <c r="C28" s="20" t="s">
        <v>31</v>
      </c>
      <c r="D28" s="47">
        <v>0</v>
      </c>
      <c r="E28" s="47">
        <v>74618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74618</v>
      </c>
      <c r="O28" s="48">
        <f t="shared" si="1"/>
        <v>3.028573747869145</v>
      </c>
      <c r="P28" s="9"/>
    </row>
    <row r="29" spans="1:16">
      <c r="A29" s="12"/>
      <c r="B29" s="25">
        <v>335.12</v>
      </c>
      <c r="C29" s="20" t="s">
        <v>32</v>
      </c>
      <c r="D29" s="47">
        <v>394296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394296</v>
      </c>
      <c r="O29" s="48">
        <f t="shared" si="1"/>
        <v>16.003571718483641</v>
      </c>
      <c r="P29" s="9"/>
    </row>
    <row r="30" spans="1:16">
      <c r="A30" s="12"/>
      <c r="B30" s="25">
        <v>335.13</v>
      </c>
      <c r="C30" s="20" t="s">
        <v>33</v>
      </c>
      <c r="D30" s="47">
        <v>23138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23138</v>
      </c>
      <c r="O30" s="48">
        <f t="shared" si="1"/>
        <v>0.93911843493790081</v>
      </c>
      <c r="P30" s="9"/>
    </row>
    <row r="31" spans="1:16">
      <c r="A31" s="12"/>
      <c r="B31" s="25">
        <v>335.14</v>
      </c>
      <c r="C31" s="20" t="s">
        <v>34</v>
      </c>
      <c r="D31" s="47">
        <v>0</v>
      </c>
      <c r="E31" s="47">
        <v>17981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17981</v>
      </c>
      <c r="O31" s="48">
        <f t="shared" si="1"/>
        <v>0.72980761425440377</v>
      </c>
      <c r="P31" s="9"/>
    </row>
    <row r="32" spans="1:16">
      <c r="A32" s="12"/>
      <c r="B32" s="25">
        <v>335.15</v>
      </c>
      <c r="C32" s="20" t="s">
        <v>35</v>
      </c>
      <c r="D32" s="47">
        <v>1123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1123</v>
      </c>
      <c r="O32" s="48">
        <f t="shared" si="1"/>
        <v>4.5579998376491598E-2</v>
      </c>
      <c r="P32" s="9"/>
    </row>
    <row r="33" spans="1:16">
      <c r="A33" s="12"/>
      <c r="B33" s="25">
        <v>335.16</v>
      </c>
      <c r="C33" s="20" t="s">
        <v>36</v>
      </c>
      <c r="D33" s="47">
        <v>0</v>
      </c>
      <c r="E33" s="47">
        <v>207850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207850</v>
      </c>
      <c r="O33" s="48">
        <f t="shared" si="1"/>
        <v>8.4361555321048787</v>
      </c>
      <c r="P33" s="9"/>
    </row>
    <row r="34" spans="1:16">
      <c r="A34" s="12"/>
      <c r="B34" s="25">
        <v>335.17</v>
      </c>
      <c r="C34" s="20" t="s">
        <v>37</v>
      </c>
      <c r="D34" s="47">
        <v>57883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57883</v>
      </c>
      <c r="O34" s="48">
        <f t="shared" si="1"/>
        <v>2.3493384203263252</v>
      </c>
      <c r="P34" s="9"/>
    </row>
    <row r="35" spans="1:16">
      <c r="A35" s="12"/>
      <c r="B35" s="25">
        <v>335.18</v>
      </c>
      <c r="C35" s="20" t="s">
        <v>38</v>
      </c>
      <c r="D35" s="47">
        <v>606271</v>
      </c>
      <c r="E35" s="47">
        <v>663607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1269878</v>
      </c>
      <c r="O35" s="48">
        <f t="shared" si="1"/>
        <v>51.541440051952272</v>
      </c>
      <c r="P35" s="9"/>
    </row>
    <row r="36" spans="1:16">
      <c r="A36" s="12"/>
      <c r="B36" s="25">
        <v>335.19</v>
      </c>
      <c r="C36" s="20" t="s">
        <v>49</v>
      </c>
      <c r="D36" s="47">
        <v>0</v>
      </c>
      <c r="E36" s="47">
        <v>46826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46826</v>
      </c>
      <c r="O36" s="48">
        <f t="shared" si="1"/>
        <v>1.9005601103985714</v>
      </c>
      <c r="P36" s="9"/>
    </row>
    <row r="37" spans="1:16">
      <c r="A37" s="12"/>
      <c r="B37" s="25">
        <v>335.8</v>
      </c>
      <c r="C37" s="20" t="s">
        <v>39</v>
      </c>
      <c r="D37" s="47">
        <v>602520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602520</v>
      </c>
      <c r="O37" s="48">
        <f t="shared" ref="O37:O65" si="7">(N37/O$67)</f>
        <v>24.454907054144005</v>
      </c>
      <c r="P37" s="9"/>
    </row>
    <row r="38" spans="1:16">
      <c r="A38" s="12"/>
      <c r="B38" s="25">
        <v>337.2</v>
      </c>
      <c r="C38" s="20" t="s">
        <v>40</v>
      </c>
      <c r="D38" s="47">
        <v>146922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146922</v>
      </c>
      <c r="O38" s="48">
        <f t="shared" si="7"/>
        <v>5.9632275347024919</v>
      </c>
      <c r="P38" s="9"/>
    </row>
    <row r="39" spans="1:16">
      <c r="A39" s="12"/>
      <c r="B39" s="25">
        <v>337.3</v>
      </c>
      <c r="C39" s="20" t="s">
        <v>41</v>
      </c>
      <c r="D39" s="47">
        <v>0</v>
      </c>
      <c r="E39" s="47">
        <v>8000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8000</v>
      </c>
      <c r="O39" s="48">
        <f t="shared" si="7"/>
        <v>0.32470168033119573</v>
      </c>
      <c r="P39" s="9"/>
    </row>
    <row r="40" spans="1:16" ht="15.75">
      <c r="A40" s="29" t="s">
        <v>46</v>
      </c>
      <c r="B40" s="30"/>
      <c r="C40" s="31"/>
      <c r="D40" s="32">
        <f t="shared" ref="D40:M40" si="8">SUM(D41:D55)</f>
        <v>725481</v>
      </c>
      <c r="E40" s="32">
        <f t="shared" si="8"/>
        <v>1388925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2114406</v>
      </c>
      <c r="O40" s="46">
        <f t="shared" si="7"/>
        <v>85.818897637795274</v>
      </c>
      <c r="P40" s="10"/>
    </row>
    <row r="41" spans="1:16">
      <c r="A41" s="12"/>
      <c r="B41" s="25">
        <v>341.15</v>
      </c>
      <c r="C41" s="20" t="s">
        <v>50</v>
      </c>
      <c r="D41" s="47">
        <v>0</v>
      </c>
      <c r="E41" s="47">
        <v>81319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5" si="9">SUM(D41:M41)</f>
        <v>81319</v>
      </c>
      <c r="O41" s="48">
        <f t="shared" si="7"/>
        <v>3.3005519928565632</v>
      </c>
      <c r="P41" s="9"/>
    </row>
    <row r="42" spans="1:16">
      <c r="A42" s="12"/>
      <c r="B42" s="25">
        <v>341.51</v>
      </c>
      <c r="C42" s="20" t="s">
        <v>51</v>
      </c>
      <c r="D42" s="47">
        <v>225824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225824</v>
      </c>
      <c r="O42" s="48">
        <f t="shared" si="7"/>
        <v>9.1656790323889918</v>
      </c>
      <c r="P42" s="9"/>
    </row>
    <row r="43" spans="1:16">
      <c r="A43" s="12"/>
      <c r="B43" s="25">
        <v>341.52</v>
      </c>
      <c r="C43" s="20" t="s">
        <v>52</v>
      </c>
      <c r="D43" s="47">
        <v>30092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30092</v>
      </c>
      <c r="O43" s="48">
        <f t="shared" si="7"/>
        <v>1.2213653705657928</v>
      </c>
      <c r="P43" s="9"/>
    </row>
    <row r="44" spans="1:16">
      <c r="A44" s="12"/>
      <c r="B44" s="25">
        <v>341.55</v>
      </c>
      <c r="C44" s="20" t="s">
        <v>53</v>
      </c>
      <c r="D44" s="47">
        <v>241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241</v>
      </c>
      <c r="O44" s="48">
        <f t="shared" si="7"/>
        <v>9.7816381199772717E-3</v>
      </c>
      <c r="P44" s="9"/>
    </row>
    <row r="45" spans="1:16">
      <c r="A45" s="12"/>
      <c r="B45" s="25">
        <v>341.56</v>
      </c>
      <c r="C45" s="20" t="s">
        <v>54</v>
      </c>
      <c r="D45" s="47">
        <v>2373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2373</v>
      </c>
      <c r="O45" s="48">
        <f t="shared" si="7"/>
        <v>9.6314635928240924E-2</v>
      </c>
      <c r="P45" s="9"/>
    </row>
    <row r="46" spans="1:16">
      <c r="A46" s="12"/>
      <c r="B46" s="25">
        <v>341.8</v>
      </c>
      <c r="C46" s="20" t="s">
        <v>55</v>
      </c>
      <c r="D46" s="47">
        <v>82464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82464</v>
      </c>
      <c r="O46" s="48">
        <f t="shared" si="7"/>
        <v>3.3470249208539653</v>
      </c>
      <c r="P46" s="9"/>
    </row>
    <row r="47" spans="1:16">
      <c r="A47" s="12"/>
      <c r="B47" s="25">
        <v>341.9</v>
      </c>
      <c r="C47" s="20" t="s">
        <v>56</v>
      </c>
      <c r="D47" s="47">
        <v>2238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2238</v>
      </c>
      <c r="O47" s="48">
        <f t="shared" si="7"/>
        <v>9.0835295072652006E-2</v>
      </c>
      <c r="P47" s="9"/>
    </row>
    <row r="48" spans="1:16">
      <c r="A48" s="12"/>
      <c r="B48" s="25">
        <v>342.1</v>
      </c>
      <c r="C48" s="20" t="s">
        <v>57</v>
      </c>
      <c r="D48" s="47">
        <v>0</v>
      </c>
      <c r="E48" s="47">
        <v>155482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155482</v>
      </c>
      <c r="O48" s="48">
        <f t="shared" si="7"/>
        <v>6.3106583326568719</v>
      </c>
      <c r="P48" s="9"/>
    </row>
    <row r="49" spans="1:16">
      <c r="A49" s="12"/>
      <c r="B49" s="25">
        <v>342.3</v>
      </c>
      <c r="C49" s="20" t="s">
        <v>58</v>
      </c>
      <c r="D49" s="47">
        <v>320060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320060</v>
      </c>
      <c r="O49" s="48">
        <f t="shared" si="7"/>
        <v>12.990502475850313</v>
      </c>
      <c r="P49" s="9"/>
    </row>
    <row r="50" spans="1:16">
      <c r="A50" s="12"/>
      <c r="B50" s="25">
        <v>342.4</v>
      </c>
      <c r="C50" s="20" t="s">
        <v>59</v>
      </c>
      <c r="D50" s="47">
        <v>0</v>
      </c>
      <c r="E50" s="47">
        <v>963061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963061</v>
      </c>
      <c r="O50" s="48">
        <f t="shared" si="7"/>
        <v>39.088440620180208</v>
      </c>
      <c r="P50" s="9"/>
    </row>
    <row r="51" spans="1:16">
      <c r="A51" s="12"/>
      <c r="B51" s="25">
        <v>342.9</v>
      </c>
      <c r="C51" s="20" t="s">
        <v>60</v>
      </c>
      <c r="D51" s="47">
        <v>159079</v>
      </c>
      <c r="E51" s="47">
        <v>69835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228914</v>
      </c>
      <c r="O51" s="48">
        <f t="shared" si="7"/>
        <v>9.2910950564169177</v>
      </c>
      <c r="P51" s="9"/>
    </row>
    <row r="52" spans="1:16">
      <c r="A52" s="12"/>
      <c r="B52" s="25">
        <v>346.4</v>
      </c>
      <c r="C52" s="20" t="s">
        <v>62</v>
      </c>
      <c r="D52" s="47">
        <v>0</v>
      </c>
      <c r="E52" s="47">
        <v>2413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2413</v>
      </c>
      <c r="O52" s="48">
        <f t="shared" si="7"/>
        <v>9.7938144329896906E-2</v>
      </c>
      <c r="P52" s="9"/>
    </row>
    <row r="53" spans="1:16">
      <c r="A53" s="12"/>
      <c r="B53" s="25">
        <v>347.5</v>
      </c>
      <c r="C53" s="20" t="s">
        <v>63</v>
      </c>
      <c r="D53" s="47">
        <v>0</v>
      </c>
      <c r="E53" s="47">
        <v>12520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12520</v>
      </c>
      <c r="O53" s="48">
        <f t="shared" si="7"/>
        <v>0.50815812971832131</v>
      </c>
      <c r="P53" s="9"/>
    </row>
    <row r="54" spans="1:16">
      <c r="A54" s="12"/>
      <c r="B54" s="25">
        <v>348.86</v>
      </c>
      <c r="C54" s="20" t="s">
        <v>102</v>
      </c>
      <c r="D54" s="47">
        <v>-96890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-96890</v>
      </c>
      <c r="O54" s="48">
        <f t="shared" si="7"/>
        <v>-3.9325432259111941</v>
      </c>
      <c r="P54" s="9"/>
    </row>
    <row r="55" spans="1:16">
      <c r="A55" s="12"/>
      <c r="B55" s="25">
        <v>348.93099999999998</v>
      </c>
      <c r="C55" s="20" t="s">
        <v>64</v>
      </c>
      <c r="D55" s="47">
        <v>0</v>
      </c>
      <c r="E55" s="47">
        <v>104295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104295</v>
      </c>
      <c r="O55" s="48">
        <f t="shared" si="7"/>
        <v>4.2330952187677573</v>
      </c>
      <c r="P55" s="9"/>
    </row>
    <row r="56" spans="1:16" ht="15.75">
      <c r="A56" s="29" t="s">
        <v>47</v>
      </c>
      <c r="B56" s="30"/>
      <c r="C56" s="31"/>
      <c r="D56" s="32">
        <f t="shared" ref="D56:M56" si="10">SUM(D57:D57)</f>
        <v>4343</v>
      </c>
      <c r="E56" s="32">
        <f t="shared" si="10"/>
        <v>28575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ref="N56:N65" si="11">SUM(D56:M56)</f>
        <v>32918</v>
      </c>
      <c r="O56" s="46">
        <f t="shared" si="7"/>
        <v>1.3360662391427875</v>
      </c>
      <c r="P56" s="10"/>
    </row>
    <row r="57" spans="1:16">
      <c r="A57" s="13"/>
      <c r="B57" s="40">
        <v>359</v>
      </c>
      <c r="C57" s="21" t="s">
        <v>85</v>
      </c>
      <c r="D57" s="47">
        <v>4343</v>
      </c>
      <c r="E57" s="47">
        <v>28575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32918</v>
      </c>
      <c r="O57" s="48">
        <f t="shared" si="7"/>
        <v>1.3360662391427875</v>
      </c>
      <c r="P57" s="9"/>
    </row>
    <row r="58" spans="1:16" ht="15.75">
      <c r="A58" s="29" t="s">
        <v>3</v>
      </c>
      <c r="B58" s="30"/>
      <c r="C58" s="31"/>
      <c r="D58" s="32">
        <f t="shared" ref="D58:M58" si="12">SUM(D59:D62)</f>
        <v>181768</v>
      </c>
      <c r="E58" s="32">
        <f t="shared" si="12"/>
        <v>166168</v>
      </c>
      <c r="F58" s="32">
        <f t="shared" si="12"/>
        <v>351</v>
      </c>
      <c r="G58" s="32">
        <f t="shared" si="12"/>
        <v>0</v>
      </c>
      <c r="H58" s="32">
        <f t="shared" si="12"/>
        <v>0</v>
      </c>
      <c r="I58" s="32">
        <f t="shared" si="12"/>
        <v>0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20080</v>
      </c>
      <c r="N58" s="32">
        <f t="shared" si="11"/>
        <v>368367</v>
      </c>
      <c r="O58" s="46">
        <f t="shared" si="7"/>
        <v>14.951172984820197</v>
      </c>
      <c r="P58" s="10"/>
    </row>
    <row r="59" spans="1:16">
      <c r="A59" s="12"/>
      <c r="B59" s="25">
        <v>361.1</v>
      </c>
      <c r="C59" s="20" t="s">
        <v>86</v>
      </c>
      <c r="D59" s="47">
        <v>1240</v>
      </c>
      <c r="E59" s="47">
        <v>1318</v>
      </c>
      <c r="F59" s="47">
        <v>351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2909</v>
      </c>
      <c r="O59" s="48">
        <f t="shared" si="7"/>
        <v>0.11806964851043104</v>
      </c>
      <c r="P59" s="9"/>
    </row>
    <row r="60" spans="1:16">
      <c r="A60" s="12"/>
      <c r="B60" s="25">
        <v>362</v>
      </c>
      <c r="C60" s="20" t="s">
        <v>87</v>
      </c>
      <c r="D60" s="47">
        <v>96889</v>
      </c>
      <c r="E60" s="47">
        <v>15685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112574</v>
      </c>
      <c r="O60" s="48">
        <f t="shared" si="7"/>
        <v>4.5691208702005035</v>
      </c>
      <c r="P60" s="9"/>
    </row>
    <row r="61" spans="1:16">
      <c r="A61" s="12"/>
      <c r="B61" s="25">
        <v>366</v>
      </c>
      <c r="C61" s="20" t="s">
        <v>88</v>
      </c>
      <c r="D61" s="47">
        <v>0</v>
      </c>
      <c r="E61" s="47">
        <v>21605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20080</v>
      </c>
      <c r="N61" s="47">
        <f t="shared" si="11"/>
        <v>41685</v>
      </c>
      <c r="O61" s="48">
        <f t="shared" si="7"/>
        <v>1.6918986930757367</v>
      </c>
      <c r="P61" s="9"/>
    </row>
    <row r="62" spans="1:16">
      <c r="A62" s="12"/>
      <c r="B62" s="25">
        <v>369.9</v>
      </c>
      <c r="C62" s="20" t="s">
        <v>89</v>
      </c>
      <c r="D62" s="47">
        <v>83639</v>
      </c>
      <c r="E62" s="47">
        <v>127560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211199</v>
      </c>
      <c r="O62" s="48">
        <f t="shared" si="7"/>
        <v>8.5720837730335262</v>
      </c>
      <c r="P62" s="9"/>
    </row>
    <row r="63" spans="1:16" ht="15.75">
      <c r="A63" s="29" t="s">
        <v>48</v>
      </c>
      <c r="B63" s="30"/>
      <c r="C63" s="31"/>
      <c r="D63" s="32">
        <f t="shared" ref="D63:M63" si="13">SUM(D64:D64)</f>
        <v>173494</v>
      </c>
      <c r="E63" s="32">
        <f t="shared" si="13"/>
        <v>3413368</v>
      </c>
      <c r="F63" s="32">
        <f t="shared" si="13"/>
        <v>1002428</v>
      </c>
      <c r="G63" s="32">
        <f t="shared" si="13"/>
        <v>0</v>
      </c>
      <c r="H63" s="32">
        <f t="shared" si="13"/>
        <v>0</v>
      </c>
      <c r="I63" s="32">
        <f t="shared" si="13"/>
        <v>0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 t="shared" si="11"/>
        <v>4589290</v>
      </c>
      <c r="O63" s="46">
        <f t="shared" si="7"/>
        <v>186.26877181589415</v>
      </c>
      <c r="P63" s="9"/>
    </row>
    <row r="64" spans="1:16" ht="15.75" thickBot="1">
      <c r="A64" s="12"/>
      <c r="B64" s="25">
        <v>381</v>
      </c>
      <c r="C64" s="20" t="s">
        <v>90</v>
      </c>
      <c r="D64" s="47">
        <v>173494</v>
      </c>
      <c r="E64" s="47">
        <v>3413368</v>
      </c>
      <c r="F64" s="47">
        <v>1002428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4589290</v>
      </c>
      <c r="O64" s="48">
        <f t="shared" si="7"/>
        <v>186.26877181589415</v>
      </c>
      <c r="P64" s="9"/>
    </row>
    <row r="65" spans="1:119" ht="16.5" thickBot="1">
      <c r="A65" s="14" t="s">
        <v>65</v>
      </c>
      <c r="B65" s="23"/>
      <c r="C65" s="22"/>
      <c r="D65" s="15">
        <f t="shared" ref="D65:M65" si="14">SUM(D5,D14,D19,D40,D56,D58,D63)</f>
        <v>13901995</v>
      </c>
      <c r="E65" s="15">
        <f t="shared" si="14"/>
        <v>14723958</v>
      </c>
      <c r="F65" s="15">
        <f t="shared" si="14"/>
        <v>1687492</v>
      </c>
      <c r="G65" s="15">
        <f t="shared" si="14"/>
        <v>0</v>
      </c>
      <c r="H65" s="15">
        <f t="shared" si="14"/>
        <v>0</v>
      </c>
      <c r="I65" s="15">
        <f t="shared" si="14"/>
        <v>0</v>
      </c>
      <c r="J65" s="15">
        <f t="shared" si="14"/>
        <v>0</v>
      </c>
      <c r="K65" s="15">
        <f t="shared" si="14"/>
        <v>0</v>
      </c>
      <c r="L65" s="15">
        <f t="shared" si="14"/>
        <v>0</v>
      </c>
      <c r="M65" s="15">
        <f t="shared" si="14"/>
        <v>20080</v>
      </c>
      <c r="N65" s="15">
        <f t="shared" si="11"/>
        <v>30333525</v>
      </c>
      <c r="O65" s="38">
        <f t="shared" si="7"/>
        <v>1231.1683172335418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1"/>
      <c r="B67" s="42"/>
      <c r="C67" s="42"/>
      <c r="D67" s="43"/>
      <c r="E67" s="43"/>
      <c r="F67" s="43"/>
      <c r="G67" s="43"/>
      <c r="H67" s="43"/>
      <c r="I67" s="43"/>
      <c r="J67" s="43"/>
      <c r="K67" s="43"/>
      <c r="L67" s="49" t="s">
        <v>108</v>
      </c>
      <c r="M67" s="49"/>
      <c r="N67" s="49"/>
      <c r="O67" s="44">
        <v>24638</v>
      </c>
    </row>
    <row r="68" spans="1:119">
      <c r="A68" s="50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2"/>
    </row>
    <row r="69" spans="1:119" ht="15.75" customHeight="1" thickBot="1">
      <c r="A69" s="53" t="s">
        <v>109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5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9</v>
      </c>
      <c r="N4" s="35" t="s">
        <v>44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10898040</v>
      </c>
      <c r="E5" s="27">
        <f t="shared" si="0"/>
        <v>1553555</v>
      </c>
      <c r="F5" s="27">
        <f t="shared" si="0"/>
        <v>697395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13148990</v>
      </c>
      <c r="O5" s="33">
        <f t="shared" ref="O5:O36" si="1">(N5/O$70)</f>
        <v>528.15673200514141</v>
      </c>
      <c r="P5" s="6"/>
    </row>
    <row r="6" spans="1:133">
      <c r="A6" s="12"/>
      <c r="B6" s="25">
        <v>311</v>
      </c>
      <c r="C6" s="20" t="s">
        <v>2</v>
      </c>
      <c r="D6" s="47">
        <v>8825162</v>
      </c>
      <c r="E6" s="47">
        <v>448567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9273729</v>
      </c>
      <c r="O6" s="48">
        <f t="shared" si="1"/>
        <v>372.49875482005143</v>
      </c>
      <c r="P6" s="9"/>
    </row>
    <row r="7" spans="1:133">
      <c r="A7" s="12"/>
      <c r="B7" s="25">
        <v>312.10000000000002</v>
      </c>
      <c r="C7" s="20" t="s">
        <v>10</v>
      </c>
      <c r="D7" s="47">
        <v>678259</v>
      </c>
      <c r="E7" s="47">
        <v>675742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1354001</v>
      </c>
      <c r="O7" s="48">
        <f t="shared" si="1"/>
        <v>54.386286953727506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125043</v>
      </c>
      <c r="F8" s="47">
        <v>697395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822438</v>
      </c>
      <c r="O8" s="48">
        <f t="shared" si="1"/>
        <v>33.034945372750641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299982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299982</v>
      </c>
      <c r="O9" s="48">
        <f t="shared" si="1"/>
        <v>12.049405526992288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3037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3037</v>
      </c>
      <c r="O10" s="48">
        <f t="shared" si="1"/>
        <v>0.1219874678663239</v>
      </c>
      <c r="P10" s="9"/>
    </row>
    <row r="11" spans="1:133">
      <c r="A11" s="12"/>
      <c r="B11" s="25">
        <v>312.60000000000002</v>
      </c>
      <c r="C11" s="20" t="s">
        <v>14</v>
      </c>
      <c r="D11" s="47">
        <v>1233213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1233213</v>
      </c>
      <c r="O11" s="48">
        <f t="shared" si="1"/>
        <v>49.5345838688946</v>
      </c>
      <c r="P11" s="9"/>
    </row>
    <row r="12" spans="1:133">
      <c r="A12" s="12"/>
      <c r="B12" s="25">
        <v>314.5</v>
      </c>
      <c r="C12" s="20" t="s">
        <v>15</v>
      </c>
      <c r="D12" s="47">
        <v>161406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161406</v>
      </c>
      <c r="O12" s="48">
        <f t="shared" si="1"/>
        <v>6.4832101542416449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1184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1184</v>
      </c>
      <c r="O13" s="48">
        <f t="shared" si="1"/>
        <v>4.7557840616966579E-2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0</v>
      </c>
      <c r="E14" s="32">
        <f t="shared" si="3"/>
        <v>216766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5" si="4">SUM(D14:M14)</f>
        <v>216766</v>
      </c>
      <c r="O14" s="46">
        <f t="shared" si="1"/>
        <v>8.7068605398457581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138120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138120</v>
      </c>
      <c r="O15" s="48">
        <f t="shared" si="1"/>
        <v>5.5478791773778919</v>
      </c>
      <c r="P15" s="9"/>
    </row>
    <row r="16" spans="1:133">
      <c r="A16" s="12"/>
      <c r="B16" s="25">
        <v>324.11</v>
      </c>
      <c r="C16" s="20" t="s">
        <v>18</v>
      </c>
      <c r="D16" s="47">
        <v>0</v>
      </c>
      <c r="E16" s="47">
        <v>20434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20434</v>
      </c>
      <c r="O16" s="48">
        <f t="shared" si="1"/>
        <v>0.82077442159383029</v>
      </c>
      <c r="P16" s="9"/>
    </row>
    <row r="17" spans="1:16">
      <c r="A17" s="12"/>
      <c r="B17" s="25">
        <v>324.31</v>
      </c>
      <c r="C17" s="20" t="s">
        <v>19</v>
      </c>
      <c r="D17" s="47">
        <v>0</v>
      </c>
      <c r="E17" s="47">
        <v>56887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56887</v>
      </c>
      <c r="O17" s="48">
        <f t="shared" si="1"/>
        <v>2.2849855398457581</v>
      </c>
      <c r="P17" s="9"/>
    </row>
    <row r="18" spans="1:16">
      <c r="A18" s="12"/>
      <c r="B18" s="25">
        <v>329</v>
      </c>
      <c r="C18" s="20" t="s">
        <v>20</v>
      </c>
      <c r="D18" s="47">
        <v>0</v>
      </c>
      <c r="E18" s="47">
        <v>1325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1325</v>
      </c>
      <c r="O18" s="48">
        <f t="shared" si="1"/>
        <v>5.3221401028277632E-2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SUM(D20:D39)</f>
        <v>2197350</v>
      </c>
      <c r="E19" s="32">
        <f t="shared" si="5"/>
        <v>9349095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11546445</v>
      </c>
      <c r="O19" s="46">
        <f t="shared" si="1"/>
        <v>463.78715456298198</v>
      </c>
      <c r="P19" s="10"/>
    </row>
    <row r="20" spans="1:16">
      <c r="A20" s="12"/>
      <c r="B20" s="25">
        <v>331.2</v>
      </c>
      <c r="C20" s="20" t="s">
        <v>21</v>
      </c>
      <c r="D20" s="47">
        <v>404740</v>
      </c>
      <c r="E20" s="47">
        <v>1890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406630</v>
      </c>
      <c r="O20" s="48">
        <f t="shared" si="1"/>
        <v>16.333145886889461</v>
      </c>
      <c r="P20" s="9"/>
    </row>
    <row r="21" spans="1:16">
      <c r="A21" s="12"/>
      <c r="B21" s="25">
        <v>331.49</v>
      </c>
      <c r="C21" s="20" t="s">
        <v>26</v>
      </c>
      <c r="D21" s="47">
        <v>0</v>
      </c>
      <c r="E21" s="47">
        <v>2033624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2033624</v>
      </c>
      <c r="O21" s="48">
        <f t="shared" si="1"/>
        <v>81.68476863753213</v>
      </c>
      <c r="P21" s="9"/>
    </row>
    <row r="22" spans="1:16">
      <c r="A22" s="12"/>
      <c r="B22" s="25">
        <v>331.5</v>
      </c>
      <c r="C22" s="20" t="s">
        <v>23</v>
      </c>
      <c r="D22" s="47">
        <v>0</v>
      </c>
      <c r="E22" s="47">
        <v>643318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643318</v>
      </c>
      <c r="O22" s="48">
        <f t="shared" si="1"/>
        <v>25.840215295629822</v>
      </c>
      <c r="P22" s="9"/>
    </row>
    <row r="23" spans="1:16">
      <c r="A23" s="12"/>
      <c r="B23" s="25">
        <v>331.65</v>
      </c>
      <c r="C23" s="20" t="s">
        <v>27</v>
      </c>
      <c r="D23" s="47">
        <v>24137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24137</v>
      </c>
      <c r="O23" s="48">
        <f t="shared" si="1"/>
        <v>0.9695131748071979</v>
      </c>
      <c r="P23" s="9"/>
    </row>
    <row r="24" spans="1:16">
      <c r="A24" s="12"/>
      <c r="B24" s="25">
        <v>334.2</v>
      </c>
      <c r="C24" s="20" t="s">
        <v>25</v>
      </c>
      <c r="D24" s="47">
        <v>4382</v>
      </c>
      <c r="E24" s="47">
        <v>1248639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1253021</v>
      </c>
      <c r="O24" s="48">
        <f t="shared" si="1"/>
        <v>50.330213688946017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92636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92636</v>
      </c>
      <c r="O25" s="48">
        <f t="shared" si="1"/>
        <v>3.720919023136247</v>
      </c>
      <c r="P25" s="9"/>
    </row>
    <row r="26" spans="1:16">
      <c r="A26" s="12"/>
      <c r="B26" s="25">
        <v>334.49</v>
      </c>
      <c r="C26" s="20" t="s">
        <v>29</v>
      </c>
      <c r="D26" s="47">
        <v>0</v>
      </c>
      <c r="E26" s="47">
        <v>4113475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7" si="6">SUM(D26:M26)</f>
        <v>4113475</v>
      </c>
      <c r="O26" s="48">
        <f t="shared" si="1"/>
        <v>165.22634158097685</v>
      </c>
      <c r="P26" s="9"/>
    </row>
    <row r="27" spans="1:16">
      <c r="A27" s="12"/>
      <c r="B27" s="25">
        <v>334.5</v>
      </c>
      <c r="C27" s="20" t="s">
        <v>30</v>
      </c>
      <c r="D27" s="47">
        <v>0</v>
      </c>
      <c r="E27" s="47">
        <v>161711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161711</v>
      </c>
      <c r="O27" s="48">
        <f t="shared" si="1"/>
        <v>6.495461118251928</v>
      </c>
      <c r="P27" s="9"/>
    </row>
    <row r="28" spans="1:16">
      <c r="A28" s="12"/>
      <c r="B28" s="25">
        <v>334.7</v>
      </c>
      <c r="C28" s="20" t="s">
        <v>31</v>
      </c>
      <c r="D28" s="47">
        <v>0</v>
      </c>
      <c r="E28" s="47">
        <v>141556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141556</v>
      </c>
      <c r="O28" s="48">
        <f t="shared" si="1"/>
        <v>5.6858933161953731</v>
      </c>
      <c r="P28" s="9"/>
    </row>
    <row r="29" spans="1:16">
      <c r="A29" s="12"/>
      <c r="B29" s="25">
        <v>335.12</v>
      </c>
      <c r="C29" s="20" t="s">
        <v>32</v>
      </c>
      <c r="D29" s="47">
        <v>379396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379396</v>
      </c>
      <c r="O29" s="48">
        <f t="shared" si="1"/>
        <v>15.239235218508998</v>
      </c>
      <c r="P29" s="9"/>
    </row>
    <row r="30" spans="1:16">
      <c r="A30" s="12"/>
      <c r="B30" s="25">
        <v>335.13</v>
      </c>
      <c r="C30" s="20" t="s">
        <v>33</v>
      </c>
      <c r="D30" s="47">
        <v>17459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17459</v>
      </c>
      <c r="O30" s="48">
        <f t="shared" si="1"/>
        <v>0.70127731362467871</v>
      </c>
      <c r="P30" s="9"/>
    </row>
    <row r="31" spans="1:16">
      <c r="A31" s="12"/>
      <c r="B31" s="25">
        <v>335.14</v>
      </c>
      <c r="C31" s="20" t="s">
        <v>34</v>
      </c>
      <c r="D31" s="47">
        <v>0</v>
      </c>
      <c r="E31" s="47">
        <v>15496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15496</v>
      </c>
      <c r="O31" s="48">
        <f t="shared" si="1"/>
        <v>0.62242930591259638</v>
      </c>
      <c r="P31" s="9"/>
    </row>
    <row r="32" spans="1:16">
      <c r="A32" s="12"/>
      <c r="B32" s="25">
        <v>335.15</v>
      </c>
      <c r="C32" s="20" t="s">
        <v>35</v>
      </c>
      <c r="D32" s="47">
        <v>1005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1005</v>
      </c>
      <c r="O32" s="48">
        <f t="shared" si="1"/>
        <v>4.0367930591259642E-2</v>
      </c>
      <c r="P32" s="9"/>
    </row>
    <row r="33" spans="1:16">
      <c r="A33" s="12"/>
      <c r="B33" s="25">
        <v>335.16</v>
      </c>
      <c r="C33" s="20" t="s">
        <v>36</v>
      </c>
      <c r="D33" s="47">
        <v>0</v>
      </c>
      <c r="E33" s="47">
        <v>207850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207850</v>
      </c>
      <c r="O33" s="48">
        <f t="shared" si="1"/>
        <v>8.3487307197943448</v>
      </c>
      <c r="P33" s="9"/>
    </row>
    <row r="34" spans="1:16">
      <c r="A34" s="12"/>
      <c r="B34" s="25">
        <v>335.17</v>
      </c>
      <c r="C34" s="20" t="s">
        <v>37</v>
      </c>
      <c r="D34" s="47">
        <v>42794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42794</v>
      </c>
      <c r="O34" s="48">
        <f t="shared" si="1"/>
        <v>1.7189106683804627</v>
      </c>
      <c r="P34" s="9"/>
    </row>
    <row r="35" spans="1:16">
      <c r="A35" s="12"/>
      <c r="B35" s="25">
        <v>335.18</v>
      </c>
      <c r="C35" s="20" t="s">
        <v>38</v>
      </c>
      <c r="D35" s="47">
        <v>561250</v>
      </c>
      <c r="E35" s="47">
        <v>637226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1198476</v>
      </c>
      <c r="O35" s="48">
        <f t="shared" si="1"/>
        <v>48.13929948586118</v>
      </c>
      <c r="P35" s="9"/>
    </row>
    <row r="36" spans="1:16">
      <c r="A36" s="12"/>
      <c r="B36" s="25">
        <v>335.19</v>
      </c>
      <c r="C36" s="20" t="s">
        <v>49</v>
      </c>
      <c r="D36" s="47">
        <v>1744</v>
      </c>
      <c r="E36" s="47">
        <v>43674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45418</v>
      </c>
      <c r="O36" s="48">
        <f t="shared" si="1"/>
        <v>1.8243091259640103</v>
      </c>
      <c r="P36" s="9"/>
    </row>
    <row r="37" spans="1:16">
      <c r="A37" s="12"/>
      <c r="B37" s="25">
        <v>335.8</v>
      </c>
      <c r="C37" s="20" t="s">
        <v>39</v>
      </c>
      <c r="D37" s="47">
        <v>617861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617861</v>
      </c>
      <c r="O37" s="48">
        <f t="shared" ref="O37:O68" si="7">(N37/O$70)</f>
        <v>24.817681555269925</v>
      </c>
      <c r="P37" s="9"/>
    </row>
    <row r="38" spans="1:16">
      <c r="A38" s="12"/>
      <c r="B38" s="25">
        <v>337.2</v>
      </c>
      <c r="C38" s="20" t="s">
        <v>40</v>
      </c>
      <c r="D38" s="47">
        <v>142582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142582</v>
      </c>
      <c r="O38" s="48">
        <f t="shared" si="7"/>
        <v>5.7271047557840618</v>
      </c>
      <c r="P38" s="9"/>
    </row>
    <row r="39" spans="1:16">
      <c r="A39" s="12"/>
      <c r="B39" s="25">
        <v>337.3</v>
      </c>
      <c r="C39" s="20" t="s">
        <v>41</v>
      </c>
      <c r="D39" s="47">
        <v>0</v>
      </c>
      <c r="E39" s="47">
        <v>8000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8000</v>
      </c>
      <c r="O39" s="48">
        <f t="shared" si="7"/>
        <v>0.32133676092544988</v>
      </c>
      <c r="P39" s="9"/>
    </row>
    <row r="40" spans="1:16" ht="15.75">
      <c r="A40" s="29" t="s">
        <v>46</v>
      </c>
      <c r="B40" s="30"/>
      <c r="C40" s="31"/>
      <c r="D40" s="32">
        <f t="shared" ref="D40:M40" si="8">SUM(D41:D56)</f>
        <v>814799</v>
      </c>
      <c r="E40" s="32">
        <f t="shared" si="8"/>
        <v>1560627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2375426</v>
      </c>
      <c r="O40" s="46">
        <f t="shared" si="7"/>
        <v>95.413962082262216</v>
      </c>
      <c r="P40" s="10"/>
    </row>
    <row r="41" spans="1:16">
      <c r="A41" s="12"/>
      <c r="B41" s="25">
        <v>341.15</v>
      </c>
      <c r="C41" s="20" t="s">
        <v>50</v>
      </c>
      <c r="D41" s="47">
        <v>0</v>
      </c>
      <c r="E41" s="47">
        <v>90669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6" si="9">SUM(D41:M41)</f>
        <v>90669</v>
      </c>
      <c r="O41" s="48">
        <f t="shared" si="7"/>
        <v>3.641910347043702</v>
      </c>
      <c r="P41" s="9"/>
    </row>
    <row r="42" spans="1:16">
      <c r="A42" s="12"/>
      <c r="B42" s="25">
        <v>341.51</v>
      </c>
      <c r="C42" s="20" t="s">
        <v>51</v>
      </c>
      <c r="D42" s="47">
        <v>231796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231796</v>
      </c>
      <c r="O42" s="48">
        <f t="shared" si="7"/>
        <v>9.3105719794344477</v>
      </c>
      <c r="P42" s="9"/>
    </row>
    <row r="43" spans="1:16">
      <c r="A43" s="12"/>
      <c r="B43" s="25">
        <v>341.52</v>
      </c>
      <c r="C43" s="20" t="s">
        <v>52</v>
      </c>
      <c r="D43" s="47">
        <v>36505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36505</v>
      </c>
      <c r="O43" s="48">
        <f t="shared" si="7"/>
        <v>1.4662998071979434</v>
      </c>
      <c r="P43" s="9"/>
    </row>
    <row r="44" spans="1:16">
      <c r="A44" s="12"/>
      <c r="B44" s="25">
        <v>341.55</v>
      </c>
      <c r="C44" s="20" t="s">
        <v>53</v>
      </c>
      <c r="D44" s="47">
        <v>1031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1031</v>
      </c>
      <c r="O44" s="48">
        <f t="shared" si="7"/>
        <v>4.1412275064267354E-2</v>
      </c>
      <c r="P44" s="9"/>
    </row>
    <row r="45" spans="1:16">
      <c r="A45" s="12"/>
      <c r="B45" s="25">
        <v>341.56</v>
      </c>
      <c r="C45" s="20" t="s">
        <v>54</v>
      </c>
      <c r="D45" s="47">
        <v>1780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1780</v>
      </c>
      <c r="O45" s="48">
        <f t="shared" si="7"/>
        <v>7.1497429305912602E-2</v>
      </c>
      <c r="P45" s="9"/>
    </row>
    <row r="46" spans="1:16">
      <c r="A46" s="12"/>
      <c r="B46" s="25">
        <v>341.8</v>
      </c>
      <c r="C46" s="20" t="s">
        <v>55</v>
      </c>
      <c r="D46" s="47">
        <v>96735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96735</v>
      </c>
      <c r="O46" s="48">
        <f t="shared" si="7"/>
        <v>3.8855639460154241</v>
      </c>
      <c r="P46" s="9"/>
    </row>
    <row r="47" spans="1:16">
      <c r="A47" s="12"/>
      <c r="B47" s="25">
        <v>341.9</v>
      </c>
      <c r="C47" s="20" t="s">
        <v>56</v>
      </c>
      <c r="D47" s="47">
        <v>3669</v>
      </c>
      <c r="E47" s="47">
        <v>190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3859</v>
      </c>
      <c r="O47" s="48">
        <f t="shared" si="7"/>
        <v>0.15500482005141389</v>
      </c>
      <c r="P47" s="9"/>
    </row>
    <row r="48" spans="1:16">
      <c r="A48" s="12"/>
      <c r="B48" s="25">
        <v>342.1</v>
      </c>
      <c r="C48" s="20" t="s">
        <v>57</v>
      </c>
      <c r="D48" s="47">
        <v>0</v>
      </c>
      <c r="E48" s="47">
        <v>190734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190734</v>
      </c>
      <c r="O48" s="48">
        <f t="shared" si="7"/>
        <v>7.6612307197943448</v>
      </c>
      <c r="P48" s="9"/>
    </row>
    <row r="49" spans="1:16">
      <c r="A49" s="12"/>
      <c r="B49" s="25">
        <v>342.3</v>
      </c>
      <c r="C49" s="20" t="s">
        <v>58</v>
      </c>
      <c r="D49" s="47">
        <v>372033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372033</v>
      </c>
      <c r="O49" s="48">
        <f t="shared" si="7"/>
        <v>14.943484897172237</v>
      </c>
      <c r="P49" s="9"/>
    </row>
    <row r="50" spans="1:16">
      <c r="A50" s="12"/>
      <c r="B50" s="25">
        <v>342.4</v>
      </c>
      <c r="C50" s="20" t="s">
        <v>59</v>
      </c>
      <c r="D50" s="47">
        <v>0</v>
      </c>
      <c r="E50" s="47">
        <v>1051434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1051434</v>
      </c>
      <c r="O50" s="48">
        <f t="shared" si="7"/>
        <v>42.23304948586118</v>
      </c>
      <c r="P50" s="9"/>
    </row>
    <row r="51" spans="1:16">
      <c r="A51" s="12"/>
      <c r="B51" s="25">
        <v>342.9</v>
      </c>
      <c r="C51" s="20" t="s">
        <v>60</v>
      </c>
      <c r="D51" s="47">
        <v>159023</v>
      </c>
      <c r="E51" s="47">
        <v>51586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210609</v>
      </c>
      <c r="O51" s="48">
        <f t="shared" si="7"/>
        <v>8.4595517352185094</v>
      </c>
      <c r="P51" s="9"/>
    </row>
    <row r="52" spans="1:16">
      <c r="A52" s="12"/>
      <c r="B52" s="25">
        <v>346.4</v>
      </c>
      <c r="C52" s="20" t="s">
        <v>62</v>
      </c>
      <c r="D52" s="47">
        <v>0</v>
      </c>
      <c r="E52" s="47">
        <v>3517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3517</v>
      </c>
      <c r="O52" s="48">
        <f t="shared" si="7"/>
        <v>0.14126767352185091</v>
      </c>
      <c r="P52" s="9"/>
    </row>
    <row r="53" spans="1:16">
      <c r="A53" s="12"/>
      <c r="B53" s="25">
        <v>347.5</v>
      </c>
      <c r="C53" s="20" t="s">
        <v>63</v>
      </c>
      <c r="D53" s="47">
        <v>0</v>
      </c>
      <c r="E53" s="47">
        <v>10215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10215</v>
      </c>
      <c r="O53" s="48">
        <f t="shared" si="7"/>
        <v>0.4103068766066838</v>
      </c>
      <c r="P53" s="9"/>
    </row>
    <row r="54" spans="1:16">
      <c r="A54" s="12"/>
      <c r="B54" s="25">
        <v>348.86</v>
      </c>
      <c r="C54" s="20" t="s">
        <v>102</v>
      </c>
      <c r="D54" s="47">
        <v>-87773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-87773</v>
      </c>
      <c r="O54" s="48">
        <f t="shared" si="7"/>
        <v>-3.5255864395886891</v>
      </c>
      <c r="P54" s="9"/>
    </row>
    <row r="55" spans="1:16">
      <c r="A55" s="12"/>
      <c r="B55" s="25">
        <v>348.93099999999998</v>
      </c>
      <c r="C55" s="20" t="s">
        <v>64</v>
      </c>
      <c r="D55" s="47">
        <v>0</v>
      </c>
      <c r="E55" s="47">
        <v>115794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115794</v>
      </c>
      <c r="O55" s="48">
        <f t="shared" si="7"/>
        <v>4.651108611825193</v>
      </c>
      <c r="P55" s="9"/>
    </row>
    <row r="56" spans="1:16">
      <c r="A56" s="12"/>
      <c r="B56" s="25">
        <v>349</v>
      </c>
      <c r="C56" s="20" t="s">
        <v>103</v>
      </c>
      <c r="D56" s="47">
        <v>0</v>
      </c>
      <c r="E56" s="47">
        <v>46488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46488</v>
      </c>
      <c r="O56" s="48">
        <f t="shared" si="7"/>
        <v>1.8672879177377892</v>
      </c>
      <c r="P56" s="9"/>
    </row>
    <row r="57" spans="1:16" ht="15.75">
      <c r="A57" s="29" t="s">
        <v>47</v>
      </c>
      <c r="B57" s="30"/>
      <c r="C57" s="31"/>
      <c r="D57" s="32">
        <f t="shared" ref="D57:M57" si="10">SUM(D58:D58)</f>
        <v>4762</v>
      </c>
      <c r="E57" s="32">
        <f t="shared" si="10"/>
        <v>3900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68" si="11">SUM(D57:M57)</f>
        <v>8662</v>
      </c>
      <c r="O57" s="46">
        <f t="shared" si="7"/>
        <v>0.34792737789203088</v>
      </c>
      <c r="P57" s="10"/>
    </row>
    <row r="58" spans="1:16">
      <c r="A58" s="13"/>
      <c r="B58" s="40">
        <v>359</v>
      </c>
      <c r="C58" s="21" t="s">
        <v>85</v>
      </c>
      <c r="D58" s="47">
        <v>4762</v>
      </c>
      <c r="E58" s="47">
        <v>3900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8662</v>
      </c>
      <c r="O58" s="48">
        <f t="shared" si="7"/>
        <v>0.34792737789203088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SUM(D60:D63)</f>
        <v>239866</v>
      </c>
      <c r="E59" s="32">
        <f t="shared" si="12"/>
        <v>220527</v>
      </c>
      <c r="F59" s="32">
        <f t="shared" si="12"/>
        <v>3319</v>
      </c>
      <c r="G59" s="32">
        <f t="shared" si="12"/>
        <v>0</v>
      </c>
      <c r="H59" s="32">
        <f t="shared" si="12"/>
        <v>0</v>
      </c>
      <c r="I59" s="32">
        <f t="shared" si="12"/>
        <v>0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197640</v>
      </c>
      <c r="N59" s="32">
        <f t="shared" si="11"/>
        <v>661352</v>
      </c>
      <c r="O59" s="46">
        <f t="shared" si="7"/>
        <v>26.564588688946014</v>
      </c>
      <c r="P59" s="10"/>
    </row>
    <row r="60" spans="1:16">
      <c r="A60" s="12"/>
      <c r="B60" s="25">
        <v>361.1</v>
      </c>
      <c r="C60" s="20" t="s">
        <v>86</v>
      </c>
      <c r="D60" s="47">
        <v>3569</v>
      </c>
      <c r="E60" s="47">
        <v>2506</v>
      </c>
      <c r="F60" s="47">
        <v>3319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9394</v>
      </c>
      <c r="O60" s="48">
        <f t="shared" si="7"/>
        <v>0.37732969151670953</v>
      </c>
      <c r="P60" s="9"/>
    </row>
    <row r="61" spans="1:16">
      <c r="A61" s="12"/>
      <c r="B61" s="25">
        <v>362</v>
      </c>
      <c r="C61" s="20" t="s">
        <v>87</v>
      </c>
      <c r="D61" s="47">
        <v>100297</v>
      </c>
      <c r="E61" s="47">
        <v>15918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116215</v>
      </c>
      <c r="O61" s="48">
        <f t="shared" si="7"/>
        <v>4.6680189588688945</v>
      </c>
      <c r="P61" s="9"/>
    </row>
    <row r="62" spans="1:16">
      <c r="A62" s="12"/>
      <c r="B62" s="25">
        <v>366</v>
      </c>
      <c r="C62" s="20" t="s">
        <v>88</v>
      </c>
      <c r="D62" s="47">
        <v>0</v>
      </c>
      <c r="E62" s="47">
        <v>23229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197640</v>
      </c>
      <c r="N62" s="47">
        <f t="shared" si="11"/>
        <v>220869</v>
      </c>
      <c r="O62" s="48">
        <f t="shared" si="7"/>
        <v>8.8716661311053979</v>
      </c>
      <c r="P62" s="9"/>
    </row>
    <row r="63" spans="1:16">
      <c r="A63" s="12"/>
      <c r="B63" s="25">
        <v>369.9</v>
      </c>
      <c r="C63" s="20" t="s">
        <v>89</v>
      </c>
      <c r="D63" s="47">
        <v>136000</v>
      </c>
      <c r="E63" s="47">
        <v>178874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314874</v>
      </c>
      <c r="O63" s="48">
        <f t="shared" si="7"/>
        <v>12.647573907455012</v>
      </c>
      <c r="P63" s="9"/>
    </row>
    <row r="64" spans="1:16" ht="15.75">
      <c r="A64" s="29" t="s">
        <v>48</v>
      </c>
      <c r="B64" s="30"/>
      <c r="C64" s="31"/>
      <c r="D64" s="32">
        <f t="shared" ref="D64:M64" si="13">SUM(D65:D67)</f>
        <v>188543</v>
      </c>
      <c r="E64" s="32">
        <f t="shared" si="13"/>
        <v>3355736</v>
      </c>
      <c r="F64" s="32">
        <f t="shared" si="13"/>
        <v>9228925</v>
      </c>
      <c r="G64" s="32">
        <f t="shared" si="13"/>
        <v>0</v>
      </c>
      <c r="H64" s="32">
        <f t="shared" si="13"/>
        <v>0</v>
      </c>
      <c r="I64" s="32">
        <f t="shared" si="13"/>
        <v>0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 t="shared" si="11"/>
        <v>12773204</v>
      </c>
      <c r="O64" s="46">
        <f t="shared" si="7"/>
        <v>513.0625</v>
      </c>
      <c r="P64" s="9"/>
    </row>
    <row r="65" spans="1:119">
      <c r="A65" s="12"/>
      <c r="B65" s="25">
        <v>381</v>
      </c>
      <c r="C65" s="20" t="s">
        <v>90</v>
      </c>
      <c r="D65" s="47">
        <v>188543</v>
      </c>
      <c r="E65" s="47">
        <v>3221393</v>
      </c>
      <c r="F65" s="47">
        <v>828925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4238861</v>
      </c>
      <c r="O65" s="48">
        <f t="shared" si="7"/>
        <v>170.26273296915167</v>
      </c>
      <c r="P65" s="9"/>
    </row>
    <row r="66" spans="1:119">
      <c r="A66" s="12"/>
      <c r="B66" s="25">
        <v>383</v>
      </c>
      <c r="C66" s="20" t="s">
        <v>104</v>
      </c>
      <c r="D66" s="47">
        <v>0</v>
      </c>
      <c r="E66" s="47">
        <v>134343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134343</v>
      </c>
      <c r="O66" s="48">
        <f t="shared" si="7"/>
        <v>5.396168059125964</v>
      </c>
      <c r="P66" s="9"/>
    </row>
    <row r="67" spans="1:119" ht="15.75" thickBot="1">
      <c r="A67" s="12"/>
      <c r="B67" s="25">
        <v>384</v>
      </c>
      <c r="C67" s="20" t="s">
        <v>91</v>
      </c>
      <c r="D67" s="47">
        <v>0</v>
      </c>
      <c r="E67" s="47">
        <v>0</v>
      </c>
      <c r="F67" s="47">
        <v>8400000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8400000</v>
      </c>
      <c r="O67" s="48">
        <f t="shared" si="7"/>
        <v>337.40359897172237</v>
      </c>
      <c r="P67" s="9"/>
    </row>
    <row r="68" spans="1:119" ht="16.5" thickBot="1">
      <c r="A68" s="14" t="s">
        <v>65</v>
      </c>
      <c r="B68" s="23"/>
      <c r="C68" s="22"/>
      <c r="D68" s="15">
        <f t="shared" ref="D68:M68" si="14">SUM(D5,D14,D19,D40,D57,D59,D64)</f>
        <v>14343360</v>
      </c>
      <c r="E68" s="15">
        <f t="shared" si="14"/>
        <v>16260206</v>
      </c>
      <c r="F68" s="15">
        <f t="shared" si="14"/>
        <v>9929639</v>
      </c>
      <c r="G68" s="15">
        <f t="shared" si="14"/>
        <v>0</v>
      </c>
      <c r="H68" s="15">
        <f t="shared" si="14"/>
        <v>0</v>
      </c>
      <c r="I68" s="15">
        <f t="shared" si="14"/>
        <v>0</v>
      </c>
      <c r="J68" s="15">
        <f t="shared" si="14"/>
        <v>0</v>
      </c>
      <c r="K68" s="15">
        <f t="shared" si="14"/>
        <v>0</v>
      </c>
      <c r="L68" s="15">
        <f t="shared" si="14"/>
        <v>0</v>
      </c>
      <c r="M68" s="15">
        <f t="shared" si="14"/>
        <v>197640</v>
      </c>
      <c r="N68" s="15">
        <f t="shared" si="11"/>
        <v>40730845</v>
      </c>
      <c r="O68" s="38">
        <f t="shared" si="7"/>
        <v>1636.0397252570694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1"/>
      <c r="B70" s="42"/>
      <c r="C70" s="42"/>
      <c r="D70" s="43"/>
      <c r="E70" s="43"/>
      <c r="F70" s="43"/>
      <c r="G70" s="43"/>
      <c r="H70" s="43"/>
      <c r="I70" s="43"/>
      <c r="J70" s="43"/>
      <c r="K70" s="43"/>
      <c r="L70" s="49" t="s">
        <v>105</v>
      </c>
      <c r="M70" s="49"/>
      <c r="N70" s="49"/>
      <c r="O70" s="44">
        <v>24896</v>
      </c>
    </row>
    <row r="71" spans="1:119">
      <c r="A71" s="50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2"/>
    </row>
    <row r="72" spans="1:119" ht="15.75" customHeight="1" thickBot="1">
      <c r="A72" s="53" t="s">
        <v>109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5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80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9</v>
      </c>
      <c r="N4" s="35" t="s">
        <v>44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10180452</v>
      </c>
      <c r="E5" s="27">
        <f t="shared" si="0"/>
        <v>1532616</v>
      </c>
      <c r="F5" s="27">
        <f t="shared" si="0"/>
        <v>688853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12401921</v>
      </c>
      <c r="O5" s="33">
        <f t="shared" ref="O5:O36" si="1">(N5/O$88)</f>
        <v>501.67553901541197</v>
      </c>
      <c r="P5" s="6"/>
    </row>
    <row r="6" spans="1:133">
      <c r="A6" s="12"/>
      <c r="B6" s="25">
        <v>311</v>
      </c>
      <c r="C6" s="20" t="s">
        <v>2</v>
      </c>
      <c r="D6" s="47">
        <v>8106896</v>
      </c>
      <c r="E6" s="47">
        <v>411485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8518381</v>
      </c>
      <c r="O6" s="48">
        <f t="shared" si="1"/>
        <v>344.58076129606405</v>
      </c>
      <c r="P6" s="9"/>
    </row>
    <row r="7" spans="1:133">
      <c r="A7" s="12"/>
      <c r="B7" s="25">
        <v>312.10000000000002</v>
      </c>
      <c r="C7" s="20" t="s">
        <v>10</v>
      </c>
      <c r="D7" s="47">
        <v>691081</v>
      </c>
      <c r="E7" s="47">
        <v>687296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1378377</v>
      </c>
      <c r="O7" s="48">
        <f t="shared" si="1"/>
        <v>55.757331823146316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128032</v>
      </c>
      <c r="F8" s="47">
        <v>688853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816885</v>
      </c>
      <c r="O8" s="48">
        <f t="shared" si="1"/>
        <v>33.044172970349095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302078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302078</v>
      </c>
      <c r="O9" s="48">
        <f t="shared" si="1"/>
        <v>12.219489502851827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2501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2501</v>
      </c>
      <c r="O10" s="48">
        <f t="shared" si="1"/>
        <v>0.10116904655960519</v>
      </c>
      <c r="P10" s="9"/>
    </row>
    <row r="11" spans="1:133">
      <c r="A11" s="12"/>
      <c r="B11" s="25">
        <v>312.60000000000002</v>
      </c>
      <c r="C11" s="20" t="s">
        <v>14</v>
      </c>
      <c r="D11" s="47">
        <v>1244200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1244200</v>
      </c>
      <c r="O11" s="48">
        <f t="shared" si="1"/>
        <v>50.329679220096274</v>
      </c>
      <c r="P11" s="9"/>
    </row>
    <row r="12" spans="1:133">
      <c r="A12" s="12"/>
      <c r="B12" s="25">
        <v>314.5</v>
      </c>
      <c r="C12" s="20" t="s">
        <v>15</v>
      </c>
      <c r="D12" s="47">
        <v>138275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138275</v>
      </c>
      <c r="O12" s="48">
        <f t="shared" si="1"/>
        <v>5.5934225961732942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1224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1224</v>
      </c>
      <c r="O13" s="48">
        <f t="shared" si="1"/>
        <v>4.9512560171514099E-2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0</v>
      </c>
      <c r="E14" s="32">
        <f t="shared" si="3"/>
        <v>208811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6" si="4">SUM(D14:M14)</f>
        <v>208811</v>
      </c>
      <c r="O14" s="46">
        <f t="shared" si="1"/>
        <v>8.4467052303709398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123262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123262</v>
      </c>
      <c r="O15" s="48">
        <f t="shared" si="1"/>
        <v>4.9861251567493223</v>
      </c>
      <c r="P15" s="9"/>
    </row>
    <row r="16" spans="1:133">
      <c r="A16" s="12"/>
      <c r="B16" s="25">
        <v>324.02</v>
      </c>
      <c r="C16" s="20" t="s">
        <v>18</v>
      </c>
      <c r="D16" s="47">
        <v>0</v>
      </c>
      <c r="E16" s="47">
        <v>15422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15422</v>
      </c>
      <c r="O16" s="48">
        <f t="shared" si="1"/>
        <v>0.62384207758585819</v>
      </c>
      <c r="P16" s="9"/>
    </row>
    <row r="17" spans="1:16">
      <c r="A17" s="12"/>
      <c r="B17" s="25">
        <v>324.04000000000002</v>
      </c>
      <c r="C17" s="20" t="s">
        <v>19</v>
      </c>
      <c r="D17" s="47">
        <v>0</v>
      </c>
      <c r="E17" s="47">
        <v>69302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69302</v>
      </c>
      <c r="O17" s="48">
        <f t="shared" si="1"/>
        <v>2.8033655596456453</v>
      </c>
      <c r="P17" s="9"/>
    </row>
    <row r="18" spans="1:16">
      <c r="A18" s="12"/>
      <c r="B18" s="25">
        <v>329</v>
      </c>
      <c r="C18" s="20" t="s">
        <v>20</v>
      </c>
      <c r="D18" s="47">
        <v>0</v>
      </c>
      <c r="E18" s="47">
        <v>825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825</v>
      </c>
      <c r="O18" s="48">
        <f t="shared" si="1"/>
        <v>3.3372436390113669E-2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SUM(D20:D40)</f>
        <v>1418313</v>
      </c>
      <c r="E19" s="32">
        <f t="shared" si="5"/>
        <v>6300758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7719071</v>
      </c>
      <c r="O19" s="46">
        <f t="shared" si="1"/>
        <v>312.24752234941951</v>
      </c>
      <c r="P19" s="10"/>
    </row>
    <row r="20" spans="1:16">
      <c r="A20" s="12"/>
      <c r="B20" s="25">
        <v>331.2</v>
      </c>
      <c r="C20" s="20" t="s">
        <v>21</v>
      </c>
      <c r="D20" s="47">
        <v>57547</v>
      </c>
      <c r="E20" s="47">
        <v>92776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150323</v>
      </c>
      <c r="O20" s="48">
        <f t="shared" si="1"/>
        <v>6.0807815217830994</v>
      </c>
      <c r="P20" s="9"/>
    </row>
    <row r="21" spans="1:16">
      <c r="A21" s="12"/>
      <c r="B21" s="25">
        <v>331.49</v>
      </c>
      <c r="C21" s="20" t="s">
        <v>26</v>
      </c>
      <c r="D21" s="47">
        <v>0</v>
      </c>
      <c r="E21" s="47">
        <v>512721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512721</v>
      </c>
      <c r="O21" s="48">
        <f t="shared" si="1"/>
        <v>20.740301767727843</v>
      </c>
      <c r="P21" s="9"/>
    </row>
    <row r="22" spans="1:16">
      <c r="A22" s="12"/>
      <c r="B22" s="25">
        <v>331.5</v>
      </c>
      <c r="C22" s="20" t="s">
        <v>23</v>
      </c>
      <c r="D22" s="47">
        <v>0</v>
      </c>
      <c r="E22" s="47">
        <v>668323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668323</v>
      </c>
      <c r="O22" s="48">
        <f t="shared" si="1"/>
        <v>27.03462643096962</v>
      </c>
      <c r="P22" s="9"/>
    </row>
    <row r="23" spans="1:16">
      <c r="A23" s="12"/>
      <c r="B23" s="25">
        <v>331.65</v>
      </c>
      <c r="C23" s="20" t="s">
        <v>27</v>
      </c>
      <c r="D23" s="47">
        <v>22857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22857</v>
      </c>
      <c r="O23" s="48">
        <f t="shared" si="1"/>
        <v>0.92459851947736738</v>
      </c>
      <c r="P23" s="9"/>
    </row>
    <row r="24" spans="1:16">
      <c r="A24" s="12"/>
      <c r="B24" s="25">
        <v>334.1</v>
      </c>
      <c r="C24" s="20" t="s">
        <v>24</v>
      </c>
      <c r="D24" s="47">
        <v>0</v>
      </c>
      <c r="E24" s="47">
        <v>28792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28792</v>
      </c>
      <c r="O24" s="48">
        <f t="shared" si="1"/>
        <v>1.1646778042959427</v>
      </c>
      <c r="P24" s="9"/>
    </row>
    <row r="25" spans="1:16">
      <c r="A25" s="12"/>
      <c r="B25" s="25">
        <v>334.2</v>
      </c>
      <c r="C25" s="20" t="s">
        <v>25</v>
      </c>
      <c r="D25" s="47">
        <v>26290</v>
      </c>
      <c r="E25" s="47">
        <v>531377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557667</v>
      </c>
      <c r="O25" s="48">
        <f t="shared" si="1"/>
        <v>22.558432102261236</v>
      </c>
      <c r="P25" s="9"/>
    </row>
    <row r="26" spans="1:16">
      <c r="A26" s="12"/>
      <c r="B26" s="25">
        <v>334.34</v>
      </c>
      <c r="C26" s="20" t="s">
        <v>28</v>
      </c>
      <c r="D26" s="47">
        <v>0</v>
      </c>
      <c r="E26" s="47">
        <v>256584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256584</v>
      </c>
      <c r="O26" s="48">
        <f t="shared" si="1"/>
        <v>10.379191780267789</v>
      </c>
      <c r="P26" s="9"/>
    </row>
    <row r="27" spans="1:16">
      <c r="A27" s="12"/>
      <c r="B27" s="25">
        <v>334.49</v>
      </c>
      <c r="C27" s="20" t="s">
        <v>29</v>
      </c>
      <c r="D27" s="47">
        <v>0</v>
      </c>
      <c r="E27" s="47">
        <v>2837564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7" si="6">SUM(D27:M27)</f>
        <v>2837564</v>
      </c>
      <c r="O27" s="48">
        <f t="shared" si="1"/>
        <v>114.78354435500182</v>
      </c>
      <c r="P27" s="9"/>
    </row>
    <row r="28" spans="1:16">
      <c r="A28" s="12"/>
      <c r="B28" s="25">
        <v>334.5</v>
      </c>
      <c r="C28" s="20" t="s">
        <v>30</v>
      </c>
      <c r="D28" s="47">
        <v>0</v>
      </c>
      <c r="E28" s="47">
        <v>293644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293644</v>
      </c>
      <c r="O28" s="48">
        <f t="shared" si="1"/>
        <v>11.878322074349743</v>
      </c>
      <c r="P28" s="9"/>
    </row>
    <row r="29" spans="1:16">
      <c r="A29" s="12"/>
      <c r="B29" s="25">
        <v>334.7</v>
      </c>
      <c r="C29" s="20" t="s">
        <v>31</v>
      </c>
      <c r="D29" s="47">
        <v>0</v>
      </c>
      <c r="E29" s="47">
        <v>170161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170161</v>
      </c>
      <c r="O29" s="48">
        <f t="shared" si="1"/>
        <v>6.8832571497916755</v>
      </c>
      <c r="P29" s="9"/>
    </row>
    <row r="30" spans="1:16">
      <c r="A30" s="12"/>
      <c r="B30" s="25">
        <v>335.12</v>
      </c>
      <c r="C30" s="20" t="s">
        <v>32</v>
      </c>
      <c r="D30" s="47">
        <v>379507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379507</v>
      </c>
      <c r="O30" s="48">
        <f t="shared" si="1"/>
        <v>15.351603899518627</v>
      </c>
      <c r="P30" s="9"/>
    </row>
    <row r="31" spans="1:16">
      <c r="A31" s="12"/>
      <c r="B31" s="25">
        <v>335.13</v>
      </c>
      <c r="C31" s="20" t="s">
        <v>33</v>
      </c>
      <c r="D31" s="47">
        <v>22103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22103</v>
      </c>
      <c r="O31" s="48">
        <f t="shared" si="1"/>
        <v>0.89409813518870596</v>
      </c>
      <c r="P31" s="9"/>
    </row>
    <row r="32" spans="1:16">
      <c r="A32" s="12"/>
      <c r="B32" s="25">
        <v>335.14</v>
      </c>
      <c r="C32" s="20" t="s">
        <v>34</v>
      </c>
      <c r="D32" s="47">
        <v>0</v>
      </c>
      <c r="E32" s="47">
        <v>15137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15137</v>
      </c>
      <c r="O32" s="48">
        <f t="shared" si="1"/>
        <v>0.61231341774200077</v>
      </c>
      <c r="P32" s="9"/>
    </row>
    <row r="33" spans="1:16">
      <c r="A33" s="12"/>
      <c r="B33" s="25">
        <v>335.15</v>
      </c>
      <c r="C33" s="20" t="s">
        <v>35</v>
      </c>
      <c r="D33" s="47">
        <v>1626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1626</v>
      </c>
      <c r="O33" s="48">
        <f t="shared" si="1"/>
        <v>6.5774038267060395E-2</v>
      </c>
      <c r="P33" s="9"/>
    </row>
    <row r="34" spans="1:16">
      <c r="A34" s="12"/>
      <c r="B34" s="25">
        <v>335.16</v>
      </c>
      <c r="C34" s="20" t="s">
        <v>36</v>
      </c>
      <c r="D34" s="47">
        <v>0</v>
      </c>
      <c r="E34" s="47">
        <v>207850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207850</v>
      </c>
      <c r="O34" s="48">
        <f t="shared" si="1"/>
        <v>8.4078313984062127</v>
      </c>
      <c r="P34" s="9"/>
    </row>
    <row r="35" spans="1:16">
      <c r="A35" s="12"/>
      <c r="B35" s="25">
        <v>335.17</v>
      </c>
      <c r="C35" s="20" t="s">
        <v>37</v>
      </c>
      <c r="D35" s="47">
        <v>45365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45365</v>
      </c>
      <c r="O35" s="48">
        <f t="shared" si="1"/>
        <v>1.8350794870757656</v>
      </c>
      <c r="P35" s="9"/>
    </row>
    <row r="36" spans="1:16">
      <c r="A36" s="12"/>
      <c r="B36" s="25">
        <v>335.18</v>
      </c>
      <c r="C36" s="20" t="s">
        <v>38</v>
      </c>
      <c r="D36" s="47">
        <v>564569</v>
      </c>
      <c r="E36" s="47">
        <v>638707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1203276</v>
      </c>
      <c r="O36" s="48">
        <f t="shared" si="1"/>
        <v>48.674244569394439</v>
      </c>
      <c r="P36" s="9"/>
    </row>
    <row r="37" spans="1:16">
      <c r="A37" s="12"/>
      <c r="B37" s="25">
        <v>335.19</v>
      </c>
      <c r="C37" s="20" t="s">
        <v>49</v>
      </c>
      <c r="D37" s="47">
        <v>0</v>
      </c>
      <c r="E37" s="47">
        <v>39122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39122</v>
      </c>
      <c r="O37" s="48">
        <f t="shared" ref="O37:O68" si="7">(N37/O$88)</f>
        <v>1.5825411593382144</v>
      </c>
      <c r="P37" s="9"/>
    </row>
    <row r="38" spans="1:16">
      <c r="A38" s="12"/>
      <c r="B38" s="25">
        <v>335.8</v>
      </c>
      <c r="C38" s="20" t="s">
        <v>39</v>
      </c>
      <c r="D38" s="47">
        <v>154464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154464</v>
      </c>
      <c r="O38" s="48">
        <f t="shared" si="7"/>
        <v>6.2482909267424454</v>
      </c>
      <c r="P38" s="9"/>
    </row>
    <row r="39" spans="1:16">
      <c r="A39" s="12"/>
      <c r="B39" s="25">
        <v>337.2</v>
      </c>
      <c r="C39" s="20" t="s">
        <v>40</v>
      </c>
      <c r="D39" s="47">
        <v>143985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143985</v>
      </c>
      <c r="O39" s="48">
        <f t="shared" si="7"/>
        <v>5.8244003074309294</v>
      </c>
      <c r="P39" s="9"/>
    </row>
    <row r="40" spans="1:16">
      <c r="A40" s="12"/>
      <c r="B40" s="25">
        <v>337.3</v>
      </c>
      <c r="C40" s="20" t="s">
        <v>41</v>
      </c>
      <c r="D40" s="47">
        <v>0</v>
      </c>
      <c r="E40" s="47">
        <v>8000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8000</v>
      </c>
      <c r="O40" s="48">
        <f t="shared" si="7"/>
        <v>0.32361150438898101</v>
      </c>
      <c r="P40" s="9"/>
    </row>
    <row r="41" spans="1:16" ht="15.75">
      <c r="A41" s="29" t="s">
        <v>46</v>
      </c>
      <c r="B41" s="30"/>
      <c r="C41" s="31"/>
      <c r="D41" s="32">
        <f t="shared" ref="D41:M41" si="8">SUM(D42:D70)</f>
        <v>1294068</v>
      </c>
      <c r="E41" s="32">
        <f t="shared" si="8"/>
        <v>1643735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2937803</v>
      </c>
      <c r="O41" s="46">
        <f t="shared" si="7"/>
        <v>118.8383560535577</v>
      </c>
      <c r="P41" s="10"/>
    </row>
    <row r="42" spans="1:16">
      <c r="A42" s="12"/>
      <c r="B42" s="25">
        <v>341.15</v>
      </c>
      <c r="C42" s="20" t="s">
        <v>50</v>
      </c>
      <c r="D42" s="47">
        <v>0</v>
      </c>
      <c r="E42" s="47">
        <v>81433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5" si="9">SUM(D42:M42)</f>
        <v>81433</v>
      </c>
      <c r="O42" s="48">
        <f t="shared" si="7"/>
        <v>3.2940819546134863</v>
      </c>
      <c r="P42" s="9"/>
    </row>
    <row r="43" spans="1:16">
      <c r="A43" s="12"/>
      <c r="B43" s="25">
        <v>341.51</v>
      </c>
      <c r="C43" s="20" t="s">
        <v>51</v>
      </c>
      <c r="D43" s="47">
        <v>206423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206423</v>
      </c>
      <c r="O43" s="48">
        <f t="shared" si="7"/>
        <v>8.3501071963108284</v>
      </c>
      <c r="P43" s="9"/>
    </row>
    <row r="44" spans="1:16">
      <c r="A44" s="12"/>
      <c r="B44" s="25">
        <v>341.52</v>
      </c>
      <c r="C44" s="20" t="s">
        <v>52</v>
      </c>
      <c r="D44" s="47">
        <v>28146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28146</v>
      </c>
      <c r="O44" s="48">
        <f t="shared" si="7"/>
        <v>1.1385461753165325</v>
      </c>
      <c r="P44" s="9"/>
    </row>
    <row r="45" spans="1:16">
      <c r="A45" s="12"/>
      <c r="B45" s="25">
        <v>341.55</v>
      </c>
      <c r="C45" s="20" t="s">
        <v>53</v>
      </c>
      <c r="D45" s="47">
        <v>301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301</v>
      </c>
      <c r="O45" s="48">
        <f t="shared" si="7"/>
        <v>1.2175882852635411E-2</v>
      </c>
      <c r="P45" s="9"/>
    </row>
    <row r="46" spans="1:16">
      <c r="A46" s="12"/>
      <c r="B46" s="25">
        <v>341.56</v>
      </c>
      <c r="C46" s="20" t="s">
        <v>54</v>
      </c>
      <c r="D46" s="47">
        <v>2997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2997</v>
      </c>
      <c r="O46" s="48">
        <f t="shared" si="7"/>
        <v>0.12123295983172201</v>
      </c>
      <c r="P46" s="9"/>
    </row>
    <row r="47" spans="1:16">
      <c r="A47" s="12"/>
      <c r="B47" s="25">
        <v>341.8</v>
      </c>
      <c r="C47" s="20" t="s">
        <v>55</v>
      </c>
      <c r="D47" s="47">
        <v>115293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115293</v>
      </c>
      <c r="O47" s="48">
        <f t="shared" si="7"/>
        <v>4.6637676469398484</v>
      </c>
      <c r="P47" s="9"/>
    </row>
    <row r="48" spans="1:16">
      <c r="A48" s="12"/>
      <c r="B48" s="25">
        <v>341.9</v>
      </c>
      <c r="C48" s="20" t="s">
        <v>56</v>
      </c>
      <c r="D48" s="47">
        <v>7668</v>
      </c>
      <c r="E48" s="47">
        <v>165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7833</v>
      </c>
      <c r="O48" s="48">
        <f t="shared" si="7"/>
        <v>0.31685611423486104</v>
      </c>
      <c r="P48" s="9"/>
    </row>
    <row r="49" spans="1:16">
      <c r="A49" s="12"/>
      <c r="B49" s="25">
        <v>342.1</v>
      </c>
      <c r="C49" s="20" t="s">
        <v>57</v>
      </c>
      <c r="D49" s="47">
        <v>0</v>
      </c>
      <c r="E49" s="47">
        <v>62606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62606</v>
      </c>
      <c r="O49" s="48">
        <f t="shared" si="7"/>
        <v>2.5325027304720682</v>
      </c>
      <c r="P49" s="9"/>
    </row>
    <row r="50" spans="1:16">
      <c r="A50" s="12"/>
      <c r="B50" s="25">
        <v>342.3</v>
      </c>
      <c r="C50" s="20" t="s">
        <v>58</v>
      </c>
      <c r="D50" s="47">
        <v>458910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458910</v>
      </c>
      <c r="O50" s="48">
        <f t="shared" si="7"/>
        <v>18.563569434893409</v>
      </c>
      <c r="P50" s="9"/>
    </row>
    <row r="51" spans="1:16">
      <c r="A51" s="12"/>
      <c r="B51" s="25">
        <v>342.4</v>
      </c>
      <c r="C51" s="20" t="s">
        <v>59</v>
      </c>
      <c r="D51" s="47">
        <v>0</v>
      </c>
      <c r="E51" s="47">
        <v>1181587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1181587</v>
      </c>
      <c r="O51" s="48">
        <f t="shared" si="7"/>
        <v>47.796893329557868</v>
      </c>
      <c r="P51" s="9"/>
    </row>
    <row r="52" spans="1:16">
      <c r="A52" s="12"/>
      <c r="B52" s="25">
        <v>342.9</v>
      </c>
      <c r="C52" s="20" t="s">
        <v>60</v>
      </c>
      <c r="D52" s="47">
        <v>155119</v>
      </c>
      <c r="E52" s="47">
        <v>49015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204134</v>
      </c>
      <c r="O52" s="48">
        <f t="shared" si="7"/>
        <v>8.2575138546175317</v>
      </c>
      <c r="P52" s="9"/>
    </row>
    <row r="53" spans="1:16">
      <c r="A53" s="12"/>
      <c r="B53" s="25">
        <v>344.9</v>
      </c>
      <c r="C53" s="20" t="s">
        <v>61</v>
      </c>
      <c r="D53" s="47">
        <v>0</v>
      </c>
      <c r="E53" s="47">
        <v>3879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3879</v>
      </c>
      <c r="O53" s="48">
        <f t="shared" si="7"/>
        <v>0.15691112819060718</v>
      </c>
      <c r="P53" s="9"/>
    </row>
    <row r="54" spans="1:16">
      <c r="A54" s="12"/>
      <c r="B54" s="25">
        <v>346.4</v>
      </c>
      <c r="C54" s="20" t="s">
        <v>62</v>
      </c>
      <c r="D54" s="47">
        <v>0</v>
      </c>
      <c r="E54" s="47">
        <v>365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365</v>
      </c>
      <c r="O54" s="48">
        <f t="shared" si="7"/>
        <v>1.4764774887747259E-2</v>
      </c>
      <c r="P54" s="9"/>
    </row>
    <row r="55" spans="1:16">
      <c r="A55" s="12"/>
      <c r="B55" s="25">
        <v>347.5</v>
      </c>
      <c r="C55" s="20" t="s">
        <v>63</v>
      </c>
      <c r="D55" s="47">
        <v>0</v>
      </c>
      <c r="E55" s="47">
        <v>12135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12135</v>
      </c>
      <c r="O55" s="48">
        <f t="shared" si="7"/>
        <v>0.49087820072003557</v>
      </c>
      <c r="P55" s="9"/>
    </row>
    <row r="56" spans="1:16">
      <c r="A56" s="12"/>
      <c r="B56" s="25">
        <v>348.12</v>
      </c>
      <c r="C56" s="39" t="s">
        <v>66</v>
      </c>
      <c r="D56" s="47">
        <v>4823</v>
      </c>
      <c r="E56" s="47">
        <v>79387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67" si="10">SUM(D56:M56)</f>
        <v>84210</v>
      </c>
      <c r="O56" s="48">
        <f t="shared" si="7"/>
        <v>3.4064155980745117</v>
      </c>
      <c r="P56" s="9"/>
    </row>
    <row r="57" spans="1:16">
      <c r="A57" s="12"/>
      <c r="B57" s="25">
        <v>348.13</v>
      </c>
      <c r="C57" s="39" t="s">
        <v>67</v>
      </c>
      <c r="D57" s="47">
        <v>19166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19166</v>
      </c>
      <c r="O57" s="48">
        <f t="shared" si="7"/>
        <v>0.77529226163990128</v>
      </c>
      <c r="P57" s="9"/>
    </row>
    <row r="58" spans="1:16">
      <c r="A58" s="12"/>
      <c r="B58" s="25">
        <v>348.22</v>
      </c>
      <c r="C58" s="39" t="s">
        <v>68</v>
      </c>
      <c r="D58" s="47">
        <v>703</v>
      </c>
      <c r="E58" s="47">
        <v>17143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17846</v>
      </c>
      <c r="O58" s="48">
        <f t="shared" si="7"/>
        <v>0.72189636341571939</v>
      </c>
      <c r="P58" s="9"/>
    </row>
    <row r="59" spans="1:16">
      <c r="A59" s="12"/>
      <c r="B59" s="25">
        <v>348.23</v>
      </c>
      <c r="C59" s="39" t="s">
        <v>69</v>
      </c>
      <c r="D59" s="47">
        <v>12676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12676</v>
      </c>
      <c r="O59" s="48">
        <f t="shared" si="7"/>
        <v>0.51276242870434041</v>
      </c>
      <c r="P59" s="9"/>
    </row>
    <row r="60" spans="1:16">
      <c r="A60" s="12"/>
      <c r="B60" s="25">
        <v>348.31</v>
      </c>
      <c r="C60" s="39" t="s">
        <v>70</v>
      </c>
      <c r="D60" s="47">
        <v>54960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54960</v>
      </c>
      <c r="O60" s="48">
        <f t="shared" si="7"/>
        <v>2.2232110351522998</v>
      </c>
      <c r="P60" s="9"/>
    </row>
    <row r="61" spans="1:16">
      <c r="A61" s="12"/>
      <c r="B61" s="25">
        <v>348.32</v>
      </c>
      <c r="C61" s="39" t="s">
        <v>71</v>
      </c>
      <c r="D61" s="47">
        <v>5240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5240</v>
      </c>
      <c r="O61" s="48">
        <f t="shared" si="7"/>
        <v>0.21196553537478258</v>
      </c>
      <c r="P61" s="9"/>
    </row>
    <row r="62" spans="1:16">
      <c r="A62" s="12"/>
      <c r="B62" s="25">
        <v>348.41</v>
      </c>
      <c r="C62" s="39" t="s">
        <v>72</v>
      </c>
      <c r="D62" s="47">
        <v>50698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50698</v>
      </c>
      <c r="O62" s="48">
        <f t="shared" si="7"/>
        <v>2.05080700618907</v>
      </c>
      <c r="P62" s="9"/>
    </row>
    <row r="63" spans="1:16">
      <c r="A63" s="12"/>
      <c r="B63" s="25">
        <v>348.42</v>
      </c>
      <c r="C63" s="39" t="s">
        <v>73</v>
      </c>
      <c r="D63" s="47">
        <v>10669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10669</v>
      </c>
      <c r="O63" s="48">
        <f t="shared" si="7"/>
        <v>0.43157639254075481</v>
      </c>
      <c r="P63" s="9"/>
    </row>
    <row r="64" spans="1:16">
      <c r="A64" s="12"/>
      <c r="B64" s="25">
        <v>348.48</v>
      </c>
      <c r="C64" s="39" t="s">
        <v>74</v>
      </c>
      <c r="D64" s="47">
        <v>2235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2235</v>
      </c>
      <c r="O64" s="48">
        <f t="shared" si="7"/>
        <v>9.0408964038671574E-2</v>
      </c>
      <c r="P64" s="9"/>
    </row>
    <row r="65" spans="1:16">
      <c r="A65" s="12"/>
      <c r="B65" s="25">
        <v>348.52</v>
      </c>
      <c r="C65" s="39" t="s">
        <v>75</v>
      </c>
      <c r="D65" s="47">
        <v>29165</v>
      </c>
      <c r="E65" s="47">
        <v>54761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83926</v>
      </c>
      <c r="O65" s="48">
        <f t="shared" si="7"/>
        <v>3.3949273896687027</v>
      </c>
      <c r="P65" s="9"/>
    </row>
    <row r="66" spans="1:16">
      <c r="A66" s="12"/>
      <c r="B66" s="25">
        <v>348.53</v>
      </c>
      <c r="C66" s="39" t="s">
        <v>76</v>
      </c>
      <c r="D66" s="47">
        <v>111891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111891</v>
      </c>
      <c r="O66" s="48">
        <f t="shared" si="7"/>
        <v>4.5261518546984343</v>
      </c>
      <c r="P66" s="9"/>
    </row>
    <row r="67" spans="1:16">
      <c r="A67" s="12"/>
      <c r="B67" s="25">
        <v>348.62</v>
      </c>
      <c r="C67" s="39" t="s">
        <v>77</v>
      </c>
      <c r="D67" s="47">
        <v>85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85</v>
      </c>
      <c r="O67" s="48">
        <f t="shared" si="7"/>
        <v>3.4383722341329234E-3</v>
      </c>
      <c r="P67" s="9"/>
    </row>
    <row r="68" spans="1:16">
      <c r="A68" s="12"/>
      <c r="B68" s="25">
        <v>348.71</v>
      </c>
      <c r="C68" s="39" t="s">
        <v>78</v>
      </c>
      <c r="D68" s="47">
        <v>15610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86" si="11">SUM(D68:M68)</f>
        <v>15610</v>
      </c>
      <c r="O68" s="48">
        <f t="shared" si="7"/>
        <v>0.63144694793899925</v>
      </c>
      <c r="P68" s="9"/>
    </row>
    <row r="69" spans="1:16">
      <c r="A69" s="12"/>
      <c r="B69" s="25">
        <v>348.72</v>
      </c>
      <c r="C69" s="39" t="s">
        <v>79</v>
      </c>
      <c r="D69" s="47">
        <v>1290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1290</v>
      </c>
      <c r="O69" s="48">
        <f t="shared" ref="O69:O86" si="12">(N69/O$88)</f>
        <v>5.2182355082723189E-2</v>
      </c>
      <c r="P69" s="9"/>
    </row>
    <row r="70" spans="1:16">
      <c r="A70" s="12"/>
      <c r="B70" s="25">
        <v>348.93099999999998</v>
      </c>
      <c r="C70" s="20" t="s">
        <v>64</v>
      </c>
      <c r="D70" s="47">
        <v>0</v>
      </c>
      <c r="E70" s="47">
        <v>101259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101259</v>
      </c>
      <c r="O70" s="48">
        <f t="shared" si="12"/>
        <v>4.096072165365479</v>
      </c>
      <c r="P70" s="9"/>
    </row>
    <row r="71" spans="1:16" ht="15.75">
      <c r="A71" s="29" t="s">
        <v>47</v>
      </c>
      <c r="B71" s="30"/>
      <c r="C71" s="31"/>
      <c r="D71" s="32">
        <f t="shared" ref="D71:M71" si="13">SUM(D72:D76)</f>
        <v>227354</v>
      </c>
      <c r="E71" s="32">
        <f t="shared" si="13"/>
        <v>113281</v>
      </c>
      <c r="F71" s="32">
        <f t="shared" si="13"/>
        <v>0</v>
      </c>
      <c r="G71" s="32">
        <f t="shared" si="13"/>
        <v>0</v>
      </c>
      <c r="H71" s="32">
        <f t="shared" si="13"/>
        <v>0</v>
      </c>
      <c r="I71" s="32">
        <f t="shared" si="13"/>
        <v>0</v>
      </c>
      <c r="J71" s="32">
        <f t="shared" si="13"/>
        <v>0</v>
      </c>
      <c r="K71" s="32">
        <f t="shared" si="13"/>
        <v>0</v>
      </c>
      <c r="L71" s="32">
        <f t="shared" si="13"/>
        <v>0</v>
      </c>
      <c r="M71" s="32">
        <f t="shared" si="13"/>
        <v>0</v>
      </c>
      <c r="N71" s="32">
        <f t="shared" si="11"/>
        <v>340635</v>
      </c>
      <c r="O71" s="46">
        <f t="shared" si="12"/>
        <v>13.77917559969257</v>
      </c>
      <c r="P71" s="10"/>
    </row>
    <row r="72" spans="1:16">
      <c r="A72" s="13"/>
      <c r="B72" s="40">
        <v>351.1</v>
      </c>
      <c r="C72" s="21" t="s">
        <v>81</v>
      </c>
      <c r="D72" s="47">
        <v>28036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28036</v>
      </c>
      <c r="O72" s="48">
        <f t="shared" si="12"/>
        <v>1.1340965171311841</v>
      </c>
      <c r="P72" s="9"/>
    </row>
    <row r="73" spans="1:16">
      <c r="A73" s="13"/>
      <c r="B73" s="40">
        <v>351.2</v>
      </c>
      <c r="C73" s="21" t="s">
        <v>82</v>
      </c>
      <c r="D73" s="47">
        <v>44056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44056</v>
      </c>
      <c r="O73" s="48">
        <f t="shared" si="12"/>
        <v>1.7821285546701184</v>
      </c>
      <c r="P73" s="9"/>
    </row>
    <row r="74" spans="1:16">
      <c r="A74" s="13"/>
      <c r="B74" s="40">
        <v>351.5</v>
      </c>
      <c r="C74" s="21" t="s">
        <v>83</v>
      </c>
      <c r="D74" s="47">
        <v>141852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141852</v>
      </c>
      <c r="O74" s="48">
        <f t="shared" si="12"/>
        <v>5.7381173900732172</v>
      </c>
      <c r="P74" s="9"/>
    </row>
    <row r="75" spans="1:16">
      <c r="A75" s="13"/>
      <c r="B75" s="40">
        <v>354</v>
      </c>
      <c r="C75" s="21" t="s">
        <v>84</v>
      </c>
      <c r="D75" s="47">
        <v>4704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4704</v>
      </c>
      <c r="O75" s="48">
        <f t="shared" si="12"/>
        <v>0.19028356458072085</v>
      </c>
      <c r="P75" s="9"/>
    </row>
    <row r="76" spans="1:16">
      <c r="A76" s="13"/>
      <c r="B76" s="40">
        <v>359</v>
      </c>
      <c r="C76" s="21" t="s">
        <v>85</v>
      </c>
      <c r="D76" s="47">
        <v>8706</v>
      </c>
      <c r="E76" s="47">
        <v>113281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121987</v>
      </c>
      <c r="O76" s="48">
        <f t="shared" si="12"/>
        <v>4.9345495732373283</v>
      </c>
      <c r="P76" s="9"/>
    </row>
    <row r="77" spans="1:16" ht="15.75">
      <c r="A77" s="29" t="s">
        <v>3</v>
      </c>
      <c r="B77" s="30"/>
      <c r="C77" s="31"/>
      <c r="D77" s="32">
        <f t="shared" ref="D77:M77" si="14">SUM(D78:D81)</f>
        <v>200110</v>
      </c>
      <c r="E77" s="32">
        <f t="shared" si="14"/>
        <v>531725</v>
      </c>
      <c r="F77" s="32">
        <f t="shared" si="14"/>
        <v>49931</v>
      </c>
      <c r="G77" s="32">
        <f t="shared" si="14"/>
        <v>0</v>
      </c>
      <c r="H77" s="32">
        <f t="shared" si="14"/>
        <v>0</v>
      </c>
      <c r="I77" s="32">
        <f t="shared" si="14"/>
        <v>0</v>
      </c>
      <c r="J77" s="32">
        <f t="shared" si="14"/>
        <v>0</v>
      </c>
      <c r="K77" s="32">
        <f t="shared" si="14"/>
        <v>0</v>
      </c>
      <c r="L77" s="32">
        <f t="shared" si="14"/>
        <v>0</v>
      </c>
      <c r="M77" s="32">
        <f t="shared" si="14"/>
        <v>427151</v>
      </c>
      <c r="N77" s="32">
        <f t="shared" si="11"/>
        <v>1208917</v>
      </c>
      <c r="O77" s="46">
        <f t="shared" si="12"/>
        <v>48.902431131426724</v>
      </c>
      <c r="P77" s="10"/>
    </row>
    <row r="78" spans="1:16">
      <c r="A78" s="12"/>
      <c r="B78" s="25">
        <v>361.1</v>
      </c>
      <c r="C78" s="20" t="s">
        <v>86</v>
      </c>
      <c r="D78" s="47">
        <v>5036</v>
      </c>
      <c r="E78" s="47">
        <v>9430</v>
      </c>
      <c r="F78" s="47">
        <v>4106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18572</v>
      </c>
      <c r="O78" s="48">
        <f t="shared" si="12"/>
        <v>0.7512641074390195</v>
      </c>
      <c r="P78" s="9"/>
    </row>
    <row r="79" spans="1:16">
      <c r="A79" s="12"/>
      <c r="B79" s="25">
        <v>362</v>
      </c>
      <c r="C79" s="20" t="s">
        <v>87</v>
      </c>
      <c r="D79" s="47">
        <v>93352</v>
      </c>
      <c r="E79" s="47">
        <v>24163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117515</v>
      </c>
      <c r="O79" s="48">
        <f t="shared" si="12"/>
        <v>4.7536507422838881</v>
      </c>
      <c r="P79" s="9"/>
    </row>
    <row r="80" spans="1:16">
      <c r="A80" s="12"/>
      <c r="B80" s="25">
        <v>366</v>
      </c>
      <c r="C80" s="20" t="s">
        <v>88</v>
      </c>
      <c r="D80" s="47">
        <v>0</v>
      </c>
      <c r="E80" s="47">
        <v>19734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427151</v>
      </c>
      <c r="N80" s="47">
        <f t="shared" si="11"/>
        <v>446885</v>
      </c>
      <c r="O80" s="48">
        <f t="shared" si="12"/>
        <v>18.077140892358724</v>
      </c>
      <c r="P80" s="9"/>
    </row>
    <row r="81" spans="1:119">
      <c r="A81" s="12"/>
      <c r="B81" s="25">
        <v>369.9</v>
      </c>
      <c r="C81" s="20" t="s">
        <v>89</v>
      </c>
      <c r="D81" s="47">
        <v>101722</v>
      </c>
      <c r="E81" s="47">
        <v>478398</v>
      </c>
      <c r="F81" s="47">
        <v>45825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625945</v>
      </c>
      <c r="O81" s="48">
        <f t="shared" si="12"/>
        <v>25.320375389345092</v>
      </c>
      <c r="P81" s="9"/>
    </row>
    <row r="82" spans="1:119" ht="15.75">
      <c r="A82" s="29" t="s">
        <v>48</v>
      </c>
      <c r="B82" s="30"/>
      <c r="C82" s="31"/>
      <c r="D82" s="32">
        <f t="shared" ref="D82:M82" si="15">SUM(D83:D85)</f>
        <v>362907</v>
      </c>
      <c r="E82" s="32">
        <f t="shared" si="15"/>
        <v>3357012</v>
      </c>
      <c r="F82" s="32">
        <f t="shared" si="15"/>
        <v>1070041</v>
      </c>
      <c r="G82" s="32">
        <f t="shared" si="15"/>
        <v>0</v>
      </c>
      <c r="H82" s="32">
        <f t="shared" si="15"/>
        <v>0</v>
      </c>
      <c r="I82" s="32">
        <f t="shared" si="15"/>
        <v>0</v>
      </c>
      <c r="J82" s="32">
        <f t="shared" si="15"/>
        <v>0</v>
      </c>
      <c r="K82" s="32">
        <f t="shared" si="15"/>
        <v>0</v>
      </c>
      <c r="L82" s="32">
        <f t="shared" si="15"/>
        <v>0</v>
      </c>
      <c r="M82" s="32">
        <f t="shared" si="15"/>
        <v>0</v>
      </c>
      <c r="N82" s="32">
        <f t="shared" si="11"/>
        <v>4789960</v>
      </c>
      <c r="O82" s="46">
        <f t="shared" si="12"/>
        <v>193.76077019538045</v>
      </c>
      <c r="P82" s="9"/>
    </row>
    <row r="83" spans="1:119">
      <c r="A83" s="12"/>
      <c r="B83" s="25">
        <v>381</v>
      </c>
      <c r="C83" s="20" t="s">
        <v>90</v>
      </c>
      <c r="D83" s="47">
        <v>436782</v>
      </c>
      <c r="E83" s="47">
        <v>3357012</v>
      </c>
      <c r="F83" s="47">
        <v>880829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4674623</v>
      </c>
      <c r="O83" s="48">
        <f t="shared" si="12"/>
        <v>189.09522268516645</v>
      </c>
      <c r="P83" s="9"/>
    </row>
    <row r="84" spans="1:119">
      <c r="A84" s="12"/>
      <c r="B84" s="25">
        <v>384</v>
      </c>
      <c r="C84" s="20" t="s">
        <v>91</v>
      </c>
      <c r="D84" s="47">
        <v>0</v>
      </c>
      <c r="E84" s="47">
        <v>0</v>
      </c>
      <c r="F84" s="47">
        <v>189212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189212</v>
      </c>
      <c r="O84" s="48">
        <f t="shared" si="12"/>
        <v>7.6538974960559845</v>
      </c>
      <c r="P84" s="9"/>
    </row>
    <row r="85" spans="1:119" ht="15.75" thickBot="1">
      <c r="A85" s="12"/>
      <c r="B85" s="25">
        <v>387.2</v>
      </c>
      <c r="C85" s="20" t="s">
        <v>92</v>
      </c>
      <c r="D85" s="47">
        <v>-73875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-73875</v>
      </c>
      <c r="O85" s="48">
        <f t="shared" si="12"/>
        <v>-2.9883499858419968</v>
      </c>
      <c r="P85" s="9"/>
    </row>
    <row r="86" spans="1:119" ht="16.5" thickBot="1">
      <c r="A86" s="14" t="s">
        <v>65</v>
      </c>
      <c r="B86" s="23"/>
      <c r="C86" s="22"/>
      <c r="D86" s="15">
        <f t="shared" ref="D86:M86" si="16">SUM(D5,D14,D19,D41,D71,D77,D82)</f>
        <v>13683204</v>
      </c>
      <c r="E86" s="15">
        <f t="shared" si="16"/>
        <v>13687938</v>
      </c>
      <c r="F86" s="15">
        <f t="shared" si="16"/>
        <v>1808825</v>
      </c>
      <c r="G86" s="15">
        <f t="shared" si="16"/>
        <v>0</v>
      </c>
      <c r="H86" s="15">
        <f t="shared" si="16"/>
        <v>0</v>
      </c>
      <c r="I86" s="15">
        <f t="shared" si="16"/>
        <v>0</v>
      </c>
      <c r="J86" s="15">
        <f t="shared" si="16"/>
        <v>0</v>
      </c>
      <c r="K86" s="15">
        <f t="shared" si="16"/>
        <v>0</v>
      </c>
      <c r="L86" s="15">
        <f t="shared" si="16"/>
        <v>0</v>
      </c>
      <c r="M86" s="15">
        <f t="shared" si="16"/>
        <v>427151</v>
      </c>
      <c r="N86" s="15">
        <f t="shared" si="11"/>
        <v>29607118</v>
      </c>
      <c r="O86" s="38">
        <f t="shared" si="12"/>
        <v>1197.6504995752598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1"/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49" t="s">
        <v>99</v>
      </c>
      <c r="M88" s="49"/>
      <c r="N88" s="49"/>
      <c r="O88" s="44">
        <v>24721</v>
      </c>
    </row>
    <row r="89" spans="1:119">
      <c r="A89" s="50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2"/>
    </row>
    <row r="90" spans="1:119" ht="15.75" customHeight="1" thickBot="1">
      <c r="A90" s="53" t="s">
        <v>109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5"/>
    </row>
  </sheetData>
  <mergeCells count="10">
    <mergeCell ref="A90:O90"/>
    <mergeCell ref="A89:O89"/>
    <mergeCell ref="L88:N8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9</v>
      </c>
      <c r="N4" s="35" t="s">
        <v>44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10097355</v>
      </c>
      <c r="E5" s="27">
        <f t="shared" si="0"/>
        <v>1484650</v>
      </c>
      <c r="F5" s="27">
        <f t="shared" si="0"/>
        <v>707884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12289889</v>
      </c>
      <c r="O5" s="33">
        <f t="shared" ref="O5:O36" si="1">(N5/O$90)</f>
        <v>495.98002340691716</v>
      </c>
      <c r="P5" s="6"/>
    </row>
    <row r="6" spans="1:133">
      <c r="A6" s="12"/>
      <c r="B6" s="25">
        <v>311</v>
      </c>
      <c r="C6" s="20" t="s">
        <v>2</v>
      </c>
      <c r="D6" s="47">
        <v>8094060</v>
      </c>
      <c r="E6" s="47">
        <v>375853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8469913</v>
      </c>
      <c r="O6" s="48">
        <f t="shared" si="1"/>
        <v>341.81819282456917</v>
      </c>
      <c r="P6" s="9"/>
    </row>
    <row r="7" spans="1:133">
      <c r="A7" s="12"/>
      <c r="B7" s="25">
        <v>312.10000000000002</v>
      </c>
      <c r="C7" s="20" t="s">
        <v>10</v>
      </c>
      <c r="D7" s="47">
        <v>665674</v>
      </c>
      <c r="E7" s="47">
        <v>674301</v>
      </c>
      <c r="F7" s="47">
        <v>707884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2047859</v>
      </c>
      <c r="O7" s="48">
        <f t="shared" si="1"/>
        <v>82.644941280923362</v>
      </c>
      <c r="P7" s="9"/>
    </row>
    <row r="8" spans="1:133">
      <c r="A8" s="12"/>
      <c r="B8" s="25">
        <v>312.2</v>
      </c>
      <c r="C8" s="20" t="s">
        <v>122</v>
      </c>
      <c r="D8" s="47">
        <v>0</v>
      </c>
      <c r="E8" s="47">
        <v>307644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>SUM(D8:M8)</f>
        <v>307644</v>
      </c>
      <c r="O8" s="48">
        <f t="shared" si="1"/>
        <v>12.41551313612333</v>
      </c>
      <c r="P8" s="9"/>
    </row>
    <row r="9" spans="1:133">
      <c r="A9" s="12"/>
      <c r="B9" s="25">
        <v>312.3</v>
      </c>
      <c r="C9" s="20" t="s">
        <v>11</v>
      </c>
      <c r="D9" s="47">
        <v>0</v>
      </c>
      <c r="E9" s="47">
        <v>123054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123054</v>
      </c>
      <c r="O9" s="48">
        <f t="shared" si="1"/>
        <v>4.9660599701360022</v>
      </c>
      <c r="P9" s="9"/>
    </row>
    <row r="10" spans="1:133">
      <c r="A10" s="12"/>
      <c r="B10" s="25">
        <v>312.41000000000003</v>
      </c>
      <c r="C10" s="20" t="s">
        <v>13</v>
      </c>
      <c r="D10" s="47">
        <v>0</v>
      </c>
      <c r="E10" s="47">
        <v>2649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2649</v>
      </c>
      <c r="O10" s="48">
        <f t="shared" si="1"/>
        <v>0.10690504055853747</v>
      </c>
      <c r="P10" s="9"/>
    </row>
    <row r="11" spans="1:133">
      <c r="A11" s="12"/>
      <c r="B11" s="25">
        <v>312.60000000000002</v>
      </c>
      <c r="C11" s="20" t="s">
        <v>14</v>
      </c>
      <c r="D11" s="47">
        <v>1337621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1337621</v>
      </c>
      <c r="O11" s="48">
        <f t="shared" si="1"/>
        <v>53.982041244602286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1149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1149</v>
      </c>
      <c r="O12" s="48">
        <f t="shared" si="1"/>
        <v>4.6369910004439241E-2</v>
      </c>
      <c r="P12" s="9"/>
    </row>
    <row r="13" spans="1:133" ht="15.75">
      <c r="A13" s="29" t="s">
        <v>111</v>
      </c>
      <c r="B13" s="30"/>
      <c r="C13" s="31"/>
      <c r="D13" s="32">
        <f t="shared" ref="D13:M13" si="3">SUM(D14:D16)</f>
        <v>174421</v>
      </c>
      <c r="E13" s="32">
        <f t="shared" si="3"/>
        <v>207580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4" si="4">SUM(D13:M13)</f>
        <v>382001</v>
      </c>
      <c r="O13" s="46">
        <f t="shared" si="1"/>
        <v>15.416320271197385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205730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205730</v>
      </c>
      <c r="O14" s="48">
        <f t="shared" si="1"/>
        <v>8.302594939263086</v>
      </c>
      <c r="P14" s="9"/>
    </row>
    <row r="15" spans="1:133">
      <c r="A15" s="12"/>
      <c r="B15" s="25">
        <v>323.5</v>
      </c>
      <c r="C15" s="20" t="s">
        <v>112</v>
      </c>
      <c r="D15" s="47">
        <v>174421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174421</v>
      </c>
      <c r="O15" s="48">
        <f t="shared" si="1"/>
        <v>7.0390653375842449</v>
      </c>
      <c r="P15" s="9"/>
    </row>
    <row r="16" spans="1:133">
      <c r="A16" s="12"/>
      <c r="B16" s="25">
        <v>329</v>
      </c>
      <c r="C16" s="20" t="s">
        <v>113</v>
      </c>
      <c r="D16" s="47">
        <v>0</v>
      </c>
      <c r="E16" s="47">
        <v>1850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1850</v>
      </c>
      <c r="O16" s="48">
        <f t="shared" si="1"/>
        <v>7.4659994350054479E-2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SUM(D18:D39)</f>
        <v>1466491</v>
      </c>
      <c r="E17" s="32">
        <f t="shared" si="5"/>
        <v>8169729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9636220</v>
      </c>
      <c r="O17" s="46">
        <f t="shared" si="1"/>
        <v>388.88655716534163</v>
      </c>
      <c r="P17" s="10"/>
    </row>
    <row r="18" spans="1:16">
      <c r="A18" s="12"/>
      <c r="B18" s="25">
        <v>331.2</v>
      </c>
      <c r="C18" s="20" t="s">
        <v>21</v>
      </c>
      <c r="D18" s="47">
        <v>36209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36209</v>
      </c>
      <c r="O18" s="48">
        <f t="shared" si="1"/>
        <v>1.4612776948222286</v>
      </c>
      <c r="P18" s="9"/>
    </row>
    <row r="19" spans="1:16">
      <c r="A19" s="12"/>
      <c r="B19" s="25">
        <v>331.49</v>
      </c>
      <c r="C19" s="20" t="s">
        <v>26</v>
      </c>
      <c r="D19" s="47">
        <v>0</v>
      </c>
      <c r="E19" s="47">
        <v>17977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17977</v>
      </c>
      <c r="O19" s="48">
        <f t="shared" si="1"/>
        <v>0.72549336131401587</v>
      </c>
      <c r="P19" s="9"/>
    </row>
    <row r="20" spans="1:16">
      <c r="A20" s="12"/>
      <c r="B20" s="25">
        <v>331.5</v>
      </c>
      <c r="C20" s="20" t="s">
        <v>23</v>
      </c>
      <c r="D20" s="47">
        <v>0</v>
      </c>
      <c r="E20" s="47">
        <v>641002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641002</v>
      </c>
      <c r="O20" s="48">
        <f t="shared" si="1"/>
        <v>25.868759836958716</v>
      </c>
      <c r="P20" s="9"/>
    </row>
    <row r="21" spans="1:16">
      <c r="A21" s="12"/>
      <c r="B21" s="25">
        <v>331.65</v>
      </c>
      <c r="C21" s="20" t="s">
        <v>27</v>
      </c>
      <c r="D21" s="47">
        <v>31708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31708</v>
      </c>
      <c r="O21" s="48">
        <f t="shared" si="1"/>
        <v>1.2796319464062311</v>
      </c>
      <c r="P21" s="9"/>
    </row>
    <row r="22" spans="1:16">
      <c r="A22" s="12"/>
      <c r="B22" s="25">
        <v>334.1</v>
      </c>
      <c r="C22" s="20" t="s">
        <v>24</v>
      </c>
      <c r="D22" s="47">
        <v>0</v>
      </c>
      <c r="E22" s="47">
        <v>305904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305904</v>
      </c>
      <c r="O22" s="48">
        <f t="shared" si="1"/>
        <v>12.345292384680576</v>
      </c>
      <c r="P22" s="9"/>
    </row>
    <row r="23" spans="1:16">
      <c r="A23" s="12"/>
      <c r="B23" s="25">
        <v>334.2</v>
      </c>
      <c r="C23" s="20" t="s">
        <v>25</v>
      </c>
      <c r="D23" s="47">
        <v>42561</v>
      </c>
      <c r="E23" s="47">
        <v>392820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435381</v>
      </c>
      <c r="O23" s="48">
        <f t="shared" si="1"/>
        <v>17.570563783849227</v>
      </c>
      <c r="P23" s="9"/>
    </row>
    <row r="24" spans="1:16">
      <c r="A24" s="12"/>
      <c r="B24" s="25">
        <v>334.34</v>
      </c>
      <c r="C24" s="20" t="s">
        <v>28</v>
      </c>
      <c r="D24" s="47">
        <v>0</v>
      </c>
      <c r="E24" s="47">
        <v>219159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219159</v>
      </c>
      <c r="O24" s="48">
        <f t="shared" si="1"/>
        <v>8.8445457847370754</v>
      </c>
      <c r="P24" s="9"/>
    </row>
    <row r="25" spans="1:16">
      <c r="A25" s="12"/>
      <c r="B25" s="25">
        <v>334.49</v>
      </c>
      <c r="C25" s="20" t="s">
        <v>29</v>
      </c>
      <c r="D25" s="47">
        <v>0</v>
      </c>
      <c r="E25" s="47">
        <v>4890203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7" si="6">SUM(D25:M25)</f>
        <v>4890203</v>
      </c>
      <c r="O25" s="48">
        <f t="shared" si="1"/>
        <v>197.35271802736187</v>
      </c>
      <c r="P25" s="9"/>
    </row>
    <row r="26" spans="1:16">
      <c r="A26" s="12"/>
      <c r="B26" s="25">
        <v>334.5</v>
      </c>
      <c r="C26" s="20" t="s">
        <v>30</v>
      </c>
      <c r="D26" s="47">
        <v>0</v>
      </c>
      <c r="E26" s="47">
        <v>377392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377392</v>
      </c>
      <c r="O26" s="48">
        <f t="shared" si="1"/>
        <v>15.230315993381492</v>
      </c>
      <c r="P26" s="9"/>
    </row>
    <row r="27" spans="1:16">
      <c r="A27" s="12"/>
      <c r="B27" s="25">
        <v>334.61</v>
      </c>
      <c r="C27" s="20" t="s">
        <v>114</v>
      </c>
      <c r="D27" s="47">
        <v>0</v>
      </c>
      <c r="E27" s="47">
        <v>77250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77250</v>
      </c>
      <c r="O27" s="48">
        <f t="shared" si="1"/>
        <v>3.117559223536059</v>
      </c>
      <c r="P27" s="9"/>
    </row>
    <row r="28" spans="1:16">
      <c r="A28" s="12"/>
      <c r="B28" s="25">
        <v>334.62</v>
      </c>
      <c r="C28" s="20" t="s">
        <v>115</v>
      </c>
      <c r="D28" s="47">
        <v>0</v>
      </c>
      <c r="E28" s="47">
        <v>8171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8171</v>
      </c>
      <c r="O28" s="48">
        <f t="shared" si="1"/>
        <v>0.32975503450502441</v>
      </c>
      <c r="P28" s="9"/>
    </row>
    <row r="29" spans="1:16">
      <c r="A29" s="12"/>
      <c r="B29" s="25">
        <v>334.7</v>
      </c>
      <c r="C29" s="20" t="s">
        <v>31</v>
      </c>
      <c r="D29" s="47">
        <v>0</v>
      </c>
      <c r="E29" s="47">
        <v>206904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206904</v>
      </c>
      <c r="O29" s="48">
        <f t="shared" si="1"/>
        <v>8.3499737681100932</v>
      </c>
      <c r="P29" s="9"/>
    </row>
    <row r="30" spans="1:16">
      <c r="A30" s="12"/>
      <c r="B30" s="25">
        <v>335.12</v>
      </c>
      <c r="C30" s="20" t="s">
        <v>32</v>
      </c>
      <c r="D30" s="47">
        <v>413323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413323</v>
      </c>
      <c r="O30" s="48">
        <f t="shared" si="1"/>
        <v>16.680374510674362</v>
      </c>
      <c r="P30" s="9"/>
    </row>
    <row r="31" spans="1:16">
      <c r="A31" s="12"/>
      <c r="B31" s="25">
        <v>335.13</v>
      </c>
      <c r="C31" s="20" t="s">
        <v>33</v>
      </c>
      <c r="D31" s="47">
        <v>26214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26214</v>
      </c>
      <c r="O31" s="48">
        <f t="shared" si="1"/>
        <v>1.0579119415634206</v>
      </c>
      <c r="P31" s="9"/>
    </row>
    <row r="32" spans="1:16">
      <c r="A32" s="12"/>
      <c r="B32" s="25">
        <v>335.14</v>
      </c>
      <c r="C32" s="20" t="s">
        <v>34</v>
      </c>
      <c r="D32" s="47">
        <v>0</v>
      </c>
      <c r="E32" s="47">
        <v>14507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14507</v>
      </c>
      <c r="O32" s="48">
        <f t="shared" si="1"/>
        <v>0.58545542596553535</v>
      </c>
      <c r="P32" s="9"/>
    </row>
    <row r="33" spans="1:16">
      <c r="A33" s="12"/>
      <c r="B33" s="25">
        <v>335.15</v>
      </c>
      <c r="C33" s="20" t="s">
        <v>35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53</v>
      </c>
      <c r="O33" s="48">
        <f t="shared" si="1"/>
        <v>2.1389079462448041E-3</v>
      </c>
      <c r="P33" s="9"/>
    </row>
    <row r="34" spans="1:16">
      <c r="A34" s="12"/>
      <c r="B34" s="25">
        <v>335.16</v>
      </c>
      <c r="C34" s="20" t="s">
        <v>36</v>
      </c>
      <c r="D34" s="47">
        <v>0</v>
      </c>
      <c r="E34" s="47">
        <v>207850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207850</v>
      </c>
      <c r="O34" s="48">
        <f t="shared" si="1"/>
        <v>8.3881512571128773</v>
      </c>
      <c r="P34" s="9"/>
    </row>
    <row r="35" spans="1:16">
      <c r="A35" s="12"/>
      <c r="B35" s="25">
        <v>335.17</v>
      </c>
      <c r="C35" s="20" t="s">
        <v>37</v>
      </c>
      <c r="D35" s="47">
        <v>40293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40293</v>
      </c>
      <c r="O35" s="48">
        <f t="shared" si="1"/>
        <v>1.6260946769441866</v>
      </c>
      <c r="P35" s="9"/>
    </row>
    <row r="36" spans="1:16">
      <c r="A36" s="12"/>
      <c r="B36" s="25">
        <v>335.18</v>
      </c>
      <c r="C36" s="20" t="s">
        <v>38</v>
      </c>
      <c r="D36" s="47">
        <v>729976</v>
      </c>
      <c r="E36" s="47">
        <v>769406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1499382</v>
      </c>
      <c r="O36" s="48">
        <f t="shared" si="1"/>
        <v>60.51019008030994</v>
      </c>
      <c r="P36" s="9"/>
    </row>
    <row r="37" spans="1:16">
      <c r="A37" s="12"/>
      <c r="B37" s="25">
        <v>335.19</v>
      </c>
      <c r="C37" s="20" t="s">
        <v>49</v>
      </c>
      <c r="D37" s="47">
        <v>0</v>
      </c>
      <c r="E37" s="47">
        <v>33184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33184</v>
      </c>
      <c r="O37" s="48">
        <f t="shared" ref="O37:O68" si="7">(N37/O$90)</f>
        <v>1.3391985148714638</v>
      </c>
      <c r="P37" s="9"/>
    </row>
    <row r="38" spans="1:16">
      <c r="A38" s="12"/>
      <c r="B38" s="25">
        <v>337.2</v>
      </c>
      <c r="C38" s="20" t="s">
        <v>40</v>
      </c>
      <c r="D38" s="47">
        <v>146154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146154</v>
      </c>
      <c r="O38" s="48">
        <f t="shared" si="7"/>
        <v>5.8983009806691147</v>
      </c>
      <c r="P38" s="9"/>
    </row>
    <row r="39" spans="1:16">
      <c r="A39" s="12"/>
      <c r="B39" s="25">
        <v>337.6</v>
      </c>
      <c r="C39" s="20" t="s">
        <v>116</v>
      </c>
      <c r="D39" s="47">
        <v>0</v>
      </c>
      <c r="E39" s="47">
        <v>8000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8000</v>
      </c>
      <c r="O39" s="48">
        <f t="shared" si="7"/>
        <v>0.32285402962185722</v>
      </c>
      <c r="P39" s="9"/>
    </row>
    <row r="40" spans="1:16" ht="15.75">
      <c r="A40" s="29" t="s">
        <v>46</v>
      </c>
      <c r="B40" s="30"/>
      <c r="C40" s="31"/>
      <c r="D40" s="32">
        <f t="shared" ref="D40:M40" si="8">SUM(D41:D70)</f>
        <v>1734952</v>
      </c>
      <c r="E40" s="32">
        <f t="shared" si="8"/>
        <v>1406812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3141764</v>
      </c>
      <c r="O40" s="46">
        <f t="shared" si="7"/>
        <v>126.79139594011058</v>
      </c>
      <c r="P40" s="10"/>
    </row>
    <row r="41" spans="1:16">
      <c r="A41" s="12"/>
      <c r="B41" s="25">
        <v>341.15</v>
      </c>
      <c r="C41" s="20" t="s">
        <v>50</v>
      </c>
      <c r="D41" s="47">
        <v>0</v>
      </c>
      <c r="E41" s="47">
        <v>50824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70" si="9">SUM(D41:M41)</f>
        <v>50824</v>
      </c>
      <c r="O41" s="48">
        <f t="shared" si="7"/>
        <v>2.0510916501876588</v>
      </c>
      <c r="P41" s="9"/>
    </row>
    <row r="42" spans="1:16">
      <c r="A42" s="12"/>
      <c r="B42" s="25">
        <v>341.51</v>
      </c>
      <c r="C42" s="20" t="s">
        <v>51</v>
      </c>
      <c r="D42" s="47">
        <v>202459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202459</v>
      </c>
      <c r="O42" s="48">
        <f t="shared" si="7"/>
        <v>8.170587997901448</v>
      </c>
      <c r="P42" s="9"/>
    </row>
    <row r="43" spans="1:16">
      <c r="A43" s="12"/>
      <c r="B43" s="25">
        <v>341.52</v>
      </c>
      <c r="C43" s="20" t="s">
        <v>52</v>
      </c>
      <c r="D43" s="47">
        <v>26856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26856</v>
      </c>
      <c r="O43" s="48">
        <f t="shared" si="7"/>
        <v>1.0838209774405747</v>
      </c>
      <c r="P43" s="9"/>
    </row>
    <row r="44" spans="1:16">
      <c r="A44" s="12"/>
      <c r="B44" s="25">
        <v>341.55</v>
      </c>
      <c r="C44" s="20" t="s">
        <v>53</v>
      </c>
      <c r="D44" s="47">
        <v>2050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2050</v>
      </c>
      <c r="O44" s="48">
        <f t="shared" si="7"/>
        <v>8.2731345090600913E-2</v>
      </c>
      <c r="P44" s="9"/>
    </row>
    <row r="45" spans="1:16">
      <c r="A45" s="12"/>
      <c r="B45" s="25">
        <v>341.56</v>
      </c>
      <c r="C45" s="20" t="s">
        <v>54</v>
      </c>
      <c r="D45" s="47">
        <v>5455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5455</v>
      </c>
      <c r="O45" s="48">
        <f t="shared" si="7"/>
        <v>0.22014609144840389</v>
      </c>
      <c r="P45" s="9"/>
    </row>
    <row r="46" spans="1:16">
      <c r="A46" s="12"/>
      <c r="B46" s="25">
        <v>341.8</v>
      </c>
      <c r="C46" s="20" t="s">
        <v>55</v>
      </c>
      <c r="D46" s="47">
        <v>142795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142795</v>
      </c>
      <c r="O46" s="48">
        <f t="shared" si="7"/>
        <v>5.7627426449816372</v>
      </c>
      <c r="P46" s="9"/>
    </row>
    <row r="47" spans="1:16">
      <c r="A47" s="12"/>
      <c r="B47" s="25">
        <v>341.9</v>
      </c>
      <c r="C47" s="20" t="s">
        <v>56</v>
      </c>
      <c r="D47" s="47">
        <v>34656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34656</v>
      </c>
      <c r="O47" s="48">
        <f t="shared" si="7"/>
        <v>1.3986036563218855</v>
      </c>
      <c r="P47" s="9"/>
    </row>
    <row r="48" spans="1:16">
      <c r="A48" s="12"/>
      <c r="B48" s="25">
        <v>342.1</v>
      </c>
      <c r="C48" s="20" t="s">
        <v>57</v>
      </c>
      <c r="D48" s="47">
        <v>0</v>
      </c>
      <c r="E48" s="47">
        <v>81361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81361</v>
      </c>
      <c r="O48" s="48">
        <f t="shared" si="7"/>
        <v>3.2834658380079906</v>
      </c>
      <c r="P48" s="9"/>
    </row>
    <row r="49" spans="1:16">
      <c r="A49" s="12"/>
      <c r="B49" s="25">
        <v>342.3</v>
      </c>
      <c r="C49" s="20" t="s">
        <v>58</v>
      </c>
      <c r="D49" s="47">
        <v>669602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669602</v>
      </c>
      <c r="O49" s="48">
        <f t="shared" si="7"/>
        <v>27.022962992856854</v>
      </c>
      <c r="P49" s="9"/>
    </row>
    <row r="50" spans="1:16">
      <c r="A50" s="12"/>
      <c r="B50" s="25">
        <v>342.4</v>
      </c>
      <c r="C50" s="20" t="s">
        <v>59</v>
      </c>
      <c r="D50" s="47">
        <v>0</v>
      </c>
      <c r="E50" s="47">
        <v>140416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140416</v>
      </c>
      <c r="O50" s="48">
        <f t="shared" si="7"/>
        <v>5.6667339279228379</v>
      </c>
      <c r="P50" s="9"/>
    </row>
    <row r="51" spans="1:16">
      <c r="A51" s="12"/>
      <c r="B51" s="25">
        <v>342.6</v>
      </c>
      <c r="C51" s="20" t="s">
        <v>117</v>
      </c>
      <c r="D51" s="47">
        <v>0</v>
      </c>
      <c r="E51" s="47">
        <v>792493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792493</v>
      </c>
      <c r="O51" s="48">
        <f t="shared" si="7"/>
        <v>31.982444812139313</v>
      </c>
      <c r="P51" s="9"/>
    </row>
    <row r="52" spans="1:16">
      <c r="A52" s="12"/>
      <c r="B52" s="25">
        <v>344.9</v>
      </c>
      <c r="C52" s="20" t="s">
        <v>61</v>
      </c>
      <c r="D52" s="47">
        <v>159714</v>
      </c>
      <c r="E52" s="47">
        <v>1594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161308</v>
      </c>
      <c r="O52" s="48">
        <f t="shared" si="7"/>
        <v>6.5098672262803179</v>
      </c>
      <c r="P52" s="9"/>
    </row>
    <row r="53" spans="1:16">
      <c r="A53" s="12"/>
      <c r="B53" s="25">
        <v>346.4</v>
      </c>
      <c r="C53" s="20" t="s">
        <v>62</v>
      </c>
      <c r="D53" s="47">
        <v>0</v>
      </c>
      <c r="E53" s="47">
        <v>1790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1790</v>
      </c>
      <c r="O53" s="48">
        <f t="shared" si="7"/>
        <v>7.2238589127890551E-2</v>
      </c>
      <c r="P53" s="9"/>
    </row>
    <row r="54" spans="1:16">
      <c r="A54" s="12"/>
      <c r="B54" s="25">
        <v>347.5</v>
      </c>
      <c r="C54" s="20" t="s">
        <v>63</v>
      </c>
      <c r="D54" s="47">
        <v>0</v>
      </c>
      <c r="E54" s="47">
        <v>10305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10305</v>
      </c>
      <c r="O54" s="48">
        <f t="shared" si="7"/>
        <v>0.41587634690665481</v>
      </c>
      <c r="P54" s="9"/>
    </row>
    <row r="55" spans="1:16">
      <c r="A55" s="12"/>
      <c r="B55" s="25">
        <v>348.12</v>
      </c>
      <c r="C55" s="39" t="s">
        <v>66</v>
      </c>
      <c r="D55" s="47">
        <v>6718</v>
      </c>
      <c r="E55" s="47">
        <v>93660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100378</v>
      </c>
      <c r="O55" s="48">
        <f t="shared" si="7"/>
        <v>4.0509302231728483</v>
      </c>
      <c r="P55" s="9"/>
    </row>
    <row r="56" spans="1:16">
      <c r="A56" s="12"/>
      <c r="B56" s="25">
        <v>348.13</v>
      </c>
      <c r="C56" s="39" t="s">
        <v>67</v>
      </c>
      <c r="D56" s="47">
        <v>33444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33444</v>
      </c>
      <c r="O56" s="48">
        <f t="shared" si="7"/>
        <v>1.3496912708341742</v>
      </c>
      <c r="P56" s="9"/>
    </row>
    <row r="57" spans="1:16">
      <c r="A57" s="12"/>
      <c r="B57" s="25">
        <v>348.22</v>
      </c>
      <c r="C57" s="39" t="s">
        <v>68</v>
      </c>
      <c r="D57" s="47">
        <v>1448</v>
      </c>
      <c r="E57" s="47">
        <v>15217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16665</v>
      </c>
      <c r="O57" s="48">
        <f t="shared" si="7"/>
        <v>0.67254530045603134</v>
      </c>
      <c r="P57" s="9"/>
    </row>
    <row r="58" spans="1:16">
      <c r="A58" s="12"/>
      <c r="B58" s="25">
        <v>348.23</v>
      </c>
      <c r="C58" s="39" t="s">
        <v>69</v>
      </c>
      <c r="D58" s="47">
        <v>30258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30258</v>
      </c>
      <c r="O58" s="48">
        <f t="shared" si="7"/>
        <v>1.2211146535372694</v>
      </c>
      <c r="P58" s="9"/>
    </row>
    <row r="59" spans="1:16">
      <c r="A59" s="12"/>
      <c r="B59" s="25">
        <v>348.31</v>
      </c>
      <c r="C59" s="39" t="s">
        <v>70</v>
      </c>
      <c r="D59" s="47">
        <v>77650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77650</v>
      </c>
      <c r="O59" s="48">
        <f t="shared" si="7"/>
        <v>3.1337019250171516</v>
      </c>
      <c r="P59" s="9"/>
    </row>
    <row r="60" spans="1:16">
      <c r="A60" s="12"/>
      <c r="B60" s="25">
        <v>348.32</v>
      </c>
      <c r="C60" s="39" t="s">
        <v>71</v>
      </c>
      <c r="D60" s="47">
        <v>5496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5496</v>
      </c>
      <c r="O60" s="48">
        <f t="shared" si="7"/>
        <v>0.22180071835021592</v>
      </c>
      <c r="P60" s="9"/>
    </row>
    <row r="61" spans="1:16">
      <c r="A61" s="12"/>
      <c r="B61" s="25">
        <v>348.41</v>
      </c>
      <c r="C61" s="39" t="s">
        <v>72</v>
      </c>
      <c r="D61" s="47">
        <v>80192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80192</v>
      </c>
      <c r="O61" s="48">
        <f t="shared" si="7"/>
        <v>3.2362887929294968</v>
      </c>
      <c r="P61" s="9"/>
    </row>
    <row r="62" spans="1:16">
      <c r="A62" s="12"/>
      <c r="B62" s="25">
        <v>348.42</v>
      </c>
      <c r="C62" s="39" t="s">
        <v>73</v>
      </c>
      <c r="D62" s="47">
        <v>8786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8786</v>
      </c>
      <c r="O62" s="48">
        <f t="shared" si="7"/>
        <v>0.35457443803220468</v>
      </c>
      <c r="P62" s="9"/>
    </row>
    <row r="63" spans="1:16">
      <c r="A63" s="12"/>
      <c r="B63" s="25">
        <v>348.48</v>
      </c>
      <c r="C63" s="39" t="s">
        <v>74</v>
      </c>
      <c r="D63" s="47">
        <v>2991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2991</v>
      </c>
      <c r="O63" s="48">
        <f t="shared" si="7"/>
        <v>0.12070705032487186</v>
      </c>
      <c r="P63" s="9"/>
    </row>
    <row r="64" spans="1:16">
      <c r="A64" s="12"/>
      <c r="B64" s="25">
        <v>348.51</v>
      </c>
      <c r="C64" s="39" t="s">
        <v>118</v>
      </c>
      <c r="D64" s="47">
        <v>251</v>
      </c>
      <c r="E64" s="47">
        <v>15909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16160</v>
      </c>
      <c r="O64" s="48">
        <f t="shared" si="7"/>
        <v>0.65216513983615154</v>
      </c>
      <c r="P64" s="9"/>
    </row>
    <row r="65" spans="1:16">
      <c r="A65" s="12"/>
      <c r="B65" s="25">
        <v>348.52</v>
      </c>
      <c r="C65" s="39" t="s">
        <v>75</v>
      </c>
      <c r="D65" s="47">
        <v>40826</v>
      </c>
      <c r="E65" s="47">
        <v>163240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204066</v>
      </c>
      <c r="O65" s="48">
        <f t="shared" si="7"/>
        <v>8.2354413011017389</v>
      </c>
      <c r="P65" s="9"/>
    </row>
    <row r="66" spans="1:16">
      <c r="A66" s="12"/>
      <c r="B66" s="25">
        <v>348.53</v>
      </c>
      <c r="C66" s="39" t="s">
        <v>76</v>
      </c>
      <c r="D66" s="47">
        <v>179686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179686</v>
      </c>
      <c r="O66" s="48">
        <f t="shared" si="7"/>
        <v>7.2515436458291296</v>
      </c>
      <c r="P66" s="9"/>
    </row>
    <row r="67" spans="1:16">
      <c r="A67" s="12"/>
      <c r="B67" s="25">
        <v>348.62</v>
      </c>
      <c r="C67" s="39" t="s">
        <v>77</v>
      </c>
      <c r="D67" s="47">
        <v>77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77</v>
      </c>
      <c r="O67" s="48">
        <f t="shared" si="7"/>
        <v>3.1074700351103757E-3</v>
      </c>
      <c r="P67" s="9"/>
    </row>
    <row r="68" spans="1:16">
      <c r="A68" s="12"/>
      <c r="B68" s="25">
        <v>348.71</v>
      </c>
      <c r="C68" s="39" t="s">
        <v>78</v>
      </c>
      <c r="D68" s="47">
        <v>20440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20440</v>
      </c>
      <c r="O68" s="48">
        <f t="shared" si="7"/>
        <v>0.82489204568384522</v>
      </c>
      <c r="P68" s="9"/>
    </row>
    <row r="69" spans="1:16">
      <c r="A69" s="12"/>
      <c r="B69" s="25">
        <v>348.72</v>
      </c>
      <c r="C69" s="39" t="s">
        <v>79</v>
      </c>
      <c r="D69" s="47">
        <v>3102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3102</v>
      </c>
      <c r="O69" s="48">
        <f t="shared" ref="O69:O88" si="10">(N69/O$90)</f>
        <v>0.12518664998587514</v>
      </c>
      <c r="P69" s="9"/>
    </row>
    <row r="70" spans="1:16">
      <c r="A70" s="12"/>
      <c r="B70" s="25">
        <v>349</v>
      </c>
      <c r="C70" s="20" t="s">
        <v>103</v>
      </c>
      <c r="D70" s="47">
        <v>0</v>
      </c>
      <c r="E70" s="47">
        <v>40003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40003</v>
      </c>
      <c r="O70" s="48">
        <f t="shared" si="10"/>
        <v>1.6143912183703943</v>
      </c>
      <c r="P70" s="9"/>
    </row>
    <row r="71" spans="1:16" ht="15.75">
      <c r="A71" s="29" t="s">
        <v>47</v>
      </c>
      <c r="B71" s="30"/>
      <c r="C71" s="31"/>
      <c r="D71" s="32">
        <f t="shared" ref="D71:M71" si="11">SUM(D72:D76)</f>
        <v>396966</v>
      </c>
      <c r="E71" s="32">
        <f t="shared" si="11"/>
        <v>4065</v>
      </c>
      <c r="F71" s="32">
        <f t="shared" si="11"/>
        <v>0</v>
      </c>
      <c r="G71" s="32">
        <f t="shared" si="11"/>
        <v>0</v>
      </c>
      <c r="H71" s="32">
        <f t="shared" si="11"/>
        <v>0</v>
      </c>
      <c r="I71" s="32">
        <f t="shared" si="11"/>
        <v>0</v>
      </c>
      <c r="J71" s="32">
        <f t="shared" si="11"/>
        <v>0</v>
      </c>
      <c r="K71" s="32">
        <f t="shared" si="11"/>
        <v>0</v>
      </c>
      <c r="L71" s="32">
        <f t="shared" si="11"/>
        <v>0</v>
      </c>
      <c r="M71" s="32">
        <f t="shared" si="11"/>
        <v>0</v>
      </c>
      <c r="N71" s="32">
        <f t="shared" ref="N71:N88" si="12">SUM(D71:M71)</f>
        <v>401031</v>
      </c>
      <c r="O71" s="46">
        <f t="shared" si="10"/>
        <v>16.184309294160379</v>
      </c>
      <c r="P71" s="10"/>
    </row>
    <row r="72" spans="1:16">
      <c r="A72" s="13"/>
      <c r="B72" s="40">
        <v>351.1</v>
      </c>
      <c r="C72" s="21" t="s">
        <v>81</v>
      </c>
      <c r="D72" s="47">
        <v>61744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61744</v>
      </c>
      <c r="O72" s="48">
        <f t="shared" si="10"/>
        <v>2.4917874006214942</v>
      </c>
      <c r="P72" s="9"/>
    </row>
    <row r="73" spans="1:16">
      <c r="A73" s="13"/>
      <c r="B73" s="40">
        <v>351.2</v>
      </c>
      <c r="C73" s="21" t="s">
        <v>82</v>
      </c>
      <c r="D73" s="47">
        <v>76688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76688</v>
      </c>
      <c r="O73" s="48">
        <f t="shared" si="10"/>
        <v>3.0948787279551233</v>
      </c>
      <c r="P73" s="9"/>
    </row>
    <row r="74" spans="1:16">
      <c r="A74" s="13"/>
      <c r="B74" s="40">
        <v>351.5</v>
      </c>
      <c r="C74" s="21" t="s">
        <v>83</v>
      </c>
      <c r="D74" s="47">
        <v>238471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238471</v>
      </c>
      <c r="O74" s="48">
        <f t="shared" si="10"/>
        <v>9.623915412244239</v>
      </c>
      <c r="P74" s="9"/>
    </row>
    <row r="75" spans="1:16">
      <c r="A75" s="13"/>
      <c r="B75" s="40">
        <v>354</v>
      </c>
      <c r="C75" s="21" t="s">
        <v>84</v>
      </c>
      <c r="D75" s="47">
        <v>9186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9186</v>
      </c>
      <c r="O75" s="48">
        <f t="shared" si="10"/>
        <v>0.37071713951329754</v>
      </c>
      <c r="P75" s="9"/>
    </row>
    <row r="76" spans="1:16">
      <c r="A76" s="13"/>
      <c r="B76" s="40">
        <v>359</v>
      </c>
      <c r="C76" s="21" t="s">
        <v>85</v>
      </c>
      <c r="D76" s="47">
        <v>10877</v>
      </c>
      <c r="E76" s="47">
        <v>4065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14942</v>
      </c>
      <c r="O76" s="48">
        <f t="shared" si="10"/>
        <v>0.60301061382622378</v>
      </c>
      <c r="P76" s="9"/>
    </row>
    <row r="77" spans="1:16" ht="15.75">
      <c r="A77" s="29" t="s">
        <v>3</v>
      </c>
      <c r="B77" s="30"/>
      <c r="C77" s="31"/>
      <c r="D77" s="32">
        <f t="shared" ref="D77:M77" si="13">SUM(D78:D83)</f>
        <v>317811</v>
      </c>
      <c r="E77" s="32">
        <f t="shared" si="13"/>
        <v>939663</v>
      </c>
      <c r="F77" s="32">
        <f t="shared" si="13"/>
        <v>66251</v>
      </c>
      <c r="G77" s="32">
        <f t="shared" si="13"/>
        <v>0</v>
      </c>
      <c r="H77" s="32">
        <f t="shared" si="13"/>
        <v>0</v>
      </c>
      <c r="I77" s="32">
        <f t="shared" si="13"/>
        <v>0</v>
      </c>
      <c r="J77" s="32">
        <f t="shared" si="13"/>
        <v>0</v>
      </c>
      <c r="K77" s="32">
        <f t="shared" si="13"/>
        <v>0</v>
      </c>
      <c r="L77" s="32">
        <f t="shared" si="13"/>
        <v>0</v>
      </c>
      <c r="M77" s="32">
        <f t="shared" si="13"/>
        <v>593136</v>
      </c>
      <c r="N77" s="32">
        <f t="shared" si="12"/>
        <v>1916861</v>
      </c>
      <c r="O77" s="46">
        <f t="shared" si="10"/>
        <v>77.358287259372858</v>
      </c>
      <c r="P77" s="10"/>
    </row>
    <row r="78" spans="1:16">
      <c r="A78" s="12"/>
      <c r="B78" s="25">
        <v>361.1</v>
      </c>
      <c r="C78" s="20" t="s">
        <v>86</v>
      </c>
      <c r="D78" s="47">
        <v>61799</v>
      </c>
      <c r="E78" s="47">
        <v>41003</v>
      </c>
      <c r="F78" s="47">
        <v>31805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134607</v>
      </c>
      <c r="O78" s="48">
        <f t="shared" si="10"/>
        <v>5.432301545663667</v>
      </c>
      <c r="P78" s="9"/>
    </row>
    <row r="79" spans="1:16">
      <c r="A79" s="12"/>
      <c r="B79" s="25">
        <v>362</v>
      </c>
      <c r="C79" s="20" t="s">
        <v>87</v>
      </c>
      <c r="D79" s="47">
        <v>90502</v>
      </c>
      <c r="E79" s="47">
        <v>11200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101702</v>
      </c>
      <c r="O79" s="48">
        <f t="shared" si="10"/>
        <v>4.1043625650752658</v>
      </c>
      <c r="P79" s="9"/>
    </row>
    <row r="80" spans="1:16">
      <c r="A80" s="12"/>
      <c r="B80" s="25">
        <v>363.12</v>
      </c>
      <c r="C80" s="20" t="s">
        <v>119</v>
      </c>
      <c r="D80" s="47">
        <v>0</v>
      </c>
      <c r="E80" s="47">
        <v>12729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12729</v>
      </c>
      <c r="O80" s="48">
        <f t="shared" si="10"/>
        <v>0.51370111788207762</v>
      </c>
      <c r="P80" s="9"/>
    </row>
    <row r="81" spans="1:119">
      <c r="A81" s="12"/>
      <c r="B81" s="25">
        <v>363.24</v>
      </c>
      <c r="C81" s="20" t="s">
        <v>120</v>
      </c>
      <c r="D81" s="47">
        <v>0</v>
      </c>
      <c r="E81" s="47">
        <v>95115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95115</v>
      </c>
      <c r="O81" s="48">
        <f t="shared" si="10"/>
        <v>3.8385326284353685</v>
      </c>
      <c r="P81" s="9"/>
    </row>
    <row r="82" spans="1:119">
      <c r="A82" s="12"/>
      <c r="B82" s="25">
        <v>366</v>
      </c>
      <c r="C82" s="20" t="s">
        <v>88</v>
      </c>
      <c r="D82" s="47">
        <v>0</v>
      </c>
      <c r="E82" s="47">
        <v>425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593136</v>
      </c>
      <c r="N82" s="47">
        <f t="shared" si="12"/>
        <v>593561</v>
      </c>
      <c r="O82" s="48">
        <f t="shared" si="10"/>
        <v>23.954195084547401</v>
      </c>
      <c r="P82" s="9"/>
    </row>
    <row r="83" spans="1:119">
      <c r="A83" s="12"/>
      <c r="B83" s="25">
        <v>369.9</v>
      </c>
      <c r="C83" s="20" t="s">
        <v>89</v>
      </c>
      <c r="D83" s="47">
        <v>165510</v>
      </c>
      <c r="E83" s="47">
        <v>779191</v>
      </c>
      <c r="F83" s="47">
        <v>34446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979147</v>
      </c>
      <c r="O83" s="48">
        <f t="shared" si="10"/>
        <v>39.51519431776908</v>
      </c>
      <c r="P83" s="9"/>
    </row>
    <row r="84" spans="1:119" ht="15.75">
      <c r="A84" s="29" t="s">
        <v>48</v>
      </c>
      <c r="B84" s="30"/>
      <c r="C84" s="31"/>
      <c r="D84" s="32">
        <f t="shared" ref="D84:M84" si="14">SUM(D85:D87)</f>
        <v>168749</v>
      </c>
      <c r="E84" s="32">
        <f t="shared" si="14"/>
        <v>2892342</v>
      </c>
      <c r="F84" s="32">
        <f t="shared" si="14"/>
        <v>1335860</v>
      </c>
      <c r="G84" s="32">
        <f t="shared" si="14"/>
        <v>0</v>
      </c>
      <c r="H84" s="32">
        <f t="shared" si="14"/>
        <v>0</v>
      </c>
      <c r="I84" s="32">
        <f t="shared" si="14"/>
        <v>0</v>
      </c>
      <c r="J84" s="32">
        <f t="shared" si="14"/>
        <v>0</v>
      </c>
      <c r="K84" s="32">
        <f t="shared" si="14"/>
        <v>0</v>
      </c>
      <c r="L84" s="32">
        <f t="shared" si="14"/>
        <v>0</v>
      </c>
      <c r="M84" s="32">
        <f t="shared" si="14"/>
        <v>0</v>
      </c>
      <c r="N84" s="32">
        <f t="shared" si="12"/>
        <v>4396951</v>
      </c>
      <c r="O84" s="46">
        <f t="shared" si="10"/>
        <v>177.44666854998184</v>
      </c>
      <c r="P84" s="9"/>
    </row>
    <row r="85" spans="1:119">
      <c r="A85" s="12"/>
      <c r="B85" s="25">
        <v>381</v>
      </c>
      <c r="C85" s="20" t="s">
        <v>90</v>
      </c>
      <c r="D85" s="47">
        <v>337076</v>
      </c>
      <c r="E85" s="47">
        <v>2892342</v>
      </c>
      <c r="F85" s="47">
        <v>894509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4123927</v>
      </c>
      <c r="O85" s="48">
        <f t="shared" si="10"/>
        <v>166.4283062270471</v>
      </c>
      <c r="P85" s="9"/>
    </row>
    <row r="86" spans="1:119">
      <c r="A86" s="12"/>
      <c r="B86" s="25">
        <v>384</v>
      </c>
      <c r="C86" s="20" t="s">
        <v>91</v>
      </c>
      <c r="D86" s="47">
        <v>0</v>
      </c>
      <c r="E86" s="47">
        <v>0</v>
      </c>
      <c r="F86" s="47">
        <v>441351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441351</v>
      </c>
      <c r="O86" s="48">
        <f t="shared" si="10"/>
        <v>17.811493603454537</v>
      </c>
      <c r="P86" s="9"/>
    </row>
    <row r="87" spans="1:119" ht="15.75" thickBot="1">
      <c r="A87" s="12"/>
      <c r="B87" s="25">
        <v>387.2</v>
      </c>
      <c r="C87" s="20" t="s">
        <v>92</v>
      </c>
      <c r="D87" s="47">
        <v>-168327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-168327</v>
      </c>
      <c r="O87" s="48">
        <f t="shared" si="10"/>
        <v>-6.7931312805197948</v>
      </c>
      <c r="P87" s="9"/>
    </row>
    <row r="88" spans="1:119" ht="16.5" thickBot="1">
      <c r="A88" s="14" t="s">
        <v>65</v>
      </c>
      <c r="B88" s="23"/>
      <c r="C88" s="22"/>
      <c r="D88" s="15">
        <f t="shared" ref="D88:M88" si="15">SUM(D5,D13,D17,D40,D71,D77,D84)</f>
        <v>14356745</v>
      </c>
      <c r="E88" s="15">
        <f t="shared" si="15"/>
        <v>15104841</v>
      </c>
      <c r="F88" s="15">
        <f t="shared" si="15"/>
        <v>2109995</v>
      </c>
      <c r="G88" s="15">
        <f t="shared" si="15"/>
        <v>0</v>
      </c>
      <c r="H88" s="15">
        <f t="shared" si="15"/>
        <v>0</v>
      </c>
      <c r="I88" s="15">
        <f t="shared" si="15"/>
        <v>0</v>
      </c>
      <c r="J88" s="15">
        <f t="shared" si="15"/>
        <v>0</v>
      </c>
      <c r="K88" s="15">
        <f t="shared" si="15"/>
        <v>0</v>
      </c>
      <c r="L88" s="15">
        <f t="shared" si="15"/>
        <v>0</v>
      </c>
      <c r="M88" s="15">
        <f t="shared" si="15"/>
        <v>593136</v>
      </c>
      <c r="N88" s="15">
        <f t="shared" si="12"/>
        <v>32164717</v>
      </c>
      <c r="O88" s="38">
        <f t="shared" si="10"/>
        <v>1298.0635618870817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49" t="s">
        <v>121</v>
      </c>
      <c r="M90" s="49"/>
      <c r="N90" s="49"/>
      <c r="O90" s="44">
        <v>24779</v>
      </c>
    </row>
    <row r="91" spans="1:119">
      <c r="A91" s="50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2"/>
    </row>
    <row r="92" spans="1:119" ht="15.75" customHeight="1" thickBot="1">
      <c r="A92" s="53" t="s">
        <v>109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5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9</v>
      </c>
      <c r="N4" s="35" t="s">
        <v>44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10361093</v>
      </c>
      <c r="E5" s="27">
        <f t="shared" si="0"/>
        <v>1556744</v>
      </c>
      <c r="F5" s="27">
        <f t="shared" si="0"/>
        <v>749946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12667783</v>
      </c>
      <c r="O5" s="33">
        <f t="shared" ref="O5:O36" si="1">(N5/O$93)</f>
        <v>534.07744845904131</v>
      </c>
      <c r="P5" s="6"/>
    </row>
    <row r="6" spans="1:133">
      <c r="A6" s="12"/>
      <c r="B6" s="25">
        <v>311</v>
      </c>
      <c r="C6" s="20" t="s">
        <v>2</v>
      </c>
      <c r="D6" s="47">
        <v>8344476</v>
      </c>
      <c r="E6" s="47">
        <v>375070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8719546</v>
      </c>
      <c r="O6" s="48">
        <f t="shared" si="1"/>
        <v>367.61861798558118</v>
      </c>
      <c r="P6" s="9"/>
    </row>
    <row r="7" spans="1:133">
      <c r="A7" s="12"/>
      <c r="B7" s="25">
        <v>312.10000000000002</v>
      </c>
      <c r="C7" s="20" t="s">
        <v>10</v>
      </c>
      <c r="D7" s="47">
        <v>653800</v>
      </c>
      <c r="E7" s="47">
        <v>717150</v>
      </c>
      <c r="F7" s="47">
        <v>749946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2120896</v>
      </c>
      <c r="O7" s="48">
        <f t="shared" si="1"/>
        <v>89.417597706480038</v>
      </c>
      <c r="P7" s="9"/>
    </row>
    <row r="8" spans="1:133">
      <c r="A8" s="12"/>
      <c r="B8" s="25">
        <v>312.2</v>
      </c>
      <c r="C8" s="20" t="s">
        <v>122</v>
      </c>
      <c r="D8" s="47">
        <v>0</v>
      </c>
      <c r="E8" s="47">
        <v>327980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>SUM(D8:M8)</f>
        <v>327980</v>
      </c>
      <c r="O8" s="48">
        <f t="shared" si="1"/>
        <v>13.827733041021965</v>
      </c>
      <c r="P8" s="9"/>
    </row>
    <row r="9" spans="1:133">
      <c r="A9" s="12"/>
      <c r="B9" s="25">
        <v>312.3</v>
      </c>
      <c r="C9" s="20" t="s">
        <v>11</v>
      </c>
      <c r="D9" s="47">
        <v>0</v>
      </c>
      <c r="E9" s="47">
        <v>131270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131270</v>
      </c>
      <c r="O9" s="48">
        <f t="shared" si="1"/>
        <v>5.5343817192967659</v>
      </c>
      <c r="P9" s="9"/>
    </row>
    <row r="10" spans="1:133">
      <c r="A10" s="12"/>
      <c r="B10" s="25">
        <v>312.41000000000003</v>
      </c>
      <c r="C10" s="20" t="s">
        <v>13</v>
      </c>
      <c r="D10" s="47">
        <v>0</v>
      </c>
      <c r="E10" s="47">
        <v>4198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4198</v>
      </c>
      <c r="O10" s="48">
        <f t="shared" si="1"/>
        <v>0.17698891184282642</v>
      </c>
      <c r="P10" s="9"/>
    </row>
    <row r="11" spans="1:133">
      <c r="A11" s="12"/>
      <c r="B11" s="25">
        <v>312.60000000000002</v>
      </c>
      <c r="C11" s="20" t="s">
        <v>14</v>
      </c>
      <c r="D11" s="47">
        <v>1362817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1362817</v>
      </c>
      <c r="O11" s="48">
        <f t="shared" si="1"/>
        <v>57.456764619081746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1076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1076</v>
      </c>
      <c r="O12" s="48">
        <f t="shared" si="1"/>
        <v>4.5364475736751127E-2</v>
      </c>
      <c r="P12" s="9"/>
    </row>
    <row r="13" spans="1:133" ht="15.75">
      <c r="A13" s="29" t="s">
        <v>177</v>
      </c>
      <c r="B13" s="30"/>
      <c r="C13" s="31"/>
      <c r="D13" s="32">
        <f t="shared" ref="D13:M13" si="3">SUM(D14:D16)</f>
        <v>147078</v>
      </c>
      <c r="E13" s="32">
        <f t="shared" si="3"/>
        <v>200660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8" si="4">SUM(D13:M13)</f>
        <v>347738</v>
      </c>
      <c r="O13" s="46">
        <f t="shared" si="1"/>
        <v>14.660736118723387</v>
      </c>
      <c r="P13" s="10"/>
    </row>
    <row r="14" spans="1:133">
      <c r="A14" s="12"/>
      <c r="B14" s="25">
        <v>313.5</v>
      </c>
      <c r="C14" s="20" t="s">
        <v>112</v>
      </c>
      <c r="D14" s="47">
        <v>147078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147078</v>
      </c>
      <c r="O14" s="48">
        <f t="shared" si="1"/>
        <v>6.2008516379273999</v>
      </c>
      <c r="P14" s="9"/>
    </row>
    <row r="15" spans="1:133">
      <c r="A15" s="12"/>
      <c r="B15" s="25">
        <v>322</v>
      </c>
      <c r="C15" s="20" t="s">
        <v>0</v>
      </c>
      <c r="D15" s="47">
        <v>0</v>
      </c>
      <c r="E15" s="47">
        <v>197565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197565</v>
      </c>
      <c r="O15" s="48">
        <f t="shared" si="1"/>
        <v>8.3293983726126726</v>
      </c>
      <c r="P15" s="9"/>
    </row>
    <row r="16" spans="1:133">
      <c r="A16" s="12"/>
      <c r="B16" s="25">
        <v>329</v>
      </c>
      <c r="C16" s="20" t="s">
        <v>178</v>
      </c>
      <c r="D16" s="47">
        <v>0</v>
      </c>
      <c r="E16" s="47">
        <v>3095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3095</v>
      </c>
      <c r="O16" s="48">
        <f t="shared" si="1"/>
        <v>0.13048610818331297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SUM(D18:D42)</f>
        <v>1314234</v>
      </c>
      <c r="E17" s="32">
        <f t="shared" si="5"/>
        <v>7883576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535105</v>
      </c>
      <c r="N17" s="45">
        <f t="shared" si="4"/>
        <v>9732915</v>
      </c>
      <c r="O17" s="46">
        <f t="shared" si="1"/>
        <v>410.34255238416461</v>
      </c>
      <c r="P17" s="10"/>
    </row>
    <row r="18" spans="1:16">
      <c r="A18" s="12"/>
      <c r="B18" s="25">
        <v>331.2</v>
      </c>
      <c r="C18" s="20" t="s">
        <v>21</v>
      </c>
      <c r="D18" s="47">
        <v>69137</v>
      </c>
      <c r="E18" s="47">
        <v>60637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129774</v>
      </c>
      <c r="O18" s="48">
        <f t="shared" si="1"/>
        <v>5.4713099203170454</v>
      </c>
      <c r="P18" s="9"/>
    </row>
    <row r="19" spans="1:16">
      <c r="A19" s="12"/>
      <c r="B19" s="25">
        <v>331.49</v>
      </c>
      <c r="C19" s="20" t="s">
        <v>26</v>
      </c>
      <c r="D19" s="47">
        <v>0</v>
      </c>
      <c r="E19" s="47">
        <v>761198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4" si="6">SUM(D19:M19)</f>
        <v>761198</v>
      </c>
      <c r="O19" s="48">
        <f t="shared" si="1"/>
        <v>32.092331042624053</v>
      </c>
      <c r="P19" s="9"/>
    </row>
    <row r="20" spans="1:16">
      <c r="A20" s="12"/>
      <c r="B20" s="25">
        <v>331.5</v>
      </c>
      <c r="C20" s="20" t="s">
        <v>23</v>
      </c>
      <c r="D20" s="47">
        <v>0</v>
      </c>
      <c r="E20" s="47">
        <v>665899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6"/>
        <v>665899</v>
      </c>
      <c r="O20" s="48">
        <f t="shared" si="1"/>
        <v>28.074497238500779</v>
      </c>
      <c r="P20" s="9"/>
    </row>
    <row r="21" spans="1:16">
      <c r="A21" s="12"/>
      <c r="B21" s="25">
        <v>331.61</v>
      </c>
      <c r="C21" s="20" t="s">
        <v>179</v>
      </c>
      <c r="D21" s="47">
        <v>0</v>
      </c>
      <c r="E21" s="47">
        <v>864866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864866</v>
      </c>
      <c r="O21" s="48">
        <f t="shared" si="1"/>
        <v>36.463004342510224</v>
      </c>
      <c r="P21" s="9"/>
    </row>
    <row r="22" spans="1:16">
      <c r="A22" s="12"/>
      <c r="B22" s="25">
        <v>331.65</v>
      </c>
      <c r="C22" s="20" t="s">
        <v>27</v>
      </c>
      <c r="D22" s="47">
        <v>30520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30520</v>
      </c>
      <c r="O22" s="48">
        <f t="shared" si="1"/>
        <v>1.2867321556558033</v>
      </c>
      <c r="P22" s="9"/>
    </row>
    <row r="23" spans="1:16">
      <c r="A23" s="12"/>
      <c r="B23" s="25">
        <v>334.1</v>
      </c>
      <c r="C23" s="20" t="s">
        <v>24</v>
      </c>
      <c r="D23" s="47">
        <v>32582</v>
      </c>
      <c r="E23" s="47">
        <v>3179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35761</v>
      </c>
      <c r="O23" s="48">
        <f t="shared" si="1"/>
        <v>1.5076942535520048</v>
      </c>
      <c r="P23" s="9"/>
    </row>
    <row r="24" spans="1:16">
      <c r="A24" s="12"/>
      <c r="B24" s="25">
        <v>334.2</v>
      </c>
      <c r="C24" s="20" t="s">
        <v>25</v>
      </c>
      <c r="D24" s="47">
        <v>64117</v>
      </c>
      <c r="E24" s="47">
        <v>260037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324154</v>
      </c>
      <c r="O24" s="48">
        <f t="shared" si="1"/>
        <v>13.666427758337198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204176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204176</v>
      </c>
      <c r="O25" s="48">
        <f t="shared" si="1"/>
        <v>8.608120072515705</v>
      </c>
      <c r="P25" s="9"/>
    </row>
    <row r="26" spans="1:16">
      <c r="A26" s="12"/>
      <c r="B26" s="25">
        <v>334.49</v>
      </c>
      <c r="C26" s="20" t="s">
        <v>29</v>
      </c>
      <c r="D26" s="47">
        <v>0</v>
      </c>
      <c r="E26" s="47">
        <v>3075878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9" si="7">SUM(D26:M26)</f>
        <v>3075878</v>
      </c>
      <c r="O26" s="48">
        <f t="shared" si="1"/>
        <v>129.67991905223661</v>
      </c>
      <c r="P26" s="9"/>
    </row>
    <row r="27" spans="1:16">
      <c r="A27" s="12"/>
      <c r="B27" s="25">
        <v>334.5</v>
      </c>
      <c r="C27" s="20" t="s">
        <v>30</v>
      </c>
      <c r="D27" s="47">
        <v>0</v>
      </c>
      <c r="E27" s="47">
        <v>597223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597223</v>
      </c>
      <c r="O27" s="48">
        <f t="shared" si="1"/>
        <v>25.17909692651461</v>
      </c>
      <c r="P27" s="9"/>
    </row>
    <row r="28" spans="1:16">
      <c r="A28" s="12"/>
      <c r="B28" s="25">
        <v>334.61</v>
      </c>
      <c r="C28" s="20" t="s">
        <v>114</v>
      </c>
      <c r="D28" s="47">
        <v>0</v>
      </c>
      <c r="E28" s="47">
        <v>103000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103000</v>
      </c>
      <c r="O28" s="48">
        <f t="shared" si="1"/>
        <v>4.3425102238711579</v>
      </c>
      <c r="P28" s="9"/>
    </row>
    <row r="29" spans="1:16">
      <c r="A29" s="12"/>
      <c r="B29" s="25">
        <v>334.62</v>
      </c>
      <c r="C29" s="20" t="s">
        <v>115</v>
      </c>
      <c r="D29" s="47">
        <v>0</v>
      </c>
      <c r="E29" s="47">
        <v>74755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74755</v>
      </c>
      <c r="O29" s="48">
        <f t="shared" si="1"/>
        <v>3.1516927357814408</v>
      </c>
      <c r="P29" s="9"/>
    </row>
    <row r="30" spans="1:16">
      <c r="A30" s="12"/>
      <c r="B30" s="25">
        <v>334.7</v>
      </c>
      <c r="C30" s="20" t="s">
        <v>31</v>
      </c>
      <c r="D30" s="47">
        <v>0</v>
      </c>
      <c r="E30" s="47">
        <v>202149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202149</v>
      </c>
      <c r="O30" s="48">
        <f t="shared" si="1"/>
        <v>8.5226611577216573</v>
      </c>
      <c r="P30" s="9"/>
    </row>
    <row r="31" spans="1:16">
      <c r="A31" s="12"/>
      <c r="B31" s="25">
        <v>334.82</v>
      </c>
      <c r="C31" s="20" t="s">
        <v>180</v>
      </c>
      <c r="D31" s="47">
        <v>-340472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-340472</v>
      </c>
      <c r="O31" s="48">
        <f t="shared" si="1"/>
        <v>-14.354399426620009</v>
      </c>
      <c r="P31" s="9"/>
    </row>
    <row r="32" spans="1:16">
      <c r="A32" s="12"/>
      <c r="B32" s="25">
        <v>335.12</v>
      </c>
      <c r="C32" s="20" t="s">
        <v>32</v>
      </c>
      <c r="D32" s="47">
        <v>449151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449151</v>
      </c>
      <c r="O32" s="48">
        <f t="shared" si="1"/>
        <v>18.93633795691218</v>
      </c>
      <c r="P32" s="9"/>
    </row>
    <row r="33" spans="1:16">
      <c r="A33" s="12"/>
      <c r="B33" s="25">
        <v>335.13</v>
      </c>
      <c r="C33" s="20" t="s">
        <v>33</v>
      </c>
      <c r="D33" s="47">
        <v>26308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26308</v>
      </c>
      <c r="O33" s="48">
        <f t="shared" si="1"/>
        <v>1.1091529997048779</v>
      </c>
      <c r="P33" s="9"/>
    </row>
    <row r="34" spans="1:16">
      <c r="A34" s="12"/>
      <c r="B34" s="25">
        <v>335.14</v>
      </c>
      <c r="C34" s="20" t="s">
        <v>34</v>
      </c>
      <c r="D34" s="47">
        <v>0</v>
      </c>
      <c r="E34" s="47">
        <v>14643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14643</v>
      </c>
      <c r="O34" s="48">
        <f t="shared" si="1"/>
        <v>0.61735317677811041</v>
      </c>
      <c r="P34" s="9"/>
    </row>
    <row r="35" spans="1:16">
      <c r="A35" s="12"/>
      <c r="B35" s="25">
        <v>335.15</v>
      </c>
      <c r="C35" s="20" t="s">
        <v>35</v>
      </c>
      <c r="D35" s="47">
        <v>652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652</v>
      </c>
      <c r="O35" s="48">
        <f t="shared" si="1"/>
        <v>2.7488511320038787E-2</v>
      </c>
      <c r="P35" s="9"/>
    </row>
    <row r="36" spans="1:16">
      <c r="A36" s="12"/>
      <c r="B36" s="25">
        <v>335.16</v>
      </c>
      <c r="C36" s="20" t="s">
        <v>36</v>
      </c>
      <c r="D36" s="47">
        <v>0</v>
      </c>
      <c r="E36" s="47">
        <v>207850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207850</v>
      </c>
      <c r="O36" s="48">
        <f t="shared" si="1"/>
        <v>8.7630169905982545</v>
      </c>
      <c r="P36" s="9"/>
    </row>
    <row r="37" spans="1:16">
      <c r="A37" s="12"/>
      <c r="B37" s="25">
        <v>335.17</v>
      </c>
      <c r="C37" s="20" t="s">
        <v>37</v>
      </c>
      <c r="D37" s="47">
        <v>20905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20905</v>
      </c>
      <c r="O37" s="48">
        <f t="shared" ref="O37:O68" si="8">(N37/O$93)</f>
        <v>0.88136093427210249</v>
      </c>
      <c r="P37" s="9"/>
    </row>
    <row r="38" spans="1:16">
      <c r="A38" s="12"/>
      <c r="B38" s="25">
        <v>335.18</v>
      </c>
      <c r="C38" s="20" t="s">
        <v>38</v>
      </c>
      <c r="D38" s="47">
        <v>818752</v>
      </c>
      <c r="E38" s="47">
        <v>743000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1561752</v>
      </c>
      <c r="O38" s="48">
        <f t="shared" si="8"/>
        <v>65.843922593701251</v>
      </c>
      <c r="P38" s="9"/>
    </row>
    <row r="39" spans="1:16">
      <c r="A39" s="12"/>
      <c r="B39" s="25">
        <v>335.19</v>
      </c>
      <c r="C39" s="20" t="s">
        <v>49</v>
      </c>
      <c r="D39" s="47">
        <v>0</v>
      </c>
      <c r="E39" s="47">
        <v>37086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37086</v>
      </c>
      <c r="O39" s="48">
        <f t="shared" si="8"/>
        <v>1.5635566423542309</v>
      </c>
      <c r="P39" s="9"/>
    </row>
    <row r="40" spans="1:16">
      <c r="A40" s="12"/>
      <c r="B40" s="25">
        <v>337.2</v>
      </c>
      <c r="C40" s="20" t="s">
        <v>40</v>
      </c>
      <c r="D40" s="47">
        <v>142582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142582</v>
      </c>
      <c r="O40" s="48">
        <f t="shared" si="8"/>
        <v>6.0112989586407517</v>
      </c>
      <c r="P40" s="9"/>
    </row>
    <row r="41" spans="1:16">
      <c r="A41" s="12"/>
      <c r="B41" s="25">
        <v>337.3</v>
      </c>
      <c r="C41" s="20" t="s">
        <v>41</v>
      </c>
      <c r="D41" s="47">
        <v>0</v>
      </c>
      <c r="E41" s="47">
        <v>8000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8000</v>
      </c>
      <c r="O41" s="48">
        <f t="shared" si="8"/>
        <v>0.33728234748513852</v>
      </c>
      <c r="P41" s="9"/>
    </row>
    <row r="42" spans="1:16">
      <c r="A42" s="12"/>
      <c r="B42" s="25">
        <v>337.6</v>
      </c>
      <c r="C42" s="20" t="s">
        <v>116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535105</v>
      </c>
      <c r="N42" s="47">
        <f>SUM(D42:M42)</f>
        <v>535105</v>
      </c>
      <c r="O42" s="48">
        <f t="shared" si="8"/>
        <v>22.560183818879381</v>
      </c>
      <c r="P42" s="9"/>
    </row>
    <row r="43" spans="1:16" ht="15.75">
      <c r="A43" s="29" t="s">
        <v>46</v>
      </c>
      <c r="B43" s="30"/>
      <c r="C43" s="31"/>
      <c r="D43" s="32">
        <f t="shared" ref="D43:M43" si="9">SUM(D44:D74)</f>
        <v>1608864</v>
      </c>
      <c r="E43" s="32">
        <f t="shared" si="9"/>
        <v>684976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849278</v>
      </c>
      <c r="N43" s="32">
        <f>SUM(D43:M43)</f>
        <v>3143118</v>
      </c>
      <c r="O43" s="46">
        <f t="shared" si="8"/>
        <v>132.5147771828492</v>
      </c>
      <c r="P43" s="10"/>
    </row>
    <row r="44" spans="1:16">
      <c r="A44" s="12"/>
      <c r="B44" s="25">
        <v>341.15</v>
      </c>
      <c r="C44" s="20" t="s">
        <v>50</v>
      </c>
      <c r="D44" s="47">
        <v>0</v>
      </c>
      <c r="E44" s="47">
        <v>78580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71" si="10">SUM(D44:M44)</f>
        <v>78580</v>
      </c>
      <c r="O44" s="48">
        <f t="shared" si="8"/>
        <v>3.3129558581727729</v>
      </c>
      <c r="P44" s="9"/>
    </row>
    <row r="45" spans="1:16">
      <c r="A45" s="12"/>
      <c r="B45" s="25">
        <v>341.51</v>
      </c>
      <c r="C45" s="20" t="s">
        <v>51</v>
      </c>
      <c r="D45" s="47">
        <v>212933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212933</v>
      </c>
      <c r="O45" s="48">
        <f t="shared" si="8"/>
        <v>8.9773177621316247</v>
      </c>
      <c r="P45" s="9"/>
    </row>
    <row r="46" spans="1:16">
      <c r="A46" s="12"/>
      <c r="B46" s="25">
        <v>341.52</v>
      </c>
      <c r="C46" s="20" t="s">
        <v>52</v>
      </c>
      <c r="D46" s="47">
        <v>23896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23896</v>
      </c>
      <c r="O46" s="48">
        <f t="shared" si="8"/>
        <v>1.0074623719381086</v>
      </c>
      <c r="P46" s="9"/>
    </row>
    <row r="47" spans="1:16">
      <c r="A47" s="12"/>
      <c r="B47" s="25">
        <v>341.55</v>
      </c>
      <c r="C47" s="20" t="s">
        <v>53</v>
      </c>
      <c r="D47" s="47">
        <v>394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394</v>
      </c>
      <c r="O47" s="48">
        <f t="shared" si="8"/>
        <v>1.6611155613643069E-2</v>
      </c>
      <c r="P47" s="9"/>
    </row>
    <row r="48" spans="1:16">
      <c r="A48" s="12"/>
      <c r="B48" s="25">
        <v>341.56</v>
      </c>
      <c r="C48" s="20" t="s">
        <v>54</v>
      </c>
      <c r="D48" s="47">
        <v>6317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6317</v>
      </c>
      <c r="O48" s="48">
        <f t="shared" si="8"/>
        <v>0.26632657363295248</v>
      </c>
      <c r="P48" s="9"/>
    </row>
    <row r="49" spans="1:16">
      <c r="A49" s="12"/>
      <c r="B49" s="25">
        <v>341.8</v>
      </c>
      <c r="C49" s="20" t="s">
        <v>55</v>
      </c>
      <c r="D49" s="47">
        <v>169552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169552</v>
      </c>
      <c r="O49" s="48">
        <f t="shared" si="8"/>
        <v>7.1483620726000252</v>
      </c>
      <c r="P49" s="9"/>
    </row>
    <row r="50" spans="1:16">
      <c r="A50" s="12"/>
      <c r="B50" s="25">
        <v>341.9</v>
      </c>
      <c r="C50" s="20" t="s">
        <v>56</v>
      </c>
      <c r="D50" s="47">
        <v>42594</v>
      </c>
      <c r="E50" s="47">
        <v>605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43199</v>
      </c>
      <c r="O50" s="48">
        <f t="shared" si="8"/>
        <v>1.8212825161263122</v>
      </c>
      <c r="P50" s="9"/>
    </row>
    <row r="51" spans="1:16">
      <c r="A51" s="12"/>
      <c r="B51" s="25">
        <v>342.1</v>
      </c>
      <c r="C51" s="20" t="s">
        <v>57</v>
      </c>
      <c r="D51" s="47">
        <v>0</v>
      </c>
      <c r="E51" s="47">
        <v>96899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96899</v>
      </c>
      <c r="O51" s="48">
        <f t="shared" si="8"/>
        <v>4.0852902736203047</v>
      </c>
      <c r="P51" s="9"/>
    </row>
    <row r="52" spans="1:16">
      <c r="A52" s="12"/>
      <c r="B52" s="25">
        <v>342.3</v>
      </c>
      <c r="C52" s="20" t="s">
        <v>58</v>
      </c>
      <c r="D52" s="47">
        <v>482754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482754</v>
      </c>
      <c r="O52" s="48">
        <f t="shared" si="8"/>
        <v>20.35305029723007</v>
      </c>
      <c r="P52" s="9"/>
    </row>
    <row r="53" spans="1:16">
      <c r="A53" s="12"/>
      <c r="B53" s="25">
        <v>342.4</v>
      </c>
      <c r="C53" s="20" t="s">
        <v>59</v>
      </c>
      <c r="D53" s="47">
        <v>0</v>
      </c>
      <c r="E53" s="47">
        <v>124984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124984</v>
      </c>
      <c r="O53" s="48">
        <f t="shared" si="8"/>
        <v>5.2693621147603187</v>
      </c>
      <c r="P53" s="9"/>
    </row>
    <row r="54" spans="1:16">
      <c r="A54" s="12"/>
      <c r="B54" s="25">
        <v>342.9</v>
      </c>
      <c r="C54" s="20" t="s">
        <v>60</v>
      </c>
      <c r="D54" s="47">
        <v>146668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146668</v>
      </c>
      <c r="O54" s="48">
        <f t="shared" si="8"/>
        <v>6.1835659176187869</v>
      </c>
      <c r="P54" s="9"/>
    </row>
    <row r="55" spans="1:16">
      <c r="A55" s="12"/>
      <c r="B55" s="25">
        <v>344.9</v>
      </c>
      <c r="C55" s="20" t="s">
        <v>61</v>
      </c>
      <c r="D55" s="47">
        <v>0</v>
      </c>
      <c r="E55" s="47">
        <v>11367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11367</v>
      </c>
      <c r="O55" s="48">
        <f t="shared" si="8"/>
        <v>0.47923605548294618</v>
      </c>
      <c r="P55" s="9"/>
    </row>
    <row r="56" spans="1:16">
      <c r="A56" s="12"/>
      <c r="B56" s="25">
        <v>346.2</v>
      </c>
      <c r="C56" s="20" t="s">
        <v>181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849278</v>
      </c>
      <c r="N56" s="47">
        <f t="shared" si="10"/>
        <v>849278</v>
      </c>
      <c r="O56" s="48">
        <f t="shared" si="8"/>
        <v>35.805809688435431</v>
      </c>
      <c r="P56" s="9"/>
    </row>
    <row r="57" spans="1:16">
      <c r="A57" s="12"/>
      <c r="B57" s="25">
        <v>346.4</v>
      </c>
      <c r="C57" s="20" t="s">
        <v>62</v>
      </c>
      <c r="D57" s="47">
        <v>0</v>
      </c>
      <c r="E57" s="47">
        <v>4960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4960</v>
      </c>
      <c r="O57" s="48">
        <f t="shared" si="8"/>
        <v>0.20911505544078587</v>
      </c>
      <c r="P57" s="9"/>
    </row>
    <row r="58" spans="1:16">
      <c r="A58" s="12"/>
      <c r="B58" s="25">
        <v>347.5</v>
      </c>
      <c r="C58" s="20" t="s">
        <v>63</v>
      </c>
      <c r="D58" s="47">
        <v>0</v>
      </c>
      <c r="E58" s="47">
        <v>12915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12915</v>
      </c>
      <c r="O58" s="48">
        <f t="shared" si="8"/>
        <v>0.54450018972132042</v>
      </c>
      <c r="P58" s="9"/>
    </row>
    <row r="59" spans="1:16">
      <c r="A59" s="12"/>
      <c r="B59" s="25">
        <v>348.12</v>
      </c>
      <c r="C59" s="39" t="s">
        <v>66</v>
      </c>
      <c r="D59" s="47">
        <v>4322</v>
      </c>
      <c r="E59" s="47">
        <v>83114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87436</v>
      </c>
      <c r="O59" s="48">
        <f t="shared" si="8"/>
        <v>3.6863274168388211</v>
      </c>
      <c r="P59" s="9"/>
    </row>
    <row r="60" spans="1:16">
      <c r="A60" s="12"/>
      <c r="B60" s="25">
        <v>348.13</v>
      </c>
      <c r="C60" s="39" t="s">
        <v>67</v>
      </c>
      <c r="D60" s="47">
        <v>35860</v>
      </c>
      <c r="E60" s="47">
        <v>6963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42823</v>
      </c>
      <c r="O60" s="48">
        <f t="shared" si="8"/>
        <v>1.8054302457945108</v>
      </c>
      <c r="P60" s="9"/>
    </row>
    <row r="61" spans="1:16">
      <c r="A61" s="12"/>
      <c r="B61" s="25">
        <v>348.22</v>
      </c>
      <c r="C61" s="39" t="s">
        <v>68</v>
      </c>
      <c r="D61" s="47">
        <v>1408</v>
      </c>
      <c r="E61" s="47">
        <v>9781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11189</v>
      </c>
      <c r="O61" s="48">
        <f t="shared" si="8"/>
        <v>0.47173152325140183</v>
      </c>
      <c r="P61" s="9"/>
    </row>
    <row r="62" spans="1:16">
      <c r="A62" s="12"/>
      <c r="B62" s="25">
        <v>348.23</v>
      </c>
      <c r="C62" s="39" t="s">
        <v>69</v>
      </c>
      <c r="D62" s="47">
        <v>12411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12411</v>
      </c>
      <c r="O62" s="48">
        <f t="shared" si="8"/>
        <v>0.52325140182975671</v>
      </c>
      <c r="P62" s="9"/>
    </row>
    <row r="63" spans="1:16">
      <c r="A63" s="12"/>
      <c r="B63" s="25">
        <v>348.31</v>
      </c>
      <c r="C63" s="39" t="s">
        <v>70</v>
      </c>
      <c r="D63" s="47">
        <v>89800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89800</v>
      </c>
      <c r="O63" s="48">
        <f t="shared" si="8"/>
        <v>3.7859943505206797</v>
      </c>
      <c r="P63" s="9"/>
    </row>
    <row r="64" spans="1:16">
      <c r="A64" s="12"/>
      <c r="B64" s="25">
        <v>348.32</v>
      </c>
      <c r="C64" s="39" t="s">
        <v>71</v>
      </c>
      <c r="D64" s="47">
        <v>5600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5600</v>
      </c>
      <c r="O64" s="48">
        <f t="shared" si="8"/>
        <v>0.23609764323959695</v>
      </c>
      <c r="P64" s="9"/>
    </row>
    <row r="65" spans="1:16">
      <c r="A65" s="12"/>
      <c r="B65" s="25">
        <v>348.41</v>
      </c>
      <c r="C65" s="39" t="s">
        <v>72</v>
      </c>
      <c r="D65" s="47">
        <v>68753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68753</v>
      </c>
      <c r="O65" s="48">
        <f t="shared" si="8"/>
        <v>2.8986466545807157</v>
      </c>
      <c r="P65" s="9"/>
    </row>
    <row r="66" spans="1:16">
      <c r="A66" s="12"/>
      <c r="B66" s="25">
        <v>348.42</v>
      </c>
      <c r="C66" s="39" t="s">
        <v>73</v>
      </c>
      <c r="D66" s="47">
        <v>10644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10644</v>
      </c>
      <c r="O66" s="48">
        <f t="shared" si="8"/>
        <v>0.44875416332897677</v>
      </c>
      <c r="P66" s="9"/>
    </row>
    <row r="67" spans="1:16">
      <c r="A67" s="12"/>
      <c r="B67" s="25">
        <v>348.48</v>
      </c>
      <c r="C67" s="39" t="s">
        <v>74</v>
      </c>
      <c r="D67" s="47">
        <v>2653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2653</v>
      </c>
      <c r="O67" s="48">
        <f t="shared" si="8"/>
        <v>0.11185125848475905</v>
      </c>
      <c r="P67" s="9"/>
    </row>
    <row r="68" spans="1:16">
      <c r="A68" s="12"/>
      <c r="B68" s="25">
        <v>348.51</v>
      </c>
      <c r="C68" s="39" t="s">
        <v>118</v>
      </c>
      <c r="D68" s="47">
        <v>200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200</v>
      </c>
      <c r="O68" s="48">
        <f t="shared" si="8"/>
        <v>8.4320586871284627E-3</v>
      </c>
      <c r="P68" s="9"/>
    </row>
    <row r="69" spans="1:16">
      <c r="A69" s="12"/>
      <c r="B69" s="25">
        <v>348.52</v>
      </c>
      <c r="C69" s="39" t="s">
        <v>75</v>
      </c>
      <c r="D69" s="47">
        <v>46686</v>
      </c>
      <c r="E69" s="47">
        <v>198030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244716</v>
      </c>
      <c r="O69" s="48">
        <f t="shared" ref="O69:O91" si="11">(N69/O$93)</f>
        <v>10.317298368396644</v>
      </c>
      <c r="P69" s="9"/>
    </row>
    <row r="70" spans="1:16">
      <c r="A70" s="12"/>
      <c r="B70" s="25">
        <v>348.53</v>
      </c>
      <c r="C70" s="39" t="s">
        <v>76</v>
      </c>
      <c r="D70" s="47">
        <v>211006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211006</v>
      </c>
      <c r="O70" s="48">
        <f t="shared" si="11"/>
        <v>8.8960748766811424</v>
      </c>
      <c r="P70" s="9"/>
    </row>
    <row r="71" spans="1:16">
      <c r="A71" s="12"/>
      <c r="B71" s="25">
        <v>348.62</v>
      </c>
      <c r="C71" s="39" t="s">
        <v>77</v>
      </c>
      <c r="D71" s="47">
        <v>91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91</v>
      </c>
      <c r="O71" s="48">
        <f t="shared" si="11"/>
        <v>3.8365867026434503E-3</v>
      </c>
      <c r="P71" s="9"/>
    </row>
    <row r="72" spans="1:16">
      <c r="A72" s="12"/>
      <c r="B72" s="25">
        <v>348.71</v>
      </c>
      <c r="C72" s="39" t="s">
        <v>78</v>
      </c>
      <c r="D72" s="47">
        <v>31695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ref="N72:N91" si="12">SUM(D72:M72)</f>
        <v>31695</v>
      </c>
      <c r="O72" s="48">
        <f t="shared" si="11"/>
        <v>1.3362705004426831</v>
      </c>
      <c r="P72" s="9"/>
    </row>
    <row r="73" spans="1:16">
      <c r="A73" s="12"/>
      <c r="B73" s="25">
        <v>348.72</v>
      </c>
      <c r="C73" s="39" t="s">
        <v>79</v>
      </c>
      <c r="D73" s="47">
        <v>2627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2627</v>
      </c>
      <c r="O73" s="48">
        <f t="shared" si="11"/>
        <v>0.11075509085543235</v>
      </c>
      <c r="P73" s="9"/>
    </row>
    <row r="74" spans="1:16">
      <c r="A74" s="12"/>
      <c r="B74" s="25">
        <v>348.92099999999999</v>
      </c>
      <c r="C74" s="20" t="s">
        <v>182</v>
      </c>
      <c r="D74" s="47">
        <v>0</v>
      </c>
      <c r="E74" s="47">
        <v>56778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56778</v>
      </c>
      <c r="O74" s="48">
        <f t="shared" si="11"/>
        <v>2.3937771406888992</v>
      </c>
      <c r="P74" s="9"/>
    </row>
    <row r="75" spans="1:16" ht="15.75">
      <c r="A75" s="29" t="s">
        <v>47</v>
      </c>
      <c r="B75" s="30"/>
      <c r="C75" s="31"/>
      <c r="D75" s="32">
        <f t="shared" ref="D75:M75" si="13">SUM(D76:D80)</f>
        <v>448399</v>
      </c>
      <c r="E75" s="32">
        <f t="shared" si="13"/>
        <v>19326</v>
      </c>
      <c r="F75" s="32">
        <f t="shared" si="13"/>
        <v>0</v>
      </c>
      <c r="G75" s="32">
        <f t="shared" si="13"/>
        <v>0</v>
      </c>
      <c r="H75" s="32">
        <f t="shared" si="13"/>
        <v>0</v>
      </c>
      <c r="I75" s="32">
        <f t="shared" si="13"/>
        <v>0</v>
      </c>
      <c r="J75" s="32">
        <f t="shared" si="13"/>
        <v>0</v>
      </c>
      <c r="K75" s="32">
        <f t="shared" si="13"/>
        <v>0</v>
      </c>
      <c r="L75" s="32">
        <f t="shared" si="13"/>
        <v>0</v>
      </c>
      <c r="M75" s="32">
        <f t="shared" si="13"/>
        <v>0</v>
      </c>
      <c r="N75" s="32">
        <f t="shared" si="12"/>
        <v>467725</v>
      </c>
      <c r="O75" s="46">
        <f t="shared" si="11"/>
        <v>19.719423247185802</v>
      </c>
      <c r="P75" s="10"/>
    </row>
    <row r="76" spans="1:16">
      <c r="A76" s="13"/>
      <c r="B76" s="40">
        <v>351.1</v>
      </c>
      <c r="C76" s="21" t="s">
        <v>81</v>
      </c>
      <c r="D76" s="47">
        <v>76028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76028</v>
      </c>
      <c r="O76" s="48">
        <f t="shared" si="11"/>
        <v>3.2053627893250138</v>
      </c>
      <c r="P76" s="9"/>
    </row>
    <row r="77" spans="1:16">
      <c r="A77" s="13"/>
      <c r="B77" s="40">
        <v>351.2</v>
      </c>
      <c r="C77" s="21" t="s">
        <v>82</v>
      </c>
      <c r="D77" s="47">
        <v>50535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50535</v>
      </c>
      <c r="O77" s="48">
        <f t="shared" si="11"/>
        <v>2.1305704287701843</v>
      </c>
      <c r="P77" s="9"/>
    </row>
    <row r="78" spans="1:16">
      <c r="A78" s="13"/>
      <c r="B78" s="40">
        <v>351.5</v>
      </c>
      <c r="C78" s="21" t="s">
        <v>83</v>
      </c>
      <c r="D78" s="47">
        <v>288363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288363</v>
      </c>
      <c r="O78" s="48">
        <f t="shared" si="11"/>
        <v>12.157468695982123</v>
      </c>
      <c r="P78" s="9"/>
    </row>
    <row r="79" spans="1:16">
      <c r="A79" s="13"/>
      <c r="B79" s="40">
        <v>354</v>
      </c>
      <c r="C79" s="21" t="s">
        <v>84</v>
      </c>
      <c r="D79" s="47">
        <v>14089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14089</v>
      </c>
      <c r="O79" s="48">
        <f t="shared" si="11"/>
        <v>0.59399637421476459</v>
      </c>
      <c r="P79" s="9"/>
    </row>
    <row r="80" spans="1:16">
      <c r="A80" s="13"/>
      <c r="B80" s="40">
        <v>359</v>
      </c>
      <c r="C80" s="21" t="s">
        <v>85</v>
      </c>
      <c r="D80" s="47">
        <v>19384</v>
      </c>
      <c r="E80" s="47">
        <v>19326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38710</v>
      </c>
      <c r="O80" s="48">
        <f t="shared" si="11"/>
        <v>1.6320249588937139</v>
      </c>
      <c r="P80" s="9"/>
    </row>
    <row r="81" spans="1:119" ht="15.75">
      <c r="A81" s="29" t="s">
        <v>3</v>
      </c>
      <c r="B81" s="30"/>
      <c r="C81" s="31"/>
      <c r="D81" s="32">
        <f t="shared" ref="D81:M81" si="14">SUM(D82:D86)</f>
        <v>350947</v>
      </c>
      <c r="E81" s="32">
        <f t="shared" si="14"/>
        <v>841865</v>
      </c>
      <c r="F81" s="32">
        <f t="shared" si="14"/>
        <v>81502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823885</v>
      </c>
      <c r="N81" s="32">
        <f t="shared" si="12"/>
        <v>2098199</v>
      </c>
      <c r="O81" s="46">
        <f t="shared" si="11"/>
        <v>88.460685526371265</v>
      </c>
      <c r="P81" s="10"/>
    </row>
    <row r="82" spans="1:119">
      <c r="A82" s="12"/>
      <c r="B82" s="25">
        <v>361.1</v>
      </c>
      <c r="C82" s="20" t="s">
        <v>86</v>
      </c>
      <c r="D82" s="47">
        <v>67145</v>
      </c>
      <c r="E82" s="47">
        <v>124187</v>
      </c>
      <c r="F82" s="47">
        <v>81502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272834</v>
      </c>
      <c r="O82" s="48">
        <f t="shared" si="11"/>
        <v>11.502761499220034</v>
      </c>
      <c r="P82" s="9"/>
    </row>
    <row r="83" spans="1:119">
      <c r="A83" s="12"/>
      <c r="B83" s="25">
        <v>362</v>
      </c>
      <c r="C83" s="20" t="s">
        <v>87</v>
      </c>
      <c r="D83" s="47">
        <v>101066</v>
      </c>
      <c r="E83" s="47">
        <v>8588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109654</v>
      </c>
      <c r="O83" s="48">
        <f t="shared" si="11"/>
        <v>4.6230448163919222</v>
      </c>
      <c r="P83" s="9"/>
    </row>
    <row r="84" spans="1:119">
      <c r="A84" s="12"/>
      <c r="B84" s="25">
        <v>364</v>
      </c>
      <c r="C84" s="20" t="s">
        <v>183</v>
      </c>
      <c r="D84" s="47">
        <v>0</v>
      </c>
      <c r="E84" s="47">
        <v>3780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3780</v>
      </c>
      <c r="O84" s="48">
        <f t="shared" si="11"/>
        <v>0.15936590918672794</v>
      </c>
      <c r="P84" s="9"/>
    </row>
    <row r="85" spans="1:119">
      <c r="A85" s="12"/>
      <c r="B85" s="25">
        <v>366</v>
      </c>
      <c r="C85" s="20" t="s">
        <v>88</v>
      </c>
      <c r="D85" s="47">
        <v>0</v>
      </c>
      <c r="E85" s="47">
        <v>27373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822385</v>
      </c>
      <c r="N85" s="47">
        <f t="shared" si="12"/>
        <v>849758</v>
      </c>
      <c r="O85" s="48">
        <f t="shared" si="11"/>
        <v>35.826046629284541</v>
      </c>
      <c r="P85" s="9"/>
    </row>
    <row r="86" spans="1:119">
      <c r="A86" s="12"/>
      <c r="B86" s="25">
        <v>369.9</v>
      </c>
      <c r="C86" s="20" t="s">
        <v>89</v>
      </c>
      <c r="D86" s="47">
        <v>182736</v>
      </c>
      <c r="E86" s="47">
        <v>677937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1500</v>
      </c>
      <c r="N86" s="47">
        <f t="shared" si="12"/>
        <v>862173</v>
      </c>
      <c r="O86" s="48">
        <f t="shared" si="11"/>
        <v>36.349466672288038</v>
      </c>
      <c r="P86" s="9"/>
    </row>
    <row r="87" spans="1:119" ht="15.75">
      <c r="A87" s="29" t="s">
        <v>48</v>
      </c>
      <c r="B87" s="30"/>
      <c r="C87" s="31"/>
      <c r="D87" s="32">
        <f t="shared" ref="D87:M87" si="15">SUM(D88:D90)</f>
        <v>156876</v>
      </c>
      <c r="E87" s="32">
        <f t="shared" si="15"/>
        <v>2649573</v>
      </c>
      <c r="F87" s="32">
        <f t="shared" si="15"/>
        <v>900477</v>
      </c>
      <c r="G87" s="32">
        <f t="shared" si="15"/>
        <v>0</v>
      </c>
      <c r="H87" s="32">
        <f t="shared" si="15"/>
        <v>0</v>
      </c>
      <c r="I87" s="32">
        <f t="shared" si="15"/>
        <v>0</v>
      </c>
      <c r="J87" s="32">
        <f t="shared" si="15"/>
        <v>0</v>
      </c>
      <c r="K87" s="32">
        <f t="shared" si="15"/>
        <v>0</v>
      </c>
      <c r="L87" s="32">
        <f t="shared" si="15"/>
        <v>0</v>
      </c>
      <c r="M87" s="32">
        <f t="shared" si="15"/>
        <v>0</v>
      </c>
      <c r="N87" s="32">
        <f t="shared" si="12"/>
        <v>3706926</v>
      </c>
      <c r="O87" s="46">
        <f t="shared" si="11"/>
        <v>156.28508790421182</v>
      </c>
      <c r="P87" s="9"/>
    </row>
    <row r="88" spans="1:119">
      <c r="A88" s="12"/>
      <c r="B88" s="25">
        <v>381</v>
      </c>
      <c r="C88" s="20" t="s">
        <v>90</v>
      </c>
      <c r="D88" s="47">
        <v>54580</v>
      </c>
      <c r="E88" s="47">
        <v>2242138</v>
      </c>
      <c r="F88" s="47">
        <v>900477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3197195</v>
      </c>
      <c r="O88" s="48">
        <f t="shared" si="11"/>
        <v>134.79467937096842</v>
      </c>
      <c r="P88" s="9"/>
    </row>
    <row r="89" spans="1:119">
      <c r="A89" s="12"/>
      <c r="B89" s="25">
        <v>383</v>
      </c>
      <c r="C89" s="20" t="s">
        <v>104</v>
      </c>
      <c r="D89" s="47">
        <v>0</v>
      </c>
      <c r="E89" s="47">
        <v>407435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407435</v>
      </c>
      <c r="O89" s="48">
        <f t="shared" si="11"/>
        <v>17.177579155950927</v>
      </c>
      <c r="P89" s="9"/>
    </row>
    <row r="90" spans="1:119" ht="15.75" thickBot="1">
      <c r="A90" s="12"/>
      <c r="B90" s="25">
        <v>384</v>
      </c>
      <c r="C90" s="20" t="s">
        <v>91</v>
      </c>
      <c r="D90" s="47">
        <v>102296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102296</v>
      </c>
      <c r="O90" s="48">
        <f t="shared" si="11"/>
        <v>4.3128293772924655</v>
      </c>
      <c r="P90" s="9"/>
    </row>
    <row r="91" spans="1:119" ht="16.5" thickBot="1">
      <c r="A91" s="14" t="s">
        <v>65</v>
      </c>
      <c r="B91" s="23"/>
      <c r="C91" s="22"/>
      <c r="D91" s="15">
        <f t="shared" ref="D91:M91" si="16">SUM(D5,D13,D17,D43,D75,D81,D87)</f>
        <v>14387491</v>
      </c>
      <c r="E91" s="15">
        <f t="shared" si="16"/>
        <v>13836720</v>
      </c>
      <c r="F91" s="15">
        <f t="shared" si="16"/>
        <v>1731925</v>
      </c>
      <c r="G91" s="15">
        <f t="shared" si="16"/>
        <v>0</v>
      </c>
      <c r="H91" s="15">
        <f t="shared" si="16"/>
        <v>0</v>
      </c>
      <c r="I91" s="15">
        <f t="shared" si="16"/>
        <v>0</v>
      </c>
      <c r="J91" s="15">
        <f t="shared" si="16"/>
        <v>0</v>
      </c>
      <c r="K91" s="15">
        <f t="shared" si="16"/>
        <v>0</v>
      </c>
      <c r="L91" s="15">
        <f t="shared" si="16"/>
        <v>0</v>
      </c>
      <c r="M91" s="15">
        <f t="shared" si="16"/>
        <v>2208268</v>
      </c>
      <c r="N91" s="15">
        <f t="shared" si="12"/>
        <v>32164404</v>
      </c>
      <c r="O91" s="38">
        <f t="shared" si="11"/>
        <v>1356.0607108225474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49" t="s">
        <v>184</v>
      </c>
      <c r="M93" s="49"/>
      <c r="N93" s="49"/>
      <c r="O93" s="44">
        <v>23719</v>
      </c>
    </row>
    <row r="94" spans="1:119">
      <c r="A94" s="50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2"/>
    </row>
    <row r="95" spans="1:119" ht="15.75" customHeight="1" thickBot="1">
      <c r="A95" s="53" t="s">
        <v>109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5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9</v>
      </c>
      <c r="N4" s="35" t="s">
        <v>44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7813462</v>
      </c>
      <c r="E5" s="27">
        <f t="shared" si="0"/>
        <v>2267626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10081088</v>
      </c>
      <c r="O5" s="33">
        <f t="shared" ref="O5:O36" si="1">(N5/O$91)</f>
        <v>436.92142330862913</v>
      </c>
      <c r="P5" s="6"/>
    </row>
    <row r="6" spans="1:133">
      <c r="A6" s="12"/>
      <c r="B6" s="25">
        <v>311</v>
      </c>
      <c r="C6" s="20" t="s">
        <v>2</v>
      </c>
      <c r="D6" s="47">
        <v>6032125</v>
      </c>
      <c r="E6" s="47">
        <v>311296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6343421</v>
      </c>
      <c r="O6" s="48">
        <f t="shared" si="1"/>
        <v>274.92831448012828</v>
      </c>
      <c r="P6" s="9"/>
    </row>
    <row r="7" spans="1:133">
      <c r="A7" s="12"/>
      <c r="B7" s="25">
        <v>312.10000000000002</v>
      </c>
      <c r="C7" s="20" t="s">
        <v>10</v>
      </c>
      <c r="D7" s="47">
        <v>217879</v>
      </c>
      <c r="E7" s="47">
        <v>1476435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3" si="2">SUM(D7:M7)</f>
        <v>1694314</v>
      </c>
      <c r="O7" s="48">
        <f t="shared" si="1"/>
        <v>73.432756902006673</v>
      </c>
      <c r="P7" s="9"/>
    </row>
    <row r="8" spans="1:133">
      <c r="A8" s="12"/>
      <c r="B8" s="25">
        <v>312.2</v>
      </c>
      <c r="C8" s="20" t="s">
        <v>122</v>
      </c>
      <c r="D8" s="47">
        <v>0</v>
      </c>
      <c r="E8" s="47">
        <v>335550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>SUM(D8:M8)</f>
        <v>335550</v>
      </c>
      <c r="O8" s="48">
        <f t="shared" si="1"/>
        <v>14.542972305291899</v>
      </c>
      <c r="P8" s="9"/>
    </row>
    <row r="9" spans="1:133">
      <c r="A9" s="12"/>
      <c r="B9" s="25">
        <v>312.3</v>
      </c>
      <c r="C9" s="20" t="s">
        <v>11</v>
      </c>
      <c r="D9" s="47">
        <v>0</v>
      </c>
      <c r="E9" s="47">
        <v>138248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138248</v>
      </c>
      <c r="O9" s="48">
        <f t="shared" si="1"/>
        <v>5.991765266762016</v>
      </c>
      <c r="P9" s="9"/>
    </row>
    <row r="10" spans="1:133">
      <c r="A10" s="12"/>
      <c r="B10" s="25">
        <v>312.39999999999998</v>
      </c>
      <c r="C10" s="20" t="s">
        <v>186</v>
      </c>
      <c r="D10" s="47">
        <v>0</v>
      </c>
      <c r="E10" s="47">
        <v>4636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>SUM(D10:M10)</f>
        <v>4636</v>
      </c>
      <c r="O10" s="48">
        <f t="shared" si="1"/>
        <v>0.20092749100680449</v>
      </c>
      <c r="P10" s="9"/>
    </row>
    <row r="11" spans="1:133">
      <c r="A11" s="12"/>
      <c r="B11" s="25">
        <v>312.60000000000002</v>
      </c>
      <c r="C11" s="20" t="s">
        <v>14</v>
      </c>
      <c r="D11" s="47">
        <v>1391052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1391052</v>
      </c>
      <c r="O11" s="48">
        <f t="shared" si="1"/>
        <v>60.289169158756991</v>
      </c>
      <c r="P11" s="9"/>
    </row>
    <row r="12" spans="1:133">
      <c r="A12" s="12"/>
      <c r="B12" s="25">
        <v>313.5</v>
      </c>
      <c r="C12" s="20" t="s">
        <v>112</v>
      </c>
      <c r="D12" s="47">
        <v>172406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172406</v>
      </c>
      <c r="O12" s="48">
        <f t="shared" si="1"/>
        <v>7.4721969401464916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1461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1461</v>
      </c>
      <c r="O13" s="48">
        <f t="shared" si="1"/>
        <v>6.3320764529970097E-2</v>
      </c>
      <c r="P13" s="9"/>
    </row>
    <row r="14" spans="1:133" ht="15.75">
      <c r="A14" s="29" t="s">
        <v>187</v>
      </c>
      <c r="B14" s="30"/>
      <c r="C14" s="31"/>
      <c r="D14" s="32">
        <f t="shared" ref="D14:M14" si="3">SUM(D15:D16)</f>
        <v>25000</v>
      </c>
      <c r="E14" s="32">
        <f t="shared" si="3"/>
        <v>217284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si="2"/>
        <v>242284</v>
      </c>
      <c r="O14" s="46">
        <f t="shared" si="1"/>
        <v>10.50075846227192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217284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217284</v>
      </c>
      <c r="O15" s="48">
        <f t="shared" si="1"/>
        <v>9.417240930958263</v>
      </c>
      <c r="P15" s="9"/>
    </row>
    <row r="16" spans="1:133">
      <c r="A16" s="12"/>
      <c r="B16" s="25">
        <v>329</v>
      </c>
      <c r="C16" s="20" t="s">
        <v>178</v>
      </c>
      <c r="D16" s="47">
        <v>25000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25000</v>
      </c>
      <c r="O16" s="48">
        <f t="shared" si="1"/>
        <v>1.0835175313136567</v>
      </c>
      <c r="P16" s="9"/>
    </row>
    <row r="17" spans="1:16" ht="15.75">
      <c r="A17" s="29" t="s">
        <v>22</v>
      </c>
      <c r="B17" s="30"/>
      <c r="C17" s="31"/>
      <c r="D17" s="32">
        <f t="shared" ref="D17:M17" si="4">SUM(D18:D42)</f>
        <v>1679210</v>
      </c>
      <c r="E17" s="32">
        <f t="shared" si="4"/>
        <v>6464249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328222</v>
      </c>
      <c r="N17" s="45">
        <f t="shared" si="2"/>
        <v>8471681</v>
      </c>
      <c r="O17" s="46">
        <f t="shared" si="1"/>
        <v>367.16859532787242</v>
      </c>
      <c r="P17" s="10"/>
    </row>
    <row r="18" spans="1:16">
      <c r="A18" s="12"/>
      <c r="B18" s="25">
        <v>331.2</v>
      </c>
      <c r="C18" s="20" t="s">
        <v>21</v>
      </c>
      <c r="D18" s="47">
        <v>71451</v>
      </c>
      <c r="E18" s="47">
        <v>49671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121122</v>
      </c>
      <c r="O18" s="48">
        <f t="shared" si="1"/>
        <v>5.2495124171109087</v>
      </c>
      <c r="P18" s="9"/>
    </row>
    <row r="19" spans="1:16">
      <c r="A19" s="12"/>
      <c r="B19" s="25">
        <v>331.49</v>
      </c>
      <c r="C19" s="20" t="s">
        <v>26</v>
      </c>
      <c r="D19" s="47">
        <v>0</v>
      </c>
      <c r="E19" s="47">
        <v>1238592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1238592</v>
      </c>
      <c r="O19" s="48">
        <f t="shared" si="1"/>
        <v>53.681445845793782</v>
      </c>
      <c r="P19" s="9"/>
    </row>
    <row r="20" spans="1:16">
      <c r="A20" s="12"/>
      <c r="B20" s="25">
        <v>331.5</v>
      </c>
      <c r="C20" s="20" t="s">
        <v>23</v>
      </c>
      <c r="D20" s="47">
        <v>0</v>
      </c>
      <c r="E20" s="47">
        <v>629361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629361</v>
      </c>
      <c r="O20" s="48">
        <f t="shared" si="1"/>
        <v>27.276947081003772</v>
      </c>
      <c r="P20" s="9"/>
    </row>
    <row r="21" spans="1:16">
      <c r="A21" s="12"/>
      <c r="B21" s="25">
        <v>331.65</v>
      </c>
      <c r="C21" s="20" t="s">
        <v>27</v>
      </c>
      <c r="D21" s="47">
        <v>22904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22904</v>
      </c>
      <c r="O21" s="48">
        <f t="shared" si="1"/>
        <v>0.99267542148831966</v>
      </c>
      <c r="P21" s="9"/>
    </row>
    <row r="22" spans="1:16">
      <c r="A22" s="12"/>
      <c r="B22" s="25">
        <v>334.1</v>
      </c>
      <c r="C22" s="20" t="s">
        <v>24</v>
      </c>
      <c r="D22" s="47">
        <v>73418</v>
      </c>
      <c r="E22" s="47">
        <v>94766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168184</v>
      </c>
      <c r="O22" s="48">
        <f t="shared" si="1"/>
        <v>7.289212499458241</v>
      </c>
      <c r="P22" s="9"/>
    </row>
    <row r="23" spans="1:16">
      <c r="A23" s="12"/>
      <c r="B23" s="25">
        <v>334.2</v>
      </c>
      <c r="C23" s="20" t="s">
        <v>25</v>
      </c>
      <c r="D23" s="47">
        <v>48541</v>
      </c>
      <c r="E23" s="47">
        <v>290908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339449</v>
      </c>
      <c r="O23" s="48">
        <f t="shared" si="1"/>
        <v>14.711957699475578</v>
      </c>
      <c r="P23" s="9"/>
    </row>
    <row r="24" spans="1:16">
      <c r="A24" s="12"/>
      <c r="B24" s="25">
        <v>334.34</v>
      </c>
      <c r="C24" s="20" t="s">
        <v>28</v>
      </c>
      <c r="D24" s="47">
        <v>0</v>
      </c>
      <c r="E24" s="47">
        <v>190638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190638</v>
      </c>
      <c r="O24" s="48">
        <f t="shared" si="1"/>
        <v>8.2623846053829144</v>
      </c>
      <c r="P24" s="9"/>
    </row>
    <row r="25" spans="1:16">
      <c r="A25" s="12"/>
      <c r="B25" s="25">
        <v>334.49</v>
      </c>
      <c r="C25" s="20" t="s">
        <v>29</v>
      </c>
      <c r="D25" s="47">
        <v>0</v>
      </c>
      <c r="E25" s="47">
        <v>2105177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7" si="5">SUM(D25:M25)</f>
        <v>2105177</v>
      </c>
      <c r="O25" s="48">
        <f t="shared" si="1"/>
        <v>91.239847440731594</v>
      </c>
      <c r="P25" s="9"/>
    </row>
    <row r="26" spans="1:16">
      <c r="A26" s="12"/>
      <c r="B26" s="25">
        <v>334.5</v>
      </c>
      <c r="C26" s="20" t="s">
        <v>30</v>
      </c>
      <c r="D26" s="47">
        <v>0</v>
      </c>
      <c r="E26" s="47">
        <v>62000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62000</v>
      </c>
      <c r="O26" s="48">
        <f t="shared" si="1"/>
        <v>2.6871234776578685</v>
      </c>
      <c r="P26" s="9"/>
    </row>
    <row r="27" spans="1:16">
      <c r="A27" s="12"/>
      <c r="B27" s="25">
        <v>334.61</v>
      </c>
      <c r="C27" s="20" t="s">
        <v>114</v>
      </c>
      <c r="D27" s="47">
        <v>0</v>
      </c>
      <c r="E27" s="47">
        <v>103000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103000</v>
      </c>
      <c r="O27" s="48">
        <f t="shared" si="1"/>
        <v>4.4640922290122651</v>
      </c>
      <c r="P27" s="9"/>
    </row>
    <row r="28" spans="1:16">
      <c r="A28" s="12"/>
      <c r="B28" s="25">
        <v>334.62</v>
      </c>
      <c r="C28" s="20" t="s">
        <v>115</v>
      </c>
      <c r="D28" s="47">
        <v>0</v>
      </c>
      <c r="E28" s="47">
        <v>279360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279360</v>
      </c>
      <c r="O28" s="48">
        <f t="shared" si="1"/>
        <v>12.107658301911325</v>
      </c>
      <c r="P28" s="9"/>
    </row>
    <row r="29" spans="1:16">
      <c r="A29" s="12"/>
      <c r="B29" s="25">
        <v>334.7</v>
      </c>
      <c r="C29" s="20" t="s">
        <v>31</v>
      </c>
      <c r="D29" s="47">
        <v>0</v>
      </c>
      <c r="E29" s="47">
        <v>240337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240337</v>
      </c>
      <c r="O29" s="48">
        <f t="shared" si="1"/>
        <v>10.416374116933213</v>
      </c>
      <c r="P29" s="9"/>
    </row>
    <row r="30" spans="1:16">
      <c r="A30" s="12"/>
      <c r="B30" s="25">
        <v>335.12</v>
      </c>
      <c r="C30" s="20" t="s">
        <v>32</v>
      </c>
      <c r="D30" s="47">
        <v>463829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463829</v>
      </c>
      <c r="O30" s="48">
        <f t="shared" si="1"/>
        <v>20.102674121267281</v>
      </c>
      <c r="P30" s="9"/>
    </row>
    <row r="31" spans="1:16">
      <c r="A31" s="12"/>
      <c r="B31" s="25">
        <v>335.13</v>
      </c>
      <c r="C31" s="20" t="s">
        <v>33</v>
      </c>
      <c r="D31" s="47">
        <v>26770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26770</v>
      </c>
      <c r="O31" s="48">
        <f t="shared" si="1"/>
        <v>1.1602305725306636</v>
      </c>
      <c r="P31" s="9"/>
    </row>
    <row r="32" spans="1:16">
      <c r="A32" s="12"/>
      <c r="B32" s="25">
        <v>335.14</v>
      </c>
      <c r="C32" s="20" t="s">
        <v>34</v>
      </c>
      <c r="D32" s="47">
        <v>0</v>
      </c>
      <c r="E32" s="47">
        <v>13814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13814</v>
      </c>
      <c r="O32" s="48">
        <f t="shared" si="1"/>
        <v>0.59870844710267412</v>
      </c>
      <c r="P32" s="9"/>
    </row>
    <row r="33" spans="1:16">
      <c r="A33" s="12"/>
      <c r="B33" s="25">
        <v>335.15</v>
      </c>
      <c r="C33" s="20" t="s">
        <v>35</v>
      </c>
      <c r="D33" s="47">
        <v>881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881</v>
      </c>
      <c r="O33" s="48">
        <f t="shared" si="1"/>
        <v>3.818315780349326E-2</v>
      </c>
      <c r="P33" s="9"/>
    </row>
    <row r="34" spans="1:16">
      <c r="A34" s="12"/>
      <c r="B34" s="25">
        <v>335.16</v>
      </c>
      <c r="C34" s="20" t="s">
        <v>36</v>
      </c>
      <c r="D34" s="47">
        <v>0</v>
      </c>
      <c r="E34" s="47">
        <v>207850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207850</v>
      </c>
      <c r="O34" s="48">
        <f t="shared" si="1"/>
        <v>9.0083647553417414</v>
      </c>
      <c r="P34" s="9"/>
    </row>
    <row r="35" spans="1:16">
      <c r="A35" s="12"/>
      <c r="B35" s="25">
        <v>335.17</v>
      </c>
      <c r="C35" s="20" t="s">
        <v>37</v>
      </c>
      <c r="D35" s="47">
        <v>20007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20007</v>
      </c>
      <c r="O35" s="48">
        <f t="shared" si="1"/>
        <v>0.86711740995969311</v>
      </c>
      <c r="P35" s="9"/>
    </row>
    <row r="36" spans="1:16">
      <c r="A36" s="12"/>
      <c r="B36" s="25">
        <v>335.18</v>
      </c>
      <c r="C36" s="20" t="s">
        <v>38</v>
      </c>
      <c r="D36" s="47">
        <v>805865</v>
      </c>
      <c r="E36" s="47">
        <v>667379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1473244</v>
      </c>
      <c r="O36" s="48">
        <f t="shared" si="1"/>
        <v>63.851428076106274</v>
      </c>
      <c r="P36" s="9"/>
    </row>
    <row r="37" spans="1:16">
      <c r="A37" s="12"/>
      <c r="B37" s="25">
        <v>335.19</v>
      </c>
      <c r="C37" s="20" t="s">
        <v>49</v>
      </c>
      <c r="D37" s="47">
        <v>0</v>
      </c>
      <c r="E37" s="47">
        <v>38921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38921</v>
      </c>
      <c r="O37" s="48">
        <f t="shared" ref="O37:O68" si="6">(N37/O$91)</f>
        <v>1.6868634334503532</v>
      </c>
      <c r="P37" s="9"/>
    </row>
    <row r="38" spans="1:16">
      <c r="A38" s="12"/>
      <c r="B38" s="25">
        <v>337.2</v>
      </c>
      <c r="C38" s="20" t="s">
        <v>40</v>
      </c>
      <c r="D38" s="47">
        <v>145544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43" si="7">SUM(D38:M38)</f>
        <v>145544</v>
      </c>
      <c r="O38" s="48">
        <f t="shared" si="6"/>
        <v>6.3079790231005939</v>
      </c>
      <c r="P38" s="9"/>
    </row>
    <row r="39" spans="1:16">
      <c r="A39" s="12"/>
      <c r="B39" s="25">
        <v>337.3</v>
      </c>
      <c r="C39" s="20" t="s">
        <v>41</v>
      </c>
      <c r="D39" s="47">
        <v>0</v>
      </c>
      <c r="E39" s="47">
        <v>45065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45065</v>
      </c>
      <c r="O39" s="48">
        <f t="shared" si="6"/>
        <v>1.9531487019459974</v>
      </c>
      <c r="P39" s="9"/>
    </row>
    <row r="40" spans="1:16">
      <c r="A40" s="12"/>
      <c r="B40" s="25">
        <v>337.4</v>
      </c>
      <c r="C40" s="20" t="s">
        <v>125</v>
      </c>
      <c r="D40" s="47">
        <v>0</v>
      </c>
      <c r="E40" s="47">
        <v>188994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188994</v>
      </c>
      <c r="O40" s="48">
        <f t="shared" si="6"/>
        <v>8.1911324925237299</v>
      </c>
      <c r="P40" s="9"/>
    </row>
    <row r="41" spans="1:16">
      <c r="A41" s="12"/>
      <c r="B41" s="25">
        <v>337.6</v>
      </c>
      <c r="C41" s="20" t="s">
        <v>116</v>
      </c>
      <c r="D41" s="47">
        <v>0</v>
      </c>
      <c r="E41" s="47">
        <v>8000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328222</v>
      </c>
      <c r="N41" s="47">
        <f t="shared" si="7"/>
        <v>336222</v>
      </c>
      <c r="O41" s="48">
        <f t="shared" si="6"/>
        <v>14.572097256533612</v>
      </c>
      <c r="P41" s="9"/>
    </row>
    <row r="42" spans="1:16">
      <c r="A42" s="12"/>
      <c r="B42" s="25">
        <v>337.7</v>
      </c>
      <c r="C42" s="20" t="s">
        <v>188</v>
      </c>
      <c r="D42" s="47">
        <v>0</v>
      </c>
      <c r="E42" s="47">
        <v>10416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10416</v>
      </c>
      <c r="O42" s="48">
        <f t="shared" si="6"/>
        <v>0.45143674424652191</v>
      </c>
      <c r="P42" s="9"/>
    </row>
    <row r="43" spans="1:16" ht="15.75">
      <c r="A43" s="29" t="s">
        <v>46</v>
      </c>
      <c r="B43" s="30"/>
      <c r="C43" s="31"/>
      <c r="D43" s="32">
        <f t="shared" ref="D43:M43" si="8">SUM(D44:D72)</f>
        <v>1641483</v>
      </c>
      <c r="E43" s="32">
        <f t="shared" si="8"/>
        <v>637746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734945</v>
      </c>
      <c r="N43" s="32">
        <f t="shared" si="7"/>
        <v>3014174</v>
      </c>
      <c r="O43" s="46">
        <f t="shared" si="6"/>
        <v>130.63641485719239</v>
      </c>
      <c r="P43" s="10"/>
    </row>
    <row r="44" spans="1:16">
      <c r="A44" s="12"/>
      <c r="B44" s="25">
        <v>341.15</v>
      </c>
      <c r="C44" s="20" t="s">
        <v>50</v>
      </c>
      <c r="D44" s="47">
        <v>0</v>
      </c>
      <c r="E44" s="47">
        <v>78464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72" si="9">SUM(D44:M44)</f>
        <v>78464</v>
      </c>
      <c r="O44" s="48">
        <f t="shared" si="6"/>
        <v>3.4006847830797904</v>
      </c>
      <c r="P44" s="9"/>
    </row>
    <row r="45" spans="1:16">
      <c r="A45" s="12"/>
      <c r="B45" s="25">
        <v>341.51</v>
      </c>
      <c r="C45" s="20" t="s">
        <v>51</v>
      </c>
      <c r="D45" s="47">
        <v>156325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156325</v>
      </c>
      <c r="O45" s="48">
        <f t="shared" si="6"/>
        <v>6.7752351233042951</v>
      </c>
      <c r="P45" s="9"/>
    </row>
    <row r="46" spans="1:16">
      <c r="A46" s="12"/>
      <c r="B46" s="25">
        <v>341.52</v>
      </c>
      <c r="C46" s="20" t="s">
        <v>52</v>
      </c>
      <c r="D46" s="47">
        <v>24560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24560</v>
      </c>
      <c r="O46" s="48">
        <f t="shared" si="6"/>
        <v>1.0644476227625363</v>
      </c>
      <c r="P46" s="9"/>
    </row>
    <row r="47" spans="1:16">
      <c r="A47" s="12"/>
      <c r="B47" s="25">
        <v>341.55</v>
      </c>
      <c r="C47" s="20" t="s">
        <v>53</v>
      </c>
      <c r="D47" s="47">
        <v>1470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1470</v>
      </c>
      <c r="O47" s="48">
        <f t="shared" si="6"/>
        <v>6.3710830841243016E-2</v>
      </c>
      <c r="P47" s="9"/>
    </row>
    <row r="48" spans="1:16">
      <c r="A48" s="12"/>
      <c r="B48" s="25">
        <v>341.56</v>
      </c>
      <c r="C48" s="20" t="s">
        <v>54</v>
      </c>
      <c r="D48" s="47">
        <v>11172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11172</v>
      </c>
      <c r="O48" s="48">
        <f t="shared" si="6"/>
        <v>0.48420231439344691</v>
      </c>
      <c r="P48" s="9"/>
    </row>
    <row r="49" spans="1:16">
      <c r="A49" s="12"/>
      <c r="B49" s="25">
        <v>341.8</v>
      </c>
      <c r="C49" s="20" t="s">
        <v>55</v>
      </c>
      <c r="D49" s="47">
        <v>231022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231022</v>
      </c>
      <c r="O49" s="48">
        <f t="shared" si="6"/>
        <v>10.012655484765743</v>
      </c>
      <c r="P49" s="9"/>
    </row>
    <row r="50" spans="1:16">
      <c r="A50" s="12"/>
      <c r="B50" s="25">
        <v>341.9</v>
      </c>
      <c r="C50" s="20" t="s">
        <v>56</v>
      </c>
      <c r="D50" s="47">
        <v>33250</v>
      </c>
      <c r="E50" s="47">
        <v>1288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34538</v>
      </c>
      <c r="O50" s="48">
        <f t="shared" si="6"/>
        <v>1.496901139860443</v>
      </c>
      <c r="P50" s="9"/>
    </row>
    <row r="51" spans="1:16">
      <c r="A51" s="12"/>
      <c r="B51" s="25">
        <v>342.1</v>
      </c>
      <c r="C51" s="20" t="s">
        <v>57</v>
      </c>
      <c r="D51" s="47">
        <v>0</v>
      </c>
      <c r="E51" s="47">
        <v>106005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106005</v>
      </c>
      <c r="O51" s="48">
        <f t="shared" si="6"/>
        <v>4.5943310362761673</v>
      </c>
      <c r="P51" s="9"/>
    </row>
    <row r="52" spans="1:16">
      <c r="A52" s="12"/>
      <c r="B52" s="25">
        <v>342.3</v>
      </c>
      <c r="C52" s="20" t="s">
        <v>58</v>
      </c>
      <c r="D52" s="47">
        <v>519530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519530</v>
      </c>
      <c r="O52" s="48">
        <f t="shared" si="6"/>
        <v>22.516794521735363</v>
      </c>
      <c r="P52" s="9"/>
    </row>
    <row r="53" spans="1:16">
      <c r="A53" s="12"/>
      <c r="B53" s="25">
        <v>342.4</v>
      </c>
      <c r="C53" s="20" t="s">
        <v>59</v>
      </c>
      <c r="D53" s="47">
        <v>0</v>
      </c>
      <c r="E53" s="47">
        <v>120806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120806</v>
      </c>
      <c r="O53" s="48">
        <f t="shared" si="6"/>
        <v>5.2358167555151045</v>
      </c>
      <c r="P53" s="9"/>
    </row>
    <row r="54" spans="1:16">
      <c r="A54" s="12"/>
      <c r="B54" s="25">
        <v>342.9</v>
      </c>
      <c r="C54" s="20" t="s">
        <v>60</v>
      </c>
      <c r="D54" s="47">
        <v>109900</v>
      </c>
      <c r="E54" s="47">
        <v>448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110348</v>
      </c>
      <c r="O54" s="48">
        <f t="shared" si="6"/>
        <v>4.7825597018159751</v>
      </c>
      <c r="P54" s="9"/>
    </row>
    <row r="55" spans="1:16">
      <c r="A55" s="12"/>
      <c r="B55" s="25">
        <v>346.2</v>
      </c>
      <c r="C55" s="20" t="s">
        <v>181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734945</v>
      </c>
      <c r="N55" s="47">
        <f t="shared" si="9"/>
        <v>734945</v>
      </c>
      <c r="O55" s="48">
        <f t="shared" si="6"/>
        <v>31.853031682052617</v>
      </c>
      <c r="P55" s="9"/>
    </row>
    <row r="56" spans="1:16">
      <c r="A56" s="12"/>
      <c r="B56" s="25">
        <v>347.4</v>
      </c>
      <c r="C56" s="20" t="s">
        <v>189</v>
      </c>
      <c r="D56" s="47">
        <v>0</v>
      </c>
      <c r="E56" s="47">
        <v>15705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15705</v>
      </c>
      <c r="O56" s="48">
        <f t="shared" si="6"/>
        <v>0.68066571317123914</v>
      </c>
      <c r="P56" s="9"/>
    </row>
    <row r="57" spans="1:16">
      <c r="A57" s="12"/>
      <c r="B57" s="25">
        <v>348.13</v>
      </c>
      <c r="C57" s="39" t="s">
        <v>67</v>
      </c>
      <c r="D57" s="47">
        <v>47652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47652</v>
      </c>
      <c r="O57" s="48">
        <f t="shared" si="6"/>
        <v>2.0652710960863345</v>
      </c>
      <c r="P57" s="9"/>
    </row>
    <row r="58" spans="1:16">
      <c r="A58" s="12"/>
      <c r="B58" s="25">
        <v>348.14</v>
      </c>
      <c r="C58" s="39" t="s">
        <v>190</v>
      </c>
      <c r="D58" s="47">
        <v>0</v>
      </c>
      <c r="E58" s="47">
        <v>102389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102389</v>
      </c>
      <c r="O58" s="48">
        <f t="shared" si="6"/>
        <v>4.4376110605469599</v>
      </c>
      <c r="P58" s="9"/>
    </row>
    <row r="59" spans="1:16">
      <c r="A59" s="12"/>
      <c r="B59" s="25">
        <v>348.22</v>
      </c>
      <c r="C59" s="39" t="s">
        <v>68</v>
      </c>
      <c r="D59" s="47">
        <v>612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612</v>
      </c>
      <c r="O59" s="48">
        <f t="shared" si="6"/>
        <v>2.6524509166558314E-2</v>
      </c>
      <c r="P59" s="9"/>
    </row>
    <row r="60" spans="1:16">
      <c r="A60" s="12"/>
      <c r="B60" s="25">
        <v>348.23</v>
      </c>
      <c r="C60" s="39" t="s">
        <v>69</v>
      </c>
      <c r="D60" s="47">
        <v>16549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16549</v>
      </c>
      <c r="O60" s="48">
        <f t="shared" si="6"/>
        <v>0.71724526502838815</v>
      </c>
      <c r="P60" s="9"/>
    </row>
    <row r="61" spans="1:16">
      <c r="A61" s="12"/>
      <c r="B61" s="25">
        <v>348.31</v>
      </c>
      <c r="C61" s="39" t="s">
        <v>70</v>
      </c>
      <c r="D61" s="47">
        <v>56935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56935</v>
      </c>
      <c r="O61" s="48">
        <f t="shared" si="6"/>
        <v>2.4676028258137217</v>
      </c>
      <c r="P61" s="9"/>
    </row>
    <row r="62" spans="1:16">
      <c r="A62" s="12"/>
      <c r="B62" s="25">
        <v>348.32</v>
      </c>
      <c r="C62" s="39" t="s">
        <v>71</v>
      </c>
      <c r="D62" s="47">
        <v>4932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4932</v>
      </c>
      <c r="O62" s="48">
        <f t="shared" si="6"/>
        <v>0.21375633857755819</v>
      </c>
      <c r="P62" s="9"/>
    </row>
    <row r="63" spans="1:16">
      <c r="A63" s="12"/>
      <c r="B63" s="25">
        <v>348.41</v>
      </c>
      <c r="C63" s="39" t="s">
        <v>72</v>
      </c>
      <c r="D63" s="47">
        <v>62867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62867</v>
      </c>
      <c r="O63" s="48">
        <f t="shared" si="6"/>
        <v>2.7246998656438262</v>
      </c>
      <c r="P63" s="9"/>
    </row>
    <row r="64" spans="1:16">
      <c r="A64" s="12"/>
      <c r="B64" s="25">
        <v>348.42</v>
      </c>
      <c r="C64" s="39" t="s">
        <v>73</v>
      </c>
      <c r="D64" s="47">
        <v>6192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6192</v>
      </c>
      <c r="O64" s="48">
        <f t="shared" si="6"/>
        <v>0.26836562215576648</v>
      </c>
      <c r="P64" s="9"/>
    </row>
    <row r="65" spans="1:16">
      <c r="A65" s="12"/>
      <c r="B65" s="25">
        <v>348.48</v>
      </c>
      <c r="C65" s="39" t="s">
        <v>191</v>
      </c>
      <c r="D65" s="47">
        <v>16200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16200</v>
      </c>
      <c r="O65" s="48">
        <f t="shared" si="6"/>
        <v>0.70211936029124955</v>
      </c>
      <c r="P65" s="9"/>
    </row>
    <row r="66" spans="1:16">
      <c r="A66" s="12"/>
      <c r="B66" s="25">
        <v>348.52</v>
      </c>
      <c r="C66" s="39" t="s">
        <v>75</v>
      </c>
      <c r="D66" s="47">
        <v>38487</v>
      </c>
      <c r="E66" s="47">
        <v>20151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58638</v>
      </c>
      <c r="O66" s="48">
        <f t="shared" si="6"/>
        <v>2.5414120400468079</v>
      </c>
      <c r="P66" s="9"/>
    </row>
    <row r="67" spans="1:16">
      <c r="A67" s="12"/>
      <c r="B67" s="25">
        <v>348.53</v>
      </c>
      <c r="C67" s="39" t="s">
        <v>76</v>
      </c>
      <c r="D67" s="47">
        <v>247640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247640</v>
      </c>
      <c r="O67" s="48">
        <f t="shared" si="6"/>
        <v>10.732891258180558</v>
      </c>
      <c r="P67" s="9"/>
    </row>
    <row r="68" spans="1:16">
      <c r="A68" s="12"/>
      <c r="B68" s="25">
        <v>348.54</v>
      </c>
      <c r="C68" s="39" t="s">
        <v>192</v>
      </c>
      <c r="D68" s="47">
        <v>0</v>
      </c>
      <c r="E68" s="47">
        <v>192490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192490</v>
      </c>
      <c r="O68" s="48">
        <f t="shared" si="6"/>
        <v>8.3426515841026312</v>
      </c>
      <c r="P68" s="9"/>
    </row>
    <row r="69" spans="1:16">
      <c r="A69" s="12"/>
      <c r="B69" s="25">
        <v>348.62</v>
      </c>
      <c r="C69" s="39" t="s">
        <v>77</v>
      </c>
      <c r="D69" s="47">
        <v>80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80</v>
      </c>
      <c r="O69" s="48">
        <f t="shared" ref="O69:O89" si="10">(N69/O$91)</f>
        <v>3.4672561002037014E-3</v>
      </c>
      <c r="P69" s="9"/>
    </row>
    <row r="70" spans="1:16">
      <c r="A70" s="12"/>
      <c r="B70" s="25">
        <v>348.71</v>
      </c>
      <c r="C70" s="39" t="s">
        <v>78</v>
      </c>
      <c r="D70" s="47">
        <v>40515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40515</v>
      </c>
      <c r="O70" s="48">
        <f t="shared" si="10"/>
        <v>1.755948511246912</v>
      </c>
      <c r="P70" s="9"/>
    </row>
    <row r="71" spans="1:16">
      <c r="A71" s="12"/>
      <c r="B71" s="25">
        <v>348.72</v>
      </c>
      <c r="C71" s="39" t="s">
        <v>79</v>
      </c>
      <c r="D71" s="47">
        <v>2998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2998</v>
      </c>
      <c r="O71" s="48">
        <f t="shared" si="10"/>
        <v>0.1299354223551337</v>
      </c>
      <c r="P71" s="9"/>
    </row>
    <row r="72" spans="1:16">
      <c r="A72" s="12"/>
      <c r="B72" s="25">
        <v>349</v>
      </c>
      <c r="C72" s="20" t="s">
        <v>103</v>
      </c>
      <c r="D72" s="47">
        <v>12595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12595</v>
      </c>
      <c r="O72" s="48">
        <f t="shared" si="10"/>
        <v>0.54587613227582021</v>
      </c>
      <c r="P72" s="9"/>
    </row>
    <row r="73" spans="1:16" ht="15.75">
      <c r="A73" s="29" t="s">
        <v>47</v>
      </c>
      <c r="B73" s="30"/>
      <c r="C73" s="31"/>
      <c r="D73" s="32">
        <f t="shared" ref="D73:M73" si="11">SUM(D74:D78)</f>
        <v>508481</v>
      </c>
      <c r="E73" s="32">
        <f t="shared" si="11"/>
        <v>22334</v>
      </c>
      <c r="F73" s="32">
        <f t="shared" si="11"/>
        <v>0</v>
      </c>
      <c r="G73" s="32">
        <f t="shared" si="11"/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ref="N73:N89" si="12">SUM(D73:M73)</f>
        <v>530815</v>
      </c>
      <c r="O73" s="46">
        <f t="shared" si="10"/>
        <v>23.005894335370346</v>
      </c>
      <c r="P73" s="10"/>
    </row>
    <row r="74" spans="1:16">
      <c r="A74" s="13"/>
      <c r="B74" s="40">
        <v>351.1</v>
      </c>
      <c r="C74" s="21" t="s">
        <v>81</v>
      </c>
      <c r="D74" s="47">
        <v>88293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88293</v>
      </c>
      <c r="O74" s="48">
        <f t="shared" si="10"/>
        <v>3.8266805356910676</v>
      </c>
      <c r="P74" s="9"/>
    </row>
    <row r="75" spans="1:16">
      <c r="A75" s="13"/>
      <c r="B75" s="40">
        <v>351.2</v>
      </c>
      <c r="C75" s="21" t="s">
        <v>82</v>
      </c>
      <c r="D75" s="47">
        <v>47284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47284</v>
      </c>
      <c r="O75" s="48">
        <f t="shared" si="10"/>
        <v>2.0493217180253978</v>
      </c>
      <c r="P75" s="9"/>
    </row>
    <row r="76" spans="1:16">
      <c r="A76" s="13"/>
      <c r="B76" s="40">
        <v>351.5</v>
      </c>
      <c r="C76" s="21" t="s">
        <v>83</v>
      </c>
      <c r="D76" s="47">
        <v>322417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322417</v>
      </c>
      <c r="O76" s="48">
        <f t="shared" si="10"/>
        <v>13.973778875742209</v>
      </c>
      <c r="P76" s="9"/>
    </row>
    <row r="77" spans="1:16">
      <c r="A77" s="13"/>
      <c r="B77" s="40">
        <v>354</v>
      </c>
      <c r="C77" s="21" t="s">
        <v>84</v>
      </c>
      <c r="D77" s="47">
        <v>4993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4993</v>
      </c>
      <c r="O77" s="48">
        <f t="shared" si="10"/>
        <v>0.2164001213539635</v>
      </c>
      <c r="P77" s="9"/>
    </row>
    <row r="78" spans="1:16">
      <c r="A78" s="13"/>
      <c r="B78" s="40">
        <v>359</v>
      </c>
      <c r="C78" s="21" t="s">
        <v>85</v>
      </c>
      <c r="D78" s="47">
        <v>45494</v>
      </c>
      <c r="E78" s="47">
        <v>22334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67828</v>
      </c>
      <c r="O78" s="48">
        <f t="shared" si="10"/>
        <v>2.9397130845577082</v>
      </c>
      <c r="P78" s="9"/>
    </row>
    <row r="79" spans="1:16" ht="15.75">
      <c r="A79" s="29" t="s">
        <v>3</v>
      </c>
      <c r="B79" s="30"/>
      <c r="C79" s="31"/>
      <c r="D79" s="32">
        <f t="shared" ref="D79:M79" si="13">SUM(D80:D84)</f>
        <v>484700</v>
      </c>
      <c r="E79" s="32">
        <f t="shared" si="13"/>
        <v>2014510</v>
      </c>
      <c r="F79" s="32">
        <f t="shared" si="13"/>
        <v>0</v>
      </c>
      <c r="G79" s="32">
        <f t="shared" si="13"/>
        <v>0</v>
      </c>
      <c r="H79" s="32">
        <f t="shared" si="13"/>
        <v>0</v>
      </c>
      <c r="I79" s="32">
        <f t="shared" si="13"/>
        <v>0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 t="shared" si="12"/>
        <v>2499210</v>
      </c>
      <c r="O79" s="46">
        <f t="shared" si="10"/>
        <v>108.31751397737615</v>
      </c>
      <c r="P79" s="10"/>
    </row>
    <row r="80" spans="1:16">
      <c r="A80" s="12"/>
      <c r="B80" s="25">
        <v>361.1</v>
      </c>
      <c r="C80" s="20" t="s">
        <v>86</v>
      </c>
      <c r="D80" s="47">
        <v>76094</v>
      </c>
      <c r="E80" s="47">
        <v>34107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110201</v>
      </c>
      <c r="O80" s="48">
        <f t="shared" si="10"/>
        <v>4.776188618731851</v>
      </c>
      <c r="P80" s="9"/>
    </row>
    <row r="81" spans="1:119">
      <c r="A81" s="12"/>
      <c r="B81" s="25">
        <v>362</v>
      </c>
      <c r="C81" s="20" t="s">
        <v>87</v>
      </c>
      <c r="D81" s="47">
        <v>104425</v>
      </c>
      <c r="E81" s="47">
        <v>8800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113225</v>
      </c>
      <c r="O81" s="48">
        <f t="shared" si="10"/>
        <v>4.9072508993195507</v>
      </c>
      <c r="P81" s="9"/>
    </row>
    <row r="82" spans="1:119">
      <c r="A82" s="12"/>
      <c r="B82" s="25">
        <v>364</v>
      </c>
      <c r="C82" s="20" t="s">
        <v>183</v>
      </c>
      <c r="D82" s="47">
        <v>0</v>
      </c>
      <c r="E82" s="47">
        <v>1356405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1356405</v>
      </c>
      <c r="O82" s="48">
        <f t="shared" si="10"/>
        <v>58.787543882460021</v>
      </c>
      <c r="P82" s="9"/>
    </row>
    <row r="83" spans="1:119">
      <c r="A83" s="12"/>
      <c r="B83" s="25">
        <v>366</v>
      </c>
      <c r="C83" s="20" t="s">
        <v>88</v>
      </c>
      <c r="D83" s="47">
        <v>0</v>
      </c>
      <c r="E83" s="47">
        <v>14109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14109</v>
      </c>
      <c r="O83" s="48">
        <f t="shared" si="10"/>
        <v>0.61149395397217532</v>
      </c>
      <c r="P83" s="9"/>
    </row>
    <row r="84" spans="1:119">
      <c r="A84" s="12"/>
      <c r="B84" s="25">
        <v>369.9</v>
      </c>
      <c r="C84" s="20" t="s">
        <v>89</v>
      </c>
      <c r="D84" s="47">
        <v>304181</v>
      </c>
      <c r="E84" s="47">
        <v>601089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905270</v>
      </c>
      <c r="O84" s="48">
        <f t="shared" si="10"/>
        <v>39.235036622892558</v>
      </c>
      <c r="P84" s="9"/>
    </row>
    <row r="85" spans="1:119" ht="15.75">
      <c r="A85" s="29" t="s">
        <v>48</v>
      </c>
      <c r="B85" s="30"/>
      <c r="C85" s="31"/>
      <c r="D85" s="32">
        <f t="shared" ref="D85:M85" si="14">SUM(D86:D88)</f>
        <v>5834461</v>
      </c>
      <c r="E85" s="32">
        <f t="shared" si="14"/>
        <v>3632284</v>
      </c>
      <c r="F85" s="32">
        <f t="shared" si="14"/>
        <v>0</v>
      </c>
      <c r="G85" s="32">
        <f t="shared" si="14"/>
        <v>0</v>
      </c>
      <c r="H85" s="32">
        <f t="shared" si="14"/>
        <v>0</v>
      </c>
      <c r="I85" s="32">
        <f t="shared" si="14"/>
        <v>0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 t="shared" si="12"/>
        <v>9466745</v>
      </c>
      <c r="O85" s="46">
        <f t="shared" si="10"/>
        <v>410.29536687903612</v>
      </c>
      <c r="P85" s="9"/>
    </row>
    <row r="86" spans="1:119">
      <c r="A86" s="12"/>
      <c r="B86" s="25">
        <v>381</v>
      </c>
      <c r="C86" s="20" t="s">
        <v>90</v>
      </c>
      <c r="D86" s="47">
        <v>6117216</v>
      </c>
      <c r="E86" s="47">
        <v>3592884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9710100</v>
      </c>
      <c r="O86" s="48">
        <f t="shared" si="10"/>
        <v>420.8425432323495</v>
      </c>
      <c r="P86" s="9"/>
    </row>
    <row r="87" spans="1:119">
      <c r="A87" s="12"/>
      <c r="B87" s="25">
        <v>384</v>
      </c>
      <c r="C87" s="20" t="s">
        <v>91</v>
      </c>
      <c r="D87" s="47">
        <v>110395</v>
      </c>
      <c r="E87" s="47">
        <v>39400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149795</v>
      </c>
      <c r="O87" s="48">
        <f t="shared" si="10"/>
        <v>6.492220344125168</v>
      </c>
      <c r="P87" s="9"/>
    </row>
    <row r="88" spans="1:119" ht="15.75" thickBot="1">
      <c r="A88" s="12"/>
      <c r="B88" s="25">
        <v>387.2</v>
      </c>
      <c r="C88" s="20" t="s">
        <v>92</v>
      </c>
      <c r="D88" s="47">
        <v>-393150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-393150</v>
      </c>
      <c r="O88" s="48">
        <f t="shared" si="10"/>
        <v>-17.039396697438566</v>
      </c>
      <c r="P88" s="9"/>
    </row>
    <row r="89" spans="1:119" ht="16.5" thickBot="1">
      <c r="A89" s="14" t="s">
        <v>65</v>
      </c>
      <c r="B89" s="23"/>
      <c r="C89" s="22"/>
      <c r="D89" s="15">
        <f t="shared" ref="D89:M89" si="15">SUM(D5,D14,D17,D43,D73,D79,D85)</f>
        <v>17986797</v>
      </c>
      <c r="E89" s="15">
        <f t="shared" si="15"/>
        <v>15256033</v>
      </c>
      <c r="F89" s="15">
        <f t="shared" si="15"/>
        <v>0</v>
      </c>
      <c r="G89" s="15">
        <f t="shared" si="15"/>
        <v>0</v>
      </c>
      <c r="H89" s="15">
        <f t="shared" si="15"/>
        <v>0</v>
      </c>
      <c r="I89" s="15">
        <f t="shared" si="15"/>
        <v>0</v>
      </c>
      <c r="J89" s="15">
        <f t="shared" si="15"/>
        <v>0</v>
      </c>
      <c r="K89" s="15">
        <f t="shared" si="15"/>
        <v>0</v>
      </c>
      <c r="L89" s="15">
        <f t="shared" si="15"/>
        <v>0</v>
      </c>
      <c r="M89" s="15">
        <f t="shared" si="15"/>
        <v>1063167</v>
      </c>
      <c r="N89" s="15">
        <f t="shared" si="12"/>
        <v>34305997</v>
      </c>
      <c r="O89" s="38">
        <f t="shared" si="10"/>
        <v>1486.8459671477485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9" t="s">
        <v>193</v>
      </c>
      <c r="M91" s="49"/>
      <c r="N91" s="49"/>
      <c r="O91" s="44">
        <v>23073</v>
      </c>
    </row>
    <row r="92" spans="1:119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</row>
    <row r="93" spans="1:119" ht="15.75" customHeight="1" thickBot="1">
      <c r="A93" s="53" t="s">
        <v>109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5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69"/>
      <c r="M3" s="70"/>
      <c r="N3" s="36"/>
      <c r="O3" s="37"/>
      <c r="P3" s="71" t="s">
        <v>221</v>
      </c>
      <c r="Q3" s="11"/>
      <c r="R3"/>
    </row>
    <row r="4" spans="1:134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222</v>
      </c>
      <c r="N4" s="35" t="s">
        <v>9</v>
      </c>
      <c r="O4" s="35" t="s">
        <v>223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224</v>
      </c>
      <c r="B5" s="26"/>
      <c r="C5" s="26"/>
      <c r="D5" s="27">
        <f t="shared" ref="D5:N5" si="0">SUM(D6:D11)</f>
        <v>8034989</v>
      </c>
      <c r="E5" s="27">
        <f t="shared" si="0"/>
        <v>2605465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10640454</v>
      </c>
      <c r="P5" s="33">
        <f t="shared" ref="P5:P36" si="1">(O5/P$56)</f>
        <v>417.91186520560859</v>
      </c>
      <c r="Q5" s="6"/>
    </row>
    <row r="6" spans="1:134">
      <c r="A6" s="12"/>
      <c r="B6" s="25">
        <v>311</v>
      </c>
      <c r="C6" s="20" t="s">
        <v>2</v>
      </c>
      <c r="D6" s="47">
        <v>7954984</v>
      </c>
      <c r="E6" s="47">
        <v>558230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8513214</v>
      </c>
      <c r="P6" s="48">
        <f t="shared" si="1"/>
        <v>334.36290797690583</v>
      </c>
      <c r="Q6" s="9"/>
    </row>
    <row r="7" spans="1:134">
      <c r="A7" s="12"/>
      <c r="B7" s="25">
        <v>312.13</v>
      </c>
      <c r="C7" s="20" t="s">
        <v>225</v>
      </c>
      <c r="D7" s="47">
        <v>0</v>
      </c>
      <c r="E7" s="47">
        <v>117715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0" si="2">SUM(D7:N7)</f>
        <v>117715</v>
      </c>
      <c r="P7" s="48">
        <f t="shared" si="1"/>
        <v>4.6233455088174074</v>
      </c>
      <c r="Q7" s="9"/>
    </row>
    <row r="8" spans="1:134">
      <c r="A8" s="12"/>
      <c r="B8" s="25">
        <v>312.3</v>
      </c>
      <c r="C8" s="20" t="s">
        <v>11</v>
      </c>
      <c r="D8" s="47">
        <v>0</v>
      </c>
      <c r="E8" s="47">
        <v>131233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131233</v>
      </c>
      <c r="P8" s="48">
        <f t="shared" si="1"/>
        <v>5.1542751659400654</v>
      </c>
      <c r="Q8" s="9"/>
    </row>
    <row r="9" spans="1:134">
      <c r="A9" s="12"/>
      <c r="B9" s="25">
        <v>312.41000000000003</v>
      </c>
      <c r="C9" s="20" t="s">
        <v>226</v>
      </c>
      <c r="D9" s="47">
        <v>0</v>
      </c>
      <c r="E9" s="47">
        <v>1798287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1798287</v>
      </c>
      <c r="P9" s="48">
        <f t="shared" si="1"/>
        <v>70.629079769058563</v>
      </c>
      <c r="Q9" s="9"/>
    </row>
    <row r="10" spans="1:134">
      <c r="A10" s="12"/>
      <c r="B10" s="25">
        <v>315.10000000000002</v>
      </c>
      <c r="C10" s="20" t="s">
        <v>241</v>
      </c>
      <c r="D10" s="47">
        <v>79063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79063</v>
      </c>
      <c r="P10" s="48">
        <f t="shared" si="1"/>
        <v>3.1052590236047286</v>
      </c>
      <c r="Q10" s="9"/>
    </row>
    <row r="11" spans="1:134">
      <c r="A11" s="12"/>
      <c r="B11" s="25">
        <v>319.89999999999998</v>
      </c>
      <c r="C11" s="20" t="s">
        <v>16</v>
      </c>
      <c r="D11" s="47">
        <v>942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>SUM(D11:N11)</f>
        <v>942</v>
      </c>
      <c r="P11" s="48">
        <f t="shared" si="1"/>
        <v>3.6997761281960646E-2</v>
      </c>
      <c r="Q11" s="9"/>
    </row>
    <row r="12" spans="1:134" ht="15.75">
      <c r="A12" s="29" t="s">
        <v>17</v>
      </c>
      <c r="B12" s="30"/>
      <c r="C12" s="31"/>
      <c r="D12" s="32">
        <f t="shared" ref="D12:N12" si="3">SUM(D13:D15)</f>
        <v>1649348</v>
      </c>
      <c r="E12" s="32">
        <f t="shared" si="3"/>
        <v>337251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1986599</v>
      </c>
      <c r="P12" s="46">
        <f t="shared" si="1"/>
        <v>78.025175759003972</v>
      </c>
      <c r="Q12" s="10"/>
    </row>
    <row r="13" spans="1:134">
      <c r="A13" s="12"/>
      <c r="B13" s="25">
        <v>322</v>
      </c>
      <c r="C13" s="20" t="s">
        <v>230</v>
      </c>
      <c r="D13" s="47">
        <v>0</v>
      </c>
      <c r="E13" s="47">
        <v>224077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224077</v>
      </c>
      <c r="P13" s="48">
        <f t="shared" si="1"/>
        <v>8.8007933702525438</v>
      </c>
      <c r="Q13" s="9"/>
    </row>
    <row r="14" spans="1:134">
      <c r="A14" s="12"/>
      <c r="B14" s="25">
        <v>322.89999999999998</v>
      </c>
      <c r="C14" s="20" t="s">
        <v>242</v>
      </c>
      <c r="D14" s="47">
        <v>0</v>
      </c>
      <c r="E14" s="47">
        <v>113174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15" si="4">SUM(D14:N14)</f>
        <v>113174</v>
      </c>
      <c r="P14" s="48">
        <f t="shared" si="1"/>
        <v>4.4449943050155136</v>
      </c>
      <c r="Q14" s="9"/>
    </row>
    <row r="15" spans="1:134">
      <c r="A15" s="12"/>
      <c r="B15" s="25">
        <v>323.10000000000002</v>
      </c>
      <c r="C15" s="20" t="s">
        <v>211</v>
      </c>
      <c r="D15" s="47">
        <v>1649348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1649348</v>
      </c>
      <c r="P15" s="48">
        <f t="shared" si="1"/>
        <v>64.77938808373591</v>
      </c>
      <c r="Q15" s="9"/>
    </row>
    <row r="16" spans="1:134" ht="15.75">
      <c r="A16" s="29" t="s">
        <v>232</v>
      </c>
      <c r="B16" s="30"/>
      <c r="C16" s="31"/>
      <c r="D16" s="32">
        <f t="shared" ref="D16:N16" si="5">SUM(D17:D31)</f>
        <v>7010538</v>
      </c>
      <c r="E16" s="32">
        <f t="shared" si="5"/>
        <v>34299554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5">
        <f>SUM(D16:N16)</f>
        <v>41310092</v>
      </c>
      <c r="P16" s="46">
        <f t="shared" si="1"/>
        <v>1622.4850555751934</v>
      </c>
      <c r="Q16" s="10"/>
    </row>
    <row r="17" spans="1:17">
      <c r="A17" s="12"/>
      <c r="B17" s="25">
        <v>331.1</v>
      </c>
      <c r="C17" s="20" t="s">
        <v>129</v>
      </c>
      <c r="D17" s="47">
        <v>72237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72237</v>
      </c>
      <c r="P17" s="48">
        <f t="shared" si="1"/>
        <v>2.8371627194532816</v>
      </c>
      <c r="Q17" s="9"/>
    </row>
    <row r="18" spans="1:17">
      <c r="A18" s="12"/>
      <c r="B18" s="25">
        <v>331.2</v>
      </c>
      <c r="C18" s="20" t="s">
        <v>21</v>
      </c>
      <c r="D18" s="47">
        <v>450085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450085</v>
      </c>
      <c r="P18" s="48">
        <f t="shared" si="1"/>
        <v>17.677428223557598</v>
      </c>
      <c r="Q18" s="9"/>
    </row>
    <row r="19" spans="1:17">
      <c r="A19" s="12"/>
      <c r="B19" s="25">
        <v>331.89</v>
      </c>
      <c r="C19" s="20" t="s">
        <v>243</v>
      </c>
      <c r="D19" s="47">
        <v>0</v>
      </c>
      <c r="E19" s="47">
        <v>614189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31" si="6">SUM(D19:N19)</f>
        <v>614189</v>
      </c>
      <c r="P19" s="48">
        <f t="shared" si="1"/>
        <v>24.122736734613724</v>
      </c>
      <c r="Q19" s="9"/>
    </row>
    <row r="20" spans="1:17">
      <c r="A20" s="12"/>
      <c r="B20" s="25">
        <v>334.1</v>
      </c>
      <c r="C20" s="20" t="s">
        <v>24</v>
      </c>
      <c r="D20" s="47">
        <v>0</v>
      </c>
      <c r="E20" s="47">
        <v>29837581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29837581</v>
      </c>
      <c r="P20" s="48">
        <f t="shared" si="1"/>
        <v>1171.8935234279879</v>
      </c>
      <c r="Q20" s="9"/>
    </row>
    <row r="21" spans="1:17">
      <c r="A21" s="12"/>
      <c r="B21" s="25">
        <v>334.2</v>
      </c>
      <c r="C21" s="20" t="s">
        <v>25</v>
      </c>
      <c r="D21" s="47">
        <v>0</v>
      </c>
      <c r="E21" s="47">
        <v>2641511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2641511</v>
      </c>
      <c r="P21" s="48">
        <f t="shared" si="1"/>
        <v>103.74733906759357</v>
      </c>
      <c r="Q21" s="9"/>
    </row>
    <row r="22" spans="1:17">
      <c r="A22" s="12"/>
      <c r="B22" s="25">
        <v>334.33</v>
      </c>
      <c r="C22" s="20" t="s">
        <v>244</v>
      </c>
      <c r="D22" s="47">
        <v>0</v>
      </c>
      <c r="E22" s="47">
        <v>38025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38025</v>
      </c>
      <c r="P22" s="48">
        <f t="shared" si="1"/>
        <v>1.4934605867797808</v>
      </c>
      <c r="Q22" s="9"/>
    </row>
    <row r="23" spans="1:17">
      <c r="A23" s="12"/>
      <c r="B23" s="25">
        <v>334.34</v>
      </c>
      <c r="C23" s="20" t="s">
        <v>28</v>
      </c>
      <c r="D23" s="47">
        <v>0</v>
      </c>
      <c r="E23" s="47">
        <v>93750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93750</v>
      </c>
      <c r="P23" s="48">
        <f t="shared" si="1"/>
        <v>3.6821020384116885</v>
      </c>
      <c r="Q23" s="9"/>
    </row>
    <row r="24" spans="1:17">
      <c r="A24" s="12"/>
      <c r="B24" s="25">
        <v>334.39</v>
      </c>
      <c r="C24" s="20" t="s">
        <v>245</v>
      </c>
      <c r="D24" s="47">
        <v>0</v>
      </c>
      <c r="E24" s="47">
        <v>13105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13105</v>
      </c>
      <c r="P24" s="48">
        <f t="shared" si="1"/>
        <v>0.51470877027610851</v>
      </c>
      <c r="Q24" s="9"/>
    </row>
    <row r="25" spans="1:17">
      <c r="A25" s="12"/>
      <c r="B25" s="25">
        <v>335.12099999999998</v>
      </c>
      <c r="C25" s="20" t="s">
        <v>233</v>
      </c>
      <c r="D25" s="47">
        <v>727671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727671</v>
      </c>
      <c r="P25" s="48">
        <f t="shared" si="1"/>
        <v>28.579827972192767</v>
      </c>
      <c r="Q25" s="9"/>
    </row>
    <row r="26" spans="1:17">
      <c r="A26" s="12"/>
      <c r="B26" s="25">
        <v>335.13</v>
      </c>
      <c r="C26" s="20" t="s">
        <v>131</v>
      </c>
      <c r="D26" s="47">
        <v>22941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22941</v>
      </c>
      <c r="P26" s="48">
        <f t="shared" si="1"/>
        <v>0.9010250972074938</v>
      </c>
      <c r="Q26" s="9"/>
    </row>
    <row r="27" spans="1:17">
      <c r="A27" s="12"/>
      <c r="B27" s="25">
        <v>335.14</v>
      </c>
      <c r="C27" s="20" t="s">
        <v>132</v>
      </c>
      <c r="D27" s="47">
        <v>21469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21469</v>
      </c>
      <c r="P27" s="48">
        <f t="shared" si="1"/>
        <v>0.84321118573504572</v>
      </c>
      <c r="Q27" s="9"/>
    </row>
    <row r="28" spans="1:17">
      <c r="A28" s="12"/>
      <c r="B28" s="25">
        <v>335.15</v>
      </c>
      <c r="C28" s="20" t="s">
        <v>133</v>
      </c>
      <c r="D28" s="47">
        <v>1774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1774</v>
      </c>
      <c r="P28" s="48">
        <f t="shared" si="1"/>
        <v>6.9675189505518237E-2</v>
      </c>
      <c r="Q28" s="9"/>
    </row>
    <row r="29" spans="1:17">
      <c r="A29" s="12"/>
      <c r="B29" s="25">
        <v>335.16</v>
      </c>
      <c r="C29" s="20" t="s">
        <v>234</v>
      </c>
      <c r="D29" s="47">
        <v>207850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207850</v>
      </c>
      <c r="P29" s="48">
        <f t="shared" si="1"/>
        <v>8.1634656926279412</v>
      </c>
      <c r="Q29" s="9"/>
    </row>
    <row r="30" spans="1:17">
      <c r="A30" s="12"/>
      <c r="B30" s="25">
        <v>335.18</v>
      </c>
      <c r="C30" s="20" t="s">
        <v>235</v>
      </c>
      <c r="D30" s="47">
        <v>5444784</v>
      </c>
      <c r="E30" s="47">
        <v>1016754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6461538</v>
      </c>
      <c r="P30" s="48">
        <f t="shared" si="1"/>
        <v>253.78178390479556</v>
      </c>
      <c r="Q30" s="9"/>
    </row>
    <row r="31" spans="1:17">
      <c r="A31" s="12"/>
      <c r="B31" s="25">
        <v>335.19</v>
      </c>
      <c r="C31" s="20" t="s">
        <v>137</v>
      </c>
      <c r="D31" s="47">
        <v>61727</v>
      </c>
      <c r="E31" s="47">
        <v>44639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106366</v>
      </c>
      <c r="P31" s="48">
        <f t="shared" si="1"/>
        <v>4.1776049644554414</v>
      </c>
      <c r="Q31" s="9"/>
    </row>
    <row r="32" spans="1:17" ht="15.75">
      <c r="A32" s="29" t="s">
        <v>46</v>
      </c>
      <c r="B32" s="30"/>
      <c r="C32" s="31"/>
      <c r="D32" s="32">
        <f t="shared" ref="D32:N32" si="7">SUM(D33:D43)</f>
        <v>1245029</v>
      </c>
      <c r="E32" s="32">
        <f t="shared" si="7"/>
        <v>2166267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7"/>
        <v>0</v>
      </c>
      <c r="O32" s="32">
        <f>SUM(D32:N32)</f>
        <v>3411296</v>
      </c>
      <c r="P32" s="46">
        <f t="shared" si="1"/>
        <v>133.98122618907348</v>
      </c>
      <c r="Q32" s="10"/>
    </row>
    <row r="33" spans="1:17">
      <c r="A33" s="12"/>
      <c r="B33" s="25">
        <v>341.1</v>
      </c>
      <c r="C33" s="20" t="s">
        <v>246</v>
      </c>
      <c r="D33" s="47">
        <v>158839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>SUM(D33:N33)</f>
        <v>158839</v>
      </c>
      <c r="P33" s="48">
        <f t="shared" si="1"/>
        <v>6.2385216605789244</v>
      </c>
      <c r="Q33" s="9"/>
    </row>
    <row r="34" spans="1:17">
      <c r="A34" s="12"/>
      <c r="B34" s="25">
        <v>341.8</v>
      </c>
      <c r="C34" s="20" t="s">
        <v>143</v>
      </c>
      <c r="D34" s="47">
        <v>735919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ref="O34:O40" si="8">SUM(D34:N34)</f>
        <v>735919</v>
      </c>
      <c r="P34" s="48">
        <f t="shared" si="1"/>
        <v>28.90377440006284</v>
      </c>
      <c r="Q34" s="9"/>
    </row>
    <row r="35" spans="1:17">
      <c r="A35" s="12"/>
      <c r="B35" s="25">
        <v>341.9</v>
      </c>
      <c r="C35" s="20" t="s">
        <v>144</v>
      </c>
      <c r="D35" s="47">
        <v>0</v>
      </c>
      <c r="E35" s="47">
        <v>61892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8"/>
        <v>61892</v>
      </c>
      <c r="P35" s="48">
        <f t="shared" si="1"/>
        <v>2.430855033188013</v>
      </c>
      <c r="Q35" s="9"/>
    </row>
    <row r="36" spans="1:17">
      <c r="A36" s="12"/>
      <c r="B36" s="25">
        <v>342.1</v>
      </c>
      <c r="C36" s="20" t="s">
        <v>57</v>
      </c>
      <c r="D36" s="47">
        <v>350271</v>
      </c>
      <c r="E36" s="47">
        <v>33703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8"/>
        <v>383974</v>
      </c>
      <c r="P36" s="48">
        <f t="shared" si="1"/>
        <v>15.080868779702289</v>
      </c>
      <c r="Q36" s="9"/>
    </row>
    <row r="37" spans="1:17">
      <c r="A37" s="12"/>
      <c r="B37" s="25">
        <v>342.4</v>
      </c>
      <c r="C37" s="20" t="s">
        <v>59</v>
      </c>
      <c r="D37" s="47">
        <v>0</v>
      </c>
      <c r="E37" s="47">
        <v>177174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8"/>
        <v>177174</v>
      </c>
      <c r="P37" s="48">
        <f t="shared" ref="P37:P54" si="9">(O37/P$56)</f>
        <v>6.9586426299045598</v>
      </c>
      <c r="Q37" s="9"/>
    </row>
    <row r="38" spans="1:17">
      <c r="A38" s="12"/>
      <c r="B38" s="25">
        <v>342.6</v>
      </c>
      <c r="C38" s="20" t="s">
        <v>117</v>
      </c>
      <c r="D38" s="47">
        <v>0</v>
      </c>
      <c r="E38" s="47">
        <v>1237942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8"/>
        <v>1237942</v>
      </c>
      <c r="P38" s="48">
        <f t="shared" si="9"/>
        <v>48.62110679077805</v>
      </c>
      <c r="Q38" s="9"/>
    </row>
    <row r="39" spans="1:17">
      <c r="A39" s="12"/>
      <c r="B39" s="25">
        <v>342.9</v>
      </c>
      <c r="C39" s="20" t="s">
        <v>60</v>
      </c>
      <c r="D39" s="47">
        <v>0</v>
      </c>
      <c r="E39" s="47">
        <v>257729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8"/>
        <v>257729</v>
      </c>
      <c r="P39" s="48">
        <f t="shared" si="9"/>
        <v>10.122501080083264</v>
      </c>
      <c r="Q39" s="9"/>
    </row>
    <row r="40" spans="1:17">
      <c r="A40" s="12"/>
      <c r="B40" s="25">
        <v>347.1</v>
      </c>
      <c r="C40" s="20" t="s">
        <v>247</v>
      </c>
      <c r="D40" s="47">
        <v>0</v>
      </c>
      <c r="E40" s="47">
        <v>234737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234737</v>
      </c>
      <c r="P40" s="48">
        <f t="shared" si="9"/>
        <v>9.2194729193668756</v>
      </c>
      <c r="Q40" s="9"/>
    </row>
    <row r="41" spans="1:17">
      <c r="A41" s="12"/>
      <c r="B41" s="25">
        <v>348.11</v>
      </c>
      <c r="C41" s="20" t="s">
        <v>195</v>
      </c>
      <c r="D41" s="47">
        <v>0</v>
      </c>
      <c r="E41" s="47">
        <v>22525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>SUM(D41:N41)</f>
        <v>22525</v>
      </c>
      <c r="P41" s="48">
        <f t="shared" si="9"/>
        <v>0.88468638309571501</v>
      </c>
      <c r="Q41" s="9"/>
    </row>
    <row r="42" spans="1:17">
      <c r="A42" s="12"/>
      <c r="B42" s="25">
        <v>348.21</v>
      </c>
      <c r="C42" s="20" t="s">
        <v>197</v>
      </c>
      <c r="D42" s="47">
        <v>0</v>
      </c>
      <c r="E42" s="47">
        <v>32036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ref="O42" si="10">SUM(D42:N42)</f>
        <v>32036</v>
      </c>
      <c r="P42" s="48">
        <f t="shared" si="9"/>
        <v>1.2582380896272731</v>
      </c>
      <c r="Q42" s="9"/>
    </row>
    <row r="43" spans="1:17">
      <c r="A43" s="12"/>
      <c r="B43" s="25">
        <v>348.93099999999998</v>
      </c>
      <c r="C43" s="20" t="s">
        <v>158</v>
      </c>
      <c r="D43" s="47">
        <v>0</v>
      </c>
      <c r="E43" s="47">
        <v>108529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ref="O43" si="11">SUM(D43:N43)</f>
        <v>108529</v>
      </c>
      <c r="P43" s="48">
        <f t="shared" si="9"/>
        <v>4.2625584226856761</v>
      </c>
      <c r="Q43" s="9"/>
    </row>
    <row r="44" spans="1:17" ht="15.75">
      <c r="A44" s="29" t="s">
        <v>47</v>
      </c>
      <c r="B44" s="30"/>
      <c r="C44" s="31"/>
      <c r="D44" s="32">
        <f t="shared" ref="D44:N44" si="12">SUM(D45:D45)</f>
        <v>861</v>
      </c>
      <c r="E44" s="32">
        <f t="shared" si="12"/>
        <v>507942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0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2"/>
        <v>0</v>
      </c>
      <c r="O44" s="32">
        <f>SUM(D44:N44)</f>
        <v>508803</v>
      </c>
      <c r="P44" s="46">
        <f t="shared" si="9"/>
        <v>19.983622010133146</v>
      </c>
      <c r="Q44" s="10"/>
    </row>
    <row r="45" spans="1:17">
      <c r="A45" s="13"/>
      <c r="B45" s="40">
        <v>359</v>
      </c>
      <c r="C45" s="21" t="s">
        <v>85</v>
      </c>
      <c r="D45" s="47">
        <v>861</v>
      </c>
      <c r="E45" s="47">
        <v>507942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ref="O45" si="13">SUM(D45:N45)</f>
        <v>508803</v>
      </c>
      <c r="P45" s="48">
        <f t="shared" si="9"/>
        <v>19.983622010133146</v>
      </c>
      <c r="Q45" s="9"/>
    </row>
    <row r="46" spans="1:17" ht="15.75">
      <c r="A46" s="29" t="s">
        <v>3</v>
      </c>
      <c r="B46" s="30"/>
      <c r="C46" s="31"/>
      <c r="D46" s="32">
        <f t="shared" ref="D46:N46" si="14">SUM(D47:D51)</f>
        <v>1679291</v>
      </c>
      <c r="E46" s="32">
        <f t="shared" si="14"/>
        <v>1224964</v>
      </c>
      <c r="F46" s="32">
        <f t="shared" si="14"/>
        <v>0</v>
      </c>
      <c r="G46" s="32">
        <f t="shared" si="14"/>
        <v>0</v>
      </c>
      <c r="H46" s="32">
        <f t="shared" si="14"/>
        <v>0</v>
      </c>
      <c r="I46" s="32">
        <f t="shared" si="14"/>
        <v>0</v>
      </c>
      <c r="J46" s="32">
        <f t="shared" si="14"/>
        <v>0</v>
      </c>
      <c r="K46" s="32">
        <f t="shared" si="14"/>
        <v>0</v>
      </c>
      <c r="L46" s="32">
        <f t="shared" si="14"/>
        <v>0</v>
      </c>
      <c r="M46" s="32">
        <f t="shared" si="14"/>
        <v>41450165</v>
      </c>
      <c r="N46" s="32">
        <f t="shared" si="14"/>
        <v>0</v>
      </c>
      <c r="O46" s="32">
        <f>SUM(D46:N46)</f>
        <v>44354420</v>
      </c>
      <c r="P46" s="46">
        <f t="shared" si="9"/>
        <v>1742.0533364753937</v>
      </c>
      <c r="Q46" s="10"/>
    </row>
    <row r="47" spans="1:17">
      <c r="A47" s="12"/>
      <c r="B47" s="25">
        <v>361.1</v>
      </c>
      <c r="C47" s="20" t="s">
        <v>86</v>
      </c>
      <c r="D47" s="47">
        <v>11652</v>
      </c>
      <c r="E47" s="47">
        <v>12214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>SUM(D47:N47)</f>
        <v>23866</v>
      </c>
      <c r="P47" s="48">
        <f t="shared" si="9"/>
        <v>0.93735517065315577</v>
      </c>
      <c r="Q47" s="9"/>
    </row>
    <row r="48" spans="1:17">
      <c r="A48" s="12"/>
      <c r="B48" s="25">
        <v>362</v>
      </c>
      <c r="C48" s="20" t="s">
        <v>87</v>
      </c>
      <c r="D48" s="47">
        <v>68161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ref="O48:O51" si="15">SUM(D48:N48)</f>
        <v>68161</v>
      </c>
      <c r="P48" s="48">
        <f t="shared" si="9"/>
        <v>2.6770747417619103</v>
      </c>
      <c r="Q48" s="9"/>
    </row>
    <row r="49" spans="1:120">
      <c r="A49" s="12"/>
      <c r="B49" s="25">
        <v>365</v>
      </c>
      <c r="C49" s="20" t="s">
        <v>248</v>
      </c>
      <c r="D49" s="47">
        <v>0</v>
      </c>
      <c r="E49" s="47">
        <v>234578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5"/>
        <v>234578</v>
      </c>
      <c r="P49" s="48">
        <f t="shared" si="9"/>
        <v>9.213228074309729</v>
      </c>
      <c r="Q49" s="9"/>
    </row>
    <row r="50" spans="1:120">
      <c r="A50" s="12"/>
      <c r="B50" s="25">
        <v>366</v>
      </c>
      <c r="C50" s="20" t="s">
        <v>88</v>
      </c>
      <c r="D50" s="47">
        <v>0</v>
      </c>
      <c r="E50" s="47">
        <v>47503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5"/>
        <v>47503</v>
      </c>
      <c r="P50" s="48">
        <f t="shared" si="9"/>
        <v>1.865716193393818</v>
      </c>
      <c r="Q50" s="9"/>
    </row>
    <row r="51" spans="1:120">
      <c r="A51" s="12"/>
      <c r="B51" s="25">
        <v>369.9</v>
      </c>
      <c r="C51" s="20" t="s">
        <v>89</v>
      </c>
      <c r="D51" s="47">
        <v>1599478</v>
      </c>
      <c r="E51" s="47">
        <v>930669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41450165</v>
      </c>
      <c r="N51" s="47">
        <v>0</v>
      </c>
      <c r="O51" s="47">
        <f t="shared" si="15"/>
        <v>43980312</v>
      </c>
      <c r="P51" s="48">
        <f t="shared" si="9"/>
        <v>1727.3599622952752</v>
      </c>
      <c r="Q51" s="9"/>
    </row>
    <row r="52" spans="1:120" ht="15.75">
      <c r="A52" s="29" t="s">
        <v>48</v>
      </c>
      <c r="B52" s="30"/>
      <c r="C52" s="31"/>
      <c r="D52" s="32">
        <f t="shared" ref="D52:N52" si="16">SUM(D53:D53)</f>
        <v>554587</v>
      </c>
      <c r="E52" s="32">
        <f t="shared" si="16"/>
        <v>1888082</v>
      </c>
      <c r="F52" s="32">
        <f t="shared" si="16"/>
        <v>496363</v>
      </c>
      <c r="G52" s="32">
        <f t="shared" si="16"/>
        <v>0</v>
      </c>
      <c r="H52" s="32">
        <f t="shared" si="16"/>
        <v>0</v>
      </c>
      <c r="I52" s="32">
        <f t="shared" si="16"/>
        <v>0</v>
      </c>
      <c r="J52" s="32">
        <f t="shared" si="16"/>
        <v>0</v>
      </c>
      <c r="K52" s="32">
        <f t="shared" si="16"/>
        <v>0</v>
      </c>
      <c r="L52" s="32">
        <f t="shared" si="16"/>
        <v>0</v>
      </c>
      <c r="M52" s="32">
        <f t="shared" si="16"/>
        <v>0</v>
      </c>
      <c r="N52" s="32">
        <f t="shared" si="16"/>
        <v>0</v>
      </c>
      <c r="O52" s="32">
        <f>SUM(D52:N52)</f>
        <v>2939032</v>
      </c>
      <c r="P52" s="46">
        <f t="shared" si="9"/>
        <v>115.4327009936766</v>
      </c>
      <c r="Q52" s="9"/>
    </row>
    <row r="53" spans="1:120" ht="15.75" thickBot="1">
      <c r="A53" s="12"/>
      <c r="B53" s="25">
        <v>381</v>
      </c>
      <c r="C53" s="20" t="s">
        <v>90</v>
      </c>
      <c r="D53" s="47">
        <v>554587</v>
      </c>
      <c r="E53" s="47">
        <v>1888082</v>
      </c>
      <c r="F53" s="47">
        <v>496363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>SUM(D53:N53)</f>
        <v>2939032</v>
      </c>
      <c r="P53" s="48">
        <f t="shared" si="9"/>
        <v>115.4327009936766</v>
      </c>
      <c r="Q53" s="9"/>
    </row>
    <row r="54" spans="1:120" ht="16.5" thickBot="1">
      <c r="A54" s="14" t="s">
        <v>65</v>
      </c>
      <c r="B54" s="23"/>
      <c r="C54" s="22"/>
      <c r="D54" s="15">
        <f t="shared" ref="D54:N54" si="17">SUM(D5,D12,D16,D32,D44,D46,D52)</f>
        <v>20174643</v>
      </c>
      <c r="E54" s="15">
        <f t="shared" si="17"/>
        <v>43029525</v>
      </c>
      <c r="F54" s="15">
        <f t="shared" si="17"/>
        <v>496363</v>
      </c>
      <c r="G54" s="15">
        <f t="shared" si="17"/>
        <v>0</v>
      </c>
      <c r="H54" s="15">
        <f t="shared" si="17"/>
        <v>0</v>
      </c>
      <c r="I54" s="15">
        <f t="shared" si="17"/>
        <v>0</v>
      </c>
      <c r="J54" s="15">
        <f t="shared" si="17"/>
        <v>0</v>
      </c>
      <c r="K54" s="15">
        <f t="shared" si="17"/>
        <v>0</v>
      </c>
      <c r="L54" s="15">
        <f t="shared" si="17"/>
        <v>0</v>
      </c>
      <c r="M54" s="15">
        <f t="shared" si="17"/>
        <v>41450165</v>
      </c>
      <c r="N54" s="15">
        <f t="shared" si="17"/>
        <v>0</v>
      </c>
      <c r="O54" s="15">
        <f>SUM(D54:N54)</f>
        <v>105150696</v>
      </c>
      <c r="P54" s="38">
        <f t="shared" si="9"/>
        <v>4129.8729822080832</v>
      </c>
      <c r="Q54" s="6"/>
      <c r="R54" s="2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</row>
    <row r="55" spans="1:120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9"/>
    </row>
    <row r="56" spans="1:120">
      <c r="A56" s="41"/>
      <c r="B56" s="42"/>
      <c r="C56" s="42"/>
      <c r="D56" s="43"/>
      <c r="E56" s="43"/>
      <c r="F56" s="43"/>
      <c r="G56" s="43"/>
      <c r="H56" s="43"/>
      <c r="I56" s="43"/>
      <c r="J56" s="43"/>
      <c r="K56" s="43"/>
      <c r="L56" s="43"/>
      <c r="M56" s="49" t="s">
        <v>249</v>
      </c>
      <c r="N56" s="49"/>
      <c r="O56" s="49"/>
      <c r="P56" s="44">
        <v>25461</v>
      </c>
    </row>
    <row r="57" spans="1:120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2"/>
    </row>
    <row r="58" spans="1:120" ht="15.75" customHeight="1" thickBot="1">
      <c r="A58" s="53" t="s">
        <v>109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5"/>
    </row>
  </sheetData>
  <mergeCells count="10">
    <mergeCell ref="M56:O56"/>
    <mergeCell ref="A57:P57"/>
    <mergeCell ref="A58:P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69"/>
      <c r="M3" s="70"/>
      <c r="N3" s="36"/>
      <c r="O3" s="37"/>
      <c r="P3" s="71" t="s">
        <v>221</v>
      </c>
      <c r="Q3" s="11"/>
      <c r="R3"/>
    </row>
    <row r="4" spans="1:134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222</v>
      </c>
      <c r="N4" s="35" t="s">
        <v>9</v>
      </c>
      <c r="O4" s="35" t="s">
        <v>223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224</v>
      </c>
      <c r="B5" s="26"/>
      <c r="C5" s="26"/>
      <c r="D5" s="27">
        <f t="shared" ref="D5:N5" si="0">SUM(D6:D13)</f>
        <v>10879866</v>
      </c>
      <c r="E5" s="27">
        <f t="shared" si="0"/>
        <v>2559849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13439715</v>
      </c>
      <c r="P5" s="33">
        <f t="shared" ref="P5:P36" si="1">(O5/P$84)</f>
        <v>537.69613922784561</v>
      </c>
      <c r="Q5" s="6"/>
    </row>
    <row r="6" spans="1:134">
      <c r="A6" s="12"/>
      <c r="B6" s="25">
        <v>311</v>
      </c>
      <c r="C6" s="20" t="s">
        <v>2</v>
      </c>
      <c r="D6" s="47">
        <v>8092753</v>
      </c>
      <c r="E6" s="47">
        <v>469520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8562273</v>
      </c>
      <c r="P6" s="48">
        <f t="shared" si="1"/>
        <v>342.5594318863773</v>
      </c>
      <c r="Q6" s="9"/>
    </row>
    <row r="7" spans="1:134">
      <c r="A7" s="12"/>
      <c r="B7" s="25">
        <v>312.13</v>
      </c>
      <c r="C7" s="20" t="s">
        <v>225</v>
      </c>
      <c r="D7" s="47">
        <v>604100</v>
      </c>
      <c r="E7" s="47">
        <v>1600359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2204459</v>
      </c>
      <c r="P7" s="48">
        <f t="shared" si="1"/>
        <v>88.195999199839974</v>
      </c>
      <c r="Q7" s="9"/>
    </row>
    <row r="8" spans="1:134">
      <c r="A8" s="12"/>
      <c r="B8" s="25">
        <v>312.3</v>
      </c>
      <c r="C8" s="20" t="s">
        <v>11</v>
      </c>
      <c r="D8" s="47">
        <v>0</v>
      </c>
      <c r="E8" s="47">
        <v>142995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142995</v>
      </c>
      <c r="P8" s="48">
        <f t="shared" si="1"/>
        <v>5.7209441888377679</v>
      </c>
      <c r="Q8" s="9"/>
    </row>
    <row r="9" spans="1:134">
      <c r="A9" s="12"/>
      <c r="B9" s="25">
        <v>312.41000000000003</v>
      </c>
      <c r="C9" s="20" t="s">
        <v>226</v>
      </c>
      <c r="D9" s="47">
        <v>0</v>
      </c>
      <c r="E9" s="47">
        <v>345926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345926</v>
      </c>
      <c r="P9" s="48">
        <f t="shared" si="1"/>
        <v>13.839807961592319</v>
      </c>
      <c r="Q9" s="9"/>
    </row>
    <row r="10" spans="1:134">
      <c r="A10" s="12"/>
      <c r="B10" s="25">
        <v>312.42</v>
      </c>
      <c r="C10" s="20" t="s">
        <v>227</v>
      </c>
      <c r="D10" s="47">
        <v>0</v>
      </c>
      <c r="E10" s="47">
        <v>1049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1049</v>
      </c>
      <c r="P10" s="48">
        <f t="shared" si="1"/>
        <v>4.1968393678735748E-2</v>
      </c>
      <c r="Q10" s="9"/>
    </row>
    <row r="11" spans="1:134">
      <c r="A11" s="12"/>
      <c r="B11" s="25">
        <v>312.64</v>
      </c>
      <c r="C11" s="20" t="s">
        <v>228</v>
      </c>
      <c r="D11" s="47">
        <v>2104381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2104381</v>
      </c>
      <c r="P11" s="48">
        <f t="shared" si="1"/>
        <v>84.192078415683142</v>
      </c>
      <c r="Q11" s="9"/>
    </row>
    <row r="12" spans="1:134">
      <c r="A12" s="12"/>
      <c r="B12" s="25">
        <v>315.2</v>
      </c>
      <c r="C12" s="20" t="s">
        <v>229</v>
      </c>
      <c r="D12" s="47">
        <v>78189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78189</v>
      </c>
      <c r="P12" s="48">
        <f t="shared" si="1"/>
        <v>3.1281856371274257</v>
      </c>
      <c r="Q12" s="9"/>
    </row>
    <row r="13" spans="1:134">
      <c r="A13" s="12"/>
      <c r="B13" s="25">
        <v>319.89999999999998</v>
      </c>
      <c r="C13" s="20" t="s">
        <v>16</v>
      </c>
      <c r="D13" s="47">
        <v>443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ref="O13:O20" si="3">SUM(D13:N13)</f>
        <v>443</v>
      </c>
      <c r="P13" s="48">
        <f t="shared" si="1"/>
        <v>1.7723544708941788E-2</v>
      </c>
      <c r="Q13" s="9"/>
    </row>
    <row r="14" spans="1:134" ht="15.75">
      <c r="A14" s="29" t="s">
        <v>17</v>
      </c>
      <c r="B14" s="30"/>
      <c r="C14" s="31"/>
      <c r="D14" s="32">
        <f t="shared" ref="D14:N14" si="4">SUM(D15:D18)</f>
        <v>1353876</v>
      </c>
      <c r="E14" s="32">
        <f t="shared" si="4"/>
        <v>326890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32">
        <f t="shared" si="4"/>
        <v>0</v>
      </c>
      <c r="O14" s="45">
        <f t="shared" si="3"/>
        <v>1680766</v>
      </c>
      <c r="P14" s="46">
        <f t="shared" si="1"/>
        <v>67.244088817763554</v>
      </c>
      <c r="Q14" s="10"/>
    </row>
    <row r="15" spans="1:134">
      <c r="A15" s="12"/>
      <c r="B15" s="25">
        <v>322</v>
      </c>
      <c r="C15" s="20" t="s">
        <v>230</v>
      </c>
      <c r="D15" s="47">
        <v>0</v>
      </c>
      <c r="E15" s="47">
        <v>273735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3"/>
        <v>273735</v>
      </c>
      <c r="P15" s="48">
        <f t="shared" si="1"/>
        <v>10.951590318063612</v>
      </c>
      <c r="Q15" s="9"/>
    </row>
    <row r="16" spans="1:134">
      <c r="A16" s="12"/>
      <c r="B16" s="25">
        <v>323.10000000000002</v>
      </c>
      <c r="C16" s="20" t="s">
        <v>211</v>
      </c>
      <c r="D16" s="47">
        <v>1353876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3"/>
        <v>1353876</v>
      </c>
      <c r="P16" s="48">
        <f t="shared" si="1"/>
        <v>54.165873174634925</v>
      </c>
      <c r="Q16" s="9"/>
    </row>
    <row r="17" spans="1:17">
      <c r="A17" s="12"/>
      <c r="B17" s="25">
        <v>324.32</v>
      </c>
      <c r="C17" s="20" t="s">
        <v>218</v>
      </c>
      <c r="D17" s="47">
        <v>0</v>
      </c>
      <c r="E17" s="47">
        <v>38873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3"/>
        <v>38873</v>
      </c>
      <c r="P17" s="48">
        <f t="shared" si="1"/>
        <v>1.5552310462092418</v>
      </c>
      <c r="Q17" s="9"/>
    </row>
    <row r="18" spans="1:17">
      <c r="A18" s="12"/>
      <c r="B18" s="25">
        <v>329.5</v>
      </c>
      <c r="C18" s="20" t="s">
        <v>231</v>
      </c>
      <c r="D18" s="47">
        <v>0</v>
      </c>
      <c r="E18" s="47">
        <v>14282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3"/>
        <v>14282</v>
      </c>
      <c r="P18" s="48">
        <f t="shared" si="1"/>
        <v>0.57139427885577121</v>
      </c>
      <c r="Q18" s="9"/>
    </row>
    <row r="19" spans="1:17" ht="15.75">
      <c r="A19" s="29" t="s">
        <v>232</v>
      </c>
      <c r="B19" s="30"/>
      <c r="C19" s="31"/>
      <c r="D19" s="32">
        <f t="shared" ref="D19:N19" si="5">SUM(D20:D40)</f>
        <v>3063843</v>
      </c>
      <c r="E19" s="32">
        <f t="shared" si="5"/>
        <v>35120782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5">
        <f t="shared" si="3"/>
        <v>38184625</v>
      </c>
      <c r="P19" s="46">
        <f t="shared" si="1"/>
        <v>1527.6905381076215</v>
      </c>
      <c r="Q19" s="10"/>
    </row>
    <row r="20" spans="1:17">
      <c r="A20" s="12"/>
      <c r="B20" s="25">
        <v>331.2</v>
      </c>
      <c r="C20" s="20" t="s">
        <v>21</v>
      </c>
      <c r="D20" s="47">
        <v>250129</v>
      </c>
      <c r="E20" s="47">
        <v>1632477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3"/>
        <v>1882606</v>
      </c>
      <c r="P20" s="48">
        <f t="shared" si="1"/>
        <v>75.319303860772152</v>
      </c>
      <c r="Q20" s="9"/>
    </row>
    <row r="21" spans="1:17">
      <c r="A21" s="12"/>
      <c r="B21" s="25">
        <v>331.49</v>
      </c>
      <c r="C21" s="20" t="s">
        <v>26</v>
      </c>
      <c r="D21" s="47">
        <v>0</v>
      </c>
      <c r="E21" s="47">
        <v>28284774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ref="O21:O36" si="6">SUM(D21:N21)</f>
        <v>28284774</v>
      </c>
      <c r="P21" s="48">
        <f t="shared" si="1"/>
        <v>1131.6172834566914</v>
      </c>
      <c r="Q21" s="9"/>
    </row>
    <row r="22" spans="1:17">
      <c r="A22" s="12"/>
      <c r="B22" s="25">
        <v>331.65</v>
      </c>
      <c r="C22" s="20" t="s">
        <v>27</v>
      </c>
      <c r="D22" s="47">
        <v>0</v>
      </c>
      <c r="E22" s="47">
        <v>103290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103290</v>
      </c>
      <c r="P22" s="48">
        <f t="shared" si="1"/>
        <v>4.1324264852970591</v>
      </c>
      <c r="Q22" s="9"/>
    </row>
    <row r="23" spans="1:17">
      <c r="A23" s="12"/>
      <c r="B23" s="25">
        <v>334.1</v>
      </c>
      <c r="C23" s="20" t="s">
        <v>24</v>
      </c>
      <c r="D23" s="47">
        <v>249973</v>
      </c>
      <c r="E23" s="47">
        <v>772100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1022073</v>
      </c>
      <c r="P23" s="48">
        <f t="shared" si="1"/>
        <v>40.891098219643929</v>
      </c>
      <c r="Q23" s="9"/>
    </row>
    <row r="24" spans="1:17">
      <c r="A24" s="12"/>
      <c r="B24" s="25">
        <v>334.2</v>
      </c>
      <c r="C24" s="20" t="s">
        <v>25</v>
      </c>
      <c r="D24" s="47">
        <v>0</v>
      </c>
      <c r="E24" s="47">
        <v>18160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18160</v>
      </c>
      <c r="P24" s="48">
        <f t="shared" si="1"/>
        <v>0.72654530906181236</v>
      </c>
      <c r="Q24" s="9"/>
    </row>
    <row r="25" spans="1:17">
      <c r="A25" s="12"/>
      <c r="B25" s="25">
        <v>334.34</v>
      </c>
      <c r="C25" s="20" t="s">
        <v>28</v>
      </c>
      <c r="D25" s="47">
        <v>0</v>
      </c>
      <c r="E25" s="47">
        <v>141353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141353</v>
      </c>
      <c r="P25" s="48">
        <f t="shared" si="1"/>
        <v>5.6552510502100422</v>
      </c>
      <c r="Q25" s="9"/>
    </row>
    <row r="26" spans="1:17">
      <c r="A26" s="12"/>
      <c r="B26" s="25">
        <v>334.49</v>
      </c>
      <c r="C26" s="20" t="s">
        <v>29</v>
      </c>
      <c r="D26" s="47">
        <v>0</v>
      </c>
      <c r="E26" s="47">
        <v>764532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764532</v>
      </c>
      <c r="P26" s="48">
        <f t="shared" si="1"/>
        <v>30.587397479495898</v>
      </c>
      <c r="Q26" s="9"/>
    </row>
    <row r="27" spans="1:17">
      <c r="A27" s="12"/>
      <c r="B27" s="25">
        <v>334.5</v>
      </c>
      <c r="C27" s="20" t="s">
        <v>30</v>
      </c>
      <c r="D27" s="47">
        <v>0</v>
      </c>
      <c r="E27" s="47">
        <v>898968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898968</v>
      </c>
      <c r="P27" s="48">
        <f t="shared" si="1"/>
        <v>35.965913182636527</v>
      </c>
      <c r="Q27" s="9"/>
    </row>
    <row r="28" spans="1:17">
      <c r="A28" s="12"/>
      <c r="B28" s="25">
        <v>334.7</v>
      </c>
      <c r="C28" s="20" t="s">
        <v>31</v>
      </c>
      <c r="D28" s="47">
        <v>0</v>
      </c>
      <c r="E28" s="47">
        <v>1082567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1082567</v>
      </c>
      <c r="P28" s="48">
        <f t="shared" si="1"/>
        <v>43.311342268453693</v>
      </c>
      <c r="Q28" s="9"/>
    </row>
    <row r="29" spans="1:17">
      <c r="A29" s="12"/>
      <c r="B29" s="25">
        <v>335.12099999999998</v>
      </c>
      <c r="C29" s="20" t="s">
        <v>233</v>
      </c>
      <c r="D29" s="47">
        <v>622858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622858</v>
      </c>
      <c r="P29" s="48">
        <f t="shared" si="1"/>
        <v>24.919303860772153</v>
      </c>
      <c r="Q29" s="9"/>
    </row>
    <row r="30" spans="1:17">
      <c r="A30" s="12"/>
      <c r="B30" s="25">
        <v>335.13</v>
      </c>
      <c r="C30" s="20" t="s">
        <v>131</v>
      </c>
      <c r="D30" s="47">
        <v>28663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28663</v>
      </c>
      <c r="P30" s="48">
        <f t="shared" si="1"/>
        <v>1.1467493498699739</v>
      </c>
      <c r="Q30" s="9"/>
    </row>
    <row r="31" spans="1:17">
      <c r="A31" s="12"/>
      <c r="B31" s="25">
        <v>335.14</v>
      </c>
      <c r="C31" s="20" t="s">
        <v>132</v>
      </c>
      <c r="D31" s="47">
        <v>19521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19521</v>
      </c>
      <c r="P31" s="48">
        <f t="shared" si="1"/>
        <v>0.78099619923984798</v>
      </c>
      <c r="Q31" s="9"/>
    </row>
    <row r="32" spans="1:17">
      <c r="A32" s="12"/>
      <c r="B32" s="25">
        <v>335.15</v>
      </c>
      <c r="C32" s="20" t="s">
        <v>133</v>
      </c>
      <c r="D32" s="47">
        <v>1464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1464</v>
      </c>
      <c r="P32" s="48">
        <f t="shared" si="1"/>
        <v>5.8571714342868571E-2</v>
      </c>
      <c r="Q32" s="9"/>
    </row>
    <row r="33" spans="1:17">
      <c r="A33" s="12"/>
      <c r="B33" s="25">
        <v>335.16</v>
      </c>
      <c r="C33" s="20" t="s">
        <v>234</v>
      </c>
      <c r="D33" s="47">
        <v>207850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207850</v>
      </c>
      <c r="P33" s="48">
        <f t="shared" si="1"/>
        <v>8.3156631326265256</v>
      </c>
      <c r="Q33" s="9"/>
    </row>
    <row r="34" spans="1:17">
      <c r="A34" s="12"/>
      <c r="B34" s="25">
        <v>335.17</v>
      </c>
      <c r="C34" s="20" t="s">
        <v>135</v>
      </c>
      <c r="D34" s="47">
        <v>53696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53696</v>
      </c>
      <c r="P34" s="48">
        <f t="shared" si="1"/>
        <v>2.1482696539307859</v>
      </c>
      <c r="Q34" s="9"/>
    </row>
    <row r="35" spans="1:17">
      <c r="A35" s="12"/>
      <c r="B35" s="25">
        <v>335.18</v>
      </c>
      <c r="C35" s="20" t="s">
        <v>235</v>
      </c>
      <c r="D35" s="47">
        <v>1320060</v>
      </c>
      <c r="E35" s="47">
        <v>954834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2274894</v>
      </c>
      <c r="P35" s="48">
        <f t="shared" si="1"/>
        <v>91.013962792558516</v>
      </c>
      <c r="Q35" s="9"/>
    </row>
    <row r="36" spans="1:17">
      <c r="A36" s="12"/>
      <c r="B36" s="25">
        <v>335.19</v>
      </c>
      <c r="C36" s="20" t="s">
        <v>137</v>
      </c>
      <c r="D36" s="47">
        <v>0</v>
      </c>
      <c r="E36" s="47">
        <v>38708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38708</v>
      </c>
      <c r="P36" s="48">
        <f t="shared" si="1"/>
        <v>1.5486297259451891</v>
      </c>
      <c r="Q36" s="9"/>
    </row>
    <row r="37" spans="1:17">
      <c r="A37" s="12"/>
      <c r="B37" s="25">
        <v>335.9</v>
      </c>
      <c r="C37" s="20" t="s">
        <v>174</v>
      </c>
      <c r="D37" s="47">
        <v>0</v>
      </c>
      <c r="E37" s="47">
        <v>374572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ref="O37:O51" si="7">SUM(D37:N37)</f>
        <v>374572</v>
      </c>
      <c r="P37" s="48">
        <f t="shared" ref="P37:P68" si="8">(O37/P$84)</f>
        <v>14.985877175435087</v>
      </c>
      <c r="Q37" s="9"/>
    </row>
    <row r="38" spans="1:17">
      <c r="A38" s="12"/>
      <c r="B38" s="25">
        <v>337.2</v>
      </c>
      <c r="C38" s="20" t="s">
        <v>40</v>
      </c>
      <c r="D38" s="47">
        <v>309629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7"/>
        <v>309629</v>
      </c>
      <c r="P38" s="48">
        <f t="shared" si="8"/>
        <v>12.3876375275055</v>
      </c>
      <c r="Q38" s="9"/>
    </row>
    <row r="39" spans="1:17">
      <c r="A39" s="12"/>
      <c r="B39" s="25">
        <v>337.3</v>
      </c>
      <c r="C39" s="20" t="s">
        <v>41</v>
      </c>
      <c r="D39" s="47">
        <v>0</v>
      </c>
      <c r="E39" s="47">
        <v>13105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7"/>
        <v>13105</v>
      </c>
      <c r="P39" s="48">
        <f t="shared" si="8"/>
        <v>0.52430486097219442</v>
      </c>
      <c r="Q39" s="9"/>
    </row>
    <row r="40" spans="1:17">
      <c r="A40" s="12"/>
      <c r="B40" s="25">
        <v>338</v>
      </c>
      <c r="C40" s="20" t="s">
        <v>219</v>
      </c>
      <c r="D40" s="47">
        <v>0</v>
      </c>
      <c r="E40" s="47">
        <v>41342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41342</v>
      </c>
      <c r="P40" s="48">
        <f t="shared" si="8"/>
        <v>1.6540108021604321</v>
      </c>
      <c r="Q40" s="9"/>
    </row>
    <row r="41" spans="1:17" ht="15.75">
      <c r="A41" s="29" t="s">
        <v>46</v>
      </c>
      <c r="B41" s="30"/>
      <c r="C41" s="31"/>
      <c r="D41" s="32">
        <f t="shared" ref="D41:N41" si="9">SUM(D42:D72)</f>
        <v>1481186</v>
      </c>
      <c r="E41" s="32">
        <f t="shared" si="9"/>
        <v>2676323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0</v>
      </c>
      <c r="O41" s="32">
        <f t="shared" si="7"/>
        <v>4157509</v>
      </c>
      <c r="P41" s="46">
        <f t="shared" si="8"/>
        <v>166.33362672534506</v>
      </c>
      <c r="Q41" s="10"/>
    </row>
    <row r="42" spans="1:17">
      <c r="A42" s="12"/>
      <c r="B42" s="25">
        <v>341.15</v>
      </c>
      <c r="C42" s="20" t="s">
        <v>138</v>
      </c>
      <c r="D42" s="47">
        <v>0</v>
      </c>
      <c r="E42" s="47">
        <v>102913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7"/>
        <v>102913</v>
      </c>
      <c r="P42" s="48">
        <f t="shared" si="8"/>
        <v>4.1173434686937389</v>
      </c>
      <c r="Q42" s="9"/>
    </row>
    <row r="43" spans="1:17">
      <c r="A43" s="12"/>
      <c r="B43" s="25">
        <v>341.51</v>
      </c>
      <c r="C43" s="20" t="s">
        <v>139</v>
      </c>
      <c r="D43" s="47">
        <v>759474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7"/>
        <v>759474</v>
      </c>
      <c r="P43" s="48">
        <f t="shared" si="8"/>
        <v>30.385037007401479</v>
      </c>
      <c r="Q43" s="9"/>
    </row>
    <row r="44" spans="1:17">
      <c r="A44" s="12"/>
      <c r="B44" s="25">
        <v>341.52</v>
      </c>
      <c r="C44" s="20" t="s">
        <v>140</v>
      </c>
      <c r="D44" s="47">
        <v>37996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7"/>
        <v>37996</v>
      </c>
      <c r="P44" s="48">
        <f t="shared" si="8"/>
        <v>1.520144028805761</v>
      </c>
      <c r="Q44" s="9"/>
    </row>
    <row r="45" spans="1:17">
      <c r="A45" s="12"/>
      <c r="B45" s="25">
        <v>341.55</v>
      </c>
      <c r="C45" s="20" t="s">
        <v>141</v>
      </c>
      <c r="D45" s="47">
        <v>601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7"/>
        <v>601</v>
      </c>
      <c r="P45" s="48">
        <f t="shared" si="8"/>
        <v>2.4044808961792358E-2</v>
      </c>
      <c r="Q45" s="9"/>
    </row>
    <row r="46" spans="1:17">
      <c r="A46" s="12"/>
      <c r="B46" s="25">
        <v>341.8</v>
      </c>
      <c r="C46" s="20" t="s">
        <v>143</v>
      </c>
      <c r="D46" s="47">
        <v>150396</v>
      </c>
      <c r="E46" s="47">
        <v>2556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7"/>
        <v>152952</v>
      </c>
      <c r="P46" s="48">
        <f t="shared" si="8"/>
        <v>6.1193038607721544</v>
      </c>
      <c r="Q46" s="9"/>
    </row>
    <row r="47" spans="1:17">
      <c r="A47" s="12"/>
      <c r="B47" s="25">
        <v>341.9</v>
      </c>
      <c r="C47" s="20" t="s">
        <v>144</v>
      </c>
      <c r="D47" s="47">
        <v>612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7"/>
        <v>612</v>
      </c>
      <c r="P47" s="48">
        <f t="shared" si="8"/>
        <v>2.4484896979395879E-2</v>
      </c>
      <c r="Q47" s="9"/>
    </row>
    <row r="48" spans="1:17">
      <c r="A48" s="12"/>
      <c r="B48" s="25">
        <v>342.1</v>
      </c>
      <c r="C48" s="20" t="s">
        <v>57</v>
      </c>
      <c r="D48" s="47">
        <v>0</v>
      </c>
      <c r="E48" s="47">
        <v>83899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7"/>
        <v>83899</v>
      </c>
      <c r="P48" s="48">
        <f t="shared" si="8"/>
        <v>3.3566313262652532</v>
      </c>
      <c r="Q48" s="9"/>
    </row>
    <row r="49" spans="1:17">
      <c r="A49" s="12"/>
      <c r="B49" s="25">
        <v>342.3</v>
      </c>
      <c r="C49" s="20" t="s">
        <v>58</v>
      </c>
      <c r="D49" s="47">
        <v>154250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7"/>
        <v>154250</v>
      </c>
      <c r="P49" s="48">
        <f t="shared" si="8"/>
        <v>6.1712342468493695</v>
      </c>
      <c r="Q49" s="9"/>
    </row>
    <row r="50" spans="1:17">
      <c r="A50" s="12"/>
      <c r="B50" s="25">
        <v>342.6</v>
      </c>
      <c r="C50" s="20" t="s">
        <v>117</v>
      </c>
      <c r="D50" s="47">
        <v>0</v>
      </c>
      <c r="E50" s="47">
        <v>1461672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7"/>
        <v>1461672</v>
      </c>
      <c r="P50" s="48">
        <f t="shared" si="8"/>
        <v>58.47857571514303</v>
      </c>
      <c r="Q50" s="9"/>
    </row>
    <row r="51" spans="1:17">
      <c r="A51" s="12"/>
      <c r="B51" s="25">
        <v>342.9</v>
      </c>
      <c r="C51" s="20" t="s">
        <v>60</v>
      </c>
      <c r="D51" s="47">
        <v>377857</v>
      </c>
      <c r="E51" s="47">
        <v>374070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7"/>
        <v>751927</v>
      </c>
      <c r="P51" s="48">
        <f t="shared" si="8"/>
        <v>30.083096619323864</v>
      </c>
      <c r="Q51" s="9"/>
    </row>
    <row r="52" spans="1:17">
      <c r="A52" s="12"/>
      <c r="B52" s="25">
        <v>348.12</v>
      </c>
      <c r="C52" s="20" t="s">
        <v>165</v>
      </c>
      <c r="D52" s="47">
        <v>0</v>
      </c>
      <c r="E52" s="47">
        <v>3170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ref="O52:O70" si="10">SUM(D52:N52)</f>
        <v>3170</v>
      </c>
      <c r="P52" s="48">
        <f t="shared" si="8"/>
        <v>0.12682536507301459</v>
      </c>
      <c r="Q52" s="9"/>
    </row>
    <row r="53" spans="1:17">
      <c r="A53" s="12"/>
      <c r="B53" s="25">
        <v>348.13</v>
      </c>
      <c r="C53" s="20" t="s">
        <v>166</v>
      </c>
      <c r="D53" s="47">
        <v>0</v>
      </c>
      <c r="E53" s="47">
        <v>310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310</v>
      </c>
      <c r="P53" s="48">
        <f t="shared" si="8"/>
        <v>1.2402480496099219E-2</v>
      </c>
      <c r="Q53" s="9"/>
    </row>
    <row r="54" spans="1:17">
      <c r="A54" s="12"/>
      <c r="B54" s="25">
        <v>348.14</v>
      </c>
      <c r="C54" s="20" t="s">
        <v>196</v>
      </c>
      <c r="D54" s="47">
        <v>0</v>
      </c>
      <c r="E54" s="47">
        <v>24545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24545</v>
      </c>
      <c r="P54" s="48">
        <f t="shared" si="8"/>
        <v>0.98199639927985594</v>
      </c>
      <c r="Q54" s="9"/>
    </row>
    <row r="55" spans="1:17">
      <c r="A55" s="12"/>
      <c r="B55" s="25">
        <v>348.21</v>
      </c>
      <c r="C55" s="20" t="s">
        <v>197</v>
      </c>
      <c r="D55" s="47">
        <v>0</v>
      </c>
      <c r="E55" s="47">
        <v>256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256</v>
      </c>
      <c r="P55" s="48">
        <f t="shared" si="8"/>
        <v>1.0242048409681936E-2</v>
      </c>
      <c r="Q55" s="9"/>
    </row>
    <row r="56" spans="1:17">
      <c r="A56" s="12"/>
      <c r="B56" s="25">
        <v>348.22</v>
      </c>
      <c r="C56" s="20" t="s">
        <v>145</v>
      </c>
      <c r="D56" s="47">
        <v>0</v>
      </c>
      <c r="E56" s="47">
        <v>53616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53616</v>
      </c>
      <c r="P56" s="48">
        <f t="shared" si="8"/>
        <v>2.1450690138027606</v>
      </c>
      <c r="Q56" s="9"/>
    </row>
    <row r="57" spans="1:17">
      <c r="A57" s="12"/>
      <c r="B57" s="25">
        <v>348.23</v>
      </c>
      <c r="C57" s="20" t="s">
        <v>146</v>
      </c>
      <c r="D57" s="47">
        <v>0</v>
      </c>
      <c r="E57" s="47">
        <v>22915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22915</v>
      </c>
      <c r="P57" s="48">
        <f t="shared" si="8"/>
        <v>0.91678335667133426</v>
      </c>
      <c r="Q57" s="9"/>
    </row>
    <row r="58" spans="1:17">
      <c r="A58" s="12"/>
      <c r="B58" s="25">
        <v>348.24</v>
      </c>
      <c r="C58" s="20" t="s">
        <v>198</v>
      </c>
      <c r="D58" s="47">
        <v>0</v>
      </c>
      <c r="E58" s="47">
        <v>111792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111792</v>
      </c>
      <c r="P58" s="48">
        <f t="shared" si="8"/>
        <v>4.4725745149029805</v>
      </c>
      <c r="Q58" s="9"/>
    </row>
    <row r="59" spans="1:17">
      <c r="A59" s="12"/>
      <c r="B59" s="25">
        <v>348.31</v>
      </c>
      <c r="C59" s="20" t="s">
        <v>147</v>
      </c>
      <c r="D59" s="47">
        <v>0</v>
      </c>
      <c r="E59" s="47">
        <v>80697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80697</v>
      </c>
      <c r="P59" s="48">
        <f t="shared" si="8"/>
        <v>3.2285257051410281</v>
      </c>
      <c r="Q59" s="9"/>
    </row>
    <row r="60" spans="1:17">
      <c r="A60" s="12"/>
      <c r="B60" s="25">
        <v>348.32</v>
      </c>
      <c r="C60" s="20" t="s">
        <v>148</v>
      </c>
      <c r="D60" s="47">
        <v>0</v>
      </c>
      <c r="E60" s="47">
        <v>7238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7238</v>
      </c>
      <c r="P60" s="48">
        <f t="shared" si="8"/>
        <v>0.28957791558311663</v>
      </c>
      <c r="Q60" s="9"/>
    </row>
    <row r="61" spans="1:17">
      <c r="A61" s="12"/>
      <c r="B61" s="25">
        <v>348.41</v>
      </c>
      <c r="C61" s="20" t="s">
        <v>150</v>
      </c>
      <c r="D61" s="47">
        <v>0</v>
      </c>
      <c r="E61" s="47">
        <v>8510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8510</v>
      </c>
      <c r="P61" s="48">
        <f t="shared" si="8"/>
        <v>0.34046809361872377</v>
      </c>
      <c r="Q61" s="9"/>
    </row>
    <row r="62" spans="1:17">
      <c r="A62" s="12"/>
      <c r="B62" s="25">
        <v>348.42</v>
      </c>
      <c r="C62" s="20" t="s">
        <v>151</v>
      </c>
      <c r="D62" s="47">
        <v>0</v>
      </c>
      <c r="E62" s="47">
        <v>10698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10698</v>
      </c>
      <c r="P62" s="48">
        <f t="shared" si="8"/>
        <v>0.42800560112022407</v>
      </c>
      <c r="Q62" s="9"/>
    </row>
    <row r="63" spans="1:17">
      <c r="A63" s="12"/>
      <c r="B63" s="25">
        <v>348.48</v>
      </c>
      <c r="C63" s="20" t="s">
        <v>200</v>
      </c>
      <c r="D63" s="47">
        <v>0</v>
      </c>
      <c r="E63" s="47">
        <v>2600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2600</v>
      </c>
      <c r="P63" s="48">
        <f t="shared" si="8"/>
        <v>0.10402080416083216</v>
      </c>
      <c r="Q63" s="9"/>
    </row>
    <row r="64" spans="1:17">
      <c r="A64" s="12"/>
      <c r="B64" s="25">
        <v>348.52</v>
      </c>
      <c r="C64" s="20" t="s">
        <v>236</v>
      </c>
      <c r="D64" s="47">
        <v>0</v>
      </c>
      <c r="E64" s="47">
        <v>15541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15541</v>
      </c>
      <c r="P64" s="48">
        <f t="shared" si="8"/>
        <v>0.62176435287057408</v>
      </c>
      <c r="Q64" s="9"/>
    </row>
    <row r="65" spans="1:17">
      <c r="A65" s="12"/>
      <c r="B65" s="25">
        <v>348.53</v>
      </c>
      <c r="C65" s="20" t="s">
        <v>237</v>
      </c>
      <c r="D65" s="47">
        <v>0</v>
      </c>
      <c r="E65" s="47">
        <v>79490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79490</v>
      </c>
      <c r="P65" s="48">
        <f t="shared" si="8"/>
        <v>3.180236047209442</v>
      </c>
      <c r="Q65" s="9"/>
    </row>
    <row r="66" spans="1:17">
      <c r="A66" s="12"/>
      <c r="B66" s="25">
        <v>348.54</v>
      </c>
      <c r="C66" s="20" t="s">
        <v>238</v>
      </c>
      <c r="D66" s="47">
        <v>0</v>
      </c>
      <c r="E66" s="47">
        <v>78972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78972</v>
      </c>
      <c r="P66" s="48">
        <f t="shared" si="8"/>
        <v>3.1595119023804763</v>
      </c>
      <c r="Q66" s="9"/>
    </row>
    <row r="67" spans="1:17">
      <c r="A67" s="12"/>
      <c r="B67" s="25">
        <v>348.61</v>
      </c>
      <c r="C67" s="20" t="s">
        <v>201</v>
      </c>
      <c r="D67" s="47">
        <v>0</v>
      </c>
      <c r="E67" s="47">
        <v>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4</v>
      </c>
      <c r="P67" s="48">
        <f t="shared" si="8"/>
        <v>1.6003200640128025E-4</v>
      </c>
      <c r="Q67" s="9"/>
    </row>
    <row r="68" spans="1:17">
      <c r="A68" s="12"/>
      <c r="B68" s="25">
        <v>348.62</v>
      </c>
      <c r="C68" s="20" t="s">
        <v>154</v>
      </c>
      <c r="D68" s="47">
        <v>0</v>
      </c>
      <c r="E68" s="47">
        <v>98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98</v>
      </c>
      <c r="P68" s="48">
        <f t="shared" si="8"/>
        <v>3.9207841568313665E-3</v>
      </c>
      <c r="Q68" s="9"/>
    </row>
    <row r="69" spans="1:17">
      <c r="A69" s="12"/>
      <c r="B69" s="25">
        <v>348.71</v>
      </c>
      <c r="C69" s="20" t="s">
        <v>155</v>
      </c>
      <c r="D69" s="47">
        <v>0</v>
      </c>
      <c r="E69" s="47">
        <v>25115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25115</v>
      </c>
      <c r="P69" s="48">
        <f t="shared" ref="P69:P82" si="11">(O69/P$84)</f>
        <v>1.0048009601920385</v>
      </c>
      <c r="Q69" s="9"/>
    </row>
    <row r="70" spans="1:17">
      <c r="A70" s="12"/>
      <c r="B70" s="25">
        <v>348.72</v>
      </c>
      <c r="C70" s="20" t="s">
        <v>156</v>
      </c>
      <c r="D70" s="47">
        <v>0</v>
      </c>
      <c r="E70" s="47">
        <v>576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576</v>
      </c>
      <c r="P70" s="48">
        <f t="shared" si="11"/>
        <v>2.3044608921784358E-2</v>
      </c>
      <c r="Q70" s="9"/>
    </row>
    <row r="71" spans="1:17">
      <c r="A71" s="12"/>
      <c r="B71" s="25">
        <v>348.93099999999998</v>
      </c>
      <c r="C71" s="20" t="s">
        <v>158</v>
      </c>
      <c r="D71" s="47">
        <v>0</v>
      </c>
      <c r="E71" s="47">
        <v>124706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>SUM(D71:N71)</f>
        <v>124706</v>
      </c>
      <c r="P71" s="48">
        <f t="shared" si="11"/>
        <v>4.9892378475695143</v>
      </c>
      <c r="Q71" s="9"/>
    </row>
    <row r="72" spans="1:17">
      <c r="A72" s="12"/>
      <c r="B72" s="25">
        <v>349</v>
      </c>
      <c r="C72" s="20" t="s">
        <v>239</v>
      </c>
      <c r="D72" s="47">
        <v>0</v>
      </c>
      <c r="E72" s="47">
        <v>364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>SUM(D72:N72)</f>
        <v>364</v>
      </c>
      <c r="P72" s="48">
        <f t="shared" si="11"/>
        <v>1.4562912582516503E-2</v>
      </c>
      <c r="Q72" s="9"/>
    </row>
    <row r="73" spans="1:17" ht="15.75">
      <c r="A73" s="29" t="s">
        <v>47</v>
      </c>
      <c r="B73" s="30"/>
      <c r="C73" s="31"/>
      <c r="D73" s="32">
        <f t="shared" ref="D73:N73" si="12">SUM(D74:D75)</f>
        <v>2969</v>
      </c>
      <c r="E73" s="32">
        <f t="shared" si="12"/>
        <v>7537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 t="shared" si="12"/>
        <v>0</v>
      </c>
      <c r="O73" s="32">
        <f t="shared" ref="O73:O82" si="13">SUM(D73:N73)</f>
        <v>10506</v>
      </c>
      <c r="P73" s="46">
        <f t="shared" si="11"/>
        <v>0.42032406481296258</v>
      </c>
      <c r="Q73" s="10"/>
    </row>
    <row r="74" spans="1:17">
      <c r="A74" s="13"/>
      <c r="B74" s="40">
        <v>356</v>
      </c>
      <c r="C74" s="21" t="s">
        <v>202</v>
      </c>
      <c r="D74" s="47">
        <v>0</v>
      </c>
      <c r="E74" s="47">
        <v>7537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3"/>
        <v>7537</v>
      </c>
      <c r="P74" s="48">
        <f t="shared" si="11"/>
        <v>0.30154030806161231</v>
      </c>
      <c r="Q74" s="9"/>
    </row>
    <row r="75" spans="1:17">
      <c r="A75" s="13"/>
      <c r="B75" s="40">
        <v>359</v>
      </c>
      <c r="C75" s="21" t="s">
        <v>85</v>
      </c>
      <c r="D75" s="47">
        <v>2969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3"/>
        <v>2969</v>
      </c>
      <c r="P75" s="48">
        <f t="shared" si="11"/>
        <v>0.11878375675135026</v>
      </c>
      <c r="Q75" s="9"/>
    </row>
    <row r="76" spans="1:17" ht="15.75">
      <c r="A76" s="29" t="s">
        <v>3</v>
      </c>
      <c r="B76" s="30"/>
      <c r="C76" s="31"/>
      <c r="D76" s="32">
        <f t="shared" ref="D76:N76" si="14">SUM(D77:D79)</f>
        <v>915528</v>
      </c>
      <c r="E76" s="32">
        <f t="shared" si="14"/>
        <v>1333148</v>
      </c>
      <c r="F76" s="32">
        <f t="shared" si="14"/>
        <v>0</v>
      </c>
      <c r="G76" s="32">
        <f t="shared" si="14"/>
        <v>0</v>
      </c>
      <c r="H76" s="32">
        <f t="shared" si="14"/>
        <v>0</v>
      </c>
      <c r="I76" s="32">
        <f t="shared" si="14"/>
        <v>0</v>
      </c>
      <c r="J76" s="32">
        <f t="shared" si="14"/>
        <v>0</v>
      </c>
      <c r="K76" s="32">
        <f t="shared" si="14"/>
        <v>0</v>
      </c>
      <c r="L76" s="32">
        <f t="shared" si="14"/>
        <v>0</v>
      </c>
      <c r="M76" s="32">
        <f t="shared" si="14"/>
        <v>0</v>
      </c>
      <c r="N76" s="32">
        <f t="shared" si="14"/>
        <v>0</v>
      </c>
      <c r="O76" s="32">
        <f t="shared" si="13"/>
        <v>2248676</v>
      </c>
      <c r="P76" s="46">
        <f t="shared" si="11"/>
        <v>89.965033006601317</v>
      </c>
      <c r="Q76" s="10"/>
    </row>
    <row r="77" spans="1:17">
      <c r="A77" s="12"/>
      <c r="B77" s="25">
        <v>361.1</v>
      </c>
      <c r="C77" s="20" t="s">
        <v>86</v>
      </c>
      <c r="D77" s="47">
        <v>543</v>
      </c>
      <c r="E77" s="47">
        <v>9021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3"/>
        <v>9564</v>
      </c>
      <c r="P77" s="48">
        <f t="shared" si="11"/>
        <v>0.3826365273054611</v>
      </c>
      <c r="Q77" s="9"/>
    </row>
    <row r="78" spans="1:17">
      <c r="A78" s="12"/>
      <c r="B78" s="25">
        <v>362</v>
      </c>
      <c r="C78" s="20" t="s">
        <v>87</v>
      </c>
      <c r="D78" s="47">
        <v>62176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3"/>
        <v>62176</v>
      </c>
      <c r="P78" s="48">
        <f t="shared" si="11"/>
        <v>2.4875375075015005</v>
      </c>
      <c r="Q78" s="9"/>
    </row>
    <row r="79" spans="1:17">
      <c r="A79" s="12"/>
      <c r="B79" s="25">
        <v>369.9</v>
      </c>
      <c r="C79" s="20" t="s">
        <v>89</v>
      </c>
      <c r="D79" s="47">
        <v>852809</v>
      </c>
      <c r="E79" s="47">
        <v>1324127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3"/>
        <v>2176936</v>
      </c>
      <c r="P79" s="48">
        <f t="shared" si="11"/>
        <v>87.094858971794352</v>
      </c>
      <c r="Q79" s="9"/>
    </row>
    <row r="80" spans="1:17" ht="15.75">
      <c r="A80" s="29" t="s">
        <v>48</v>
      </c>
      <c r="B80" s="30"/>
      <c r="C80" s="31"/>
      <c r="D80" s="32">
        <f t="shared" ref="D80:N80" si="15">SUM(D81:D81)</f>
        <v>2157800</v>
      </c>
      <c r="E80" s="32">
        <f t="shared" si="15"/>
        <v>3525491</v>
      </c>
      <c r="F80" s="32">
        <f t="shared" si="15"/>
        <v>499697</v>
      </c>
      <c r="G80" s="32">
        <f t="shared" si="15"/>
        <v>0</v>
      </c>
      <c r="H80" s="32">
        <f t="shared" si="15"/>
        <v>0</v>
      </c>
      <c r="I80" s="32">
        <f t="shared" si="15"/>
        <v>0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 t="shared" si="15"/>
        <v>0</v>
      </c>
      <c r="O80" s="32">
        <f t="shared" si="13"/>
        <v>6182988</v>
      </c>
      <c r="P80" s="46">
        <f t="shared" si="11"/>
        <v>247.36899379875976</v>
      </c>
      <c r="Q80" s="9"/>
    </row>
    <row r="81" spans="1:120" ht="15.75" thickBot="1">
      <c r="A81" s="12"/>
      <c r="B81" s="25">
        <v>381</v>
      </c>
      <c r="C81" s="20" t="s">
        <v>90</v>
      </c>
      <c r="D81" s="47">
        <v>2157800</v>
      </c>
      <c r="E81" s="47">
        <v>3525491</v>
      </c>
      <c r="F81" s="47">
        <v>499697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3"/>
        <v>6182988</v>
      </c>
      <c r="P81" s="48">
        <f t="shared" si="11"/>
        <v>247.36899379875976</v>
      </c>
      <c r="Q81" s="9"/>
    </row>
    <row r="82" spans="1:120" ht="16.5" thickBot="1">
      <c r="A82" s="14" t="s">
        <v>65</v>
      </c>
      <c r="B82" s="23"/>
      <c r="C82" s="22"/>
      <c r="D82" s="15">
        <f t="shared" ref="D82:N82" si="16">SUM(D5,D14,D19,D41,D73,D76,D80)</f>
        <v>19855068</v>
      </c>
      <c r="E82" s="15">
        <f t="shared" si="16"/>
        <v>45550020</v>
      </c>
      <c r="F82" s="15">
        <f t="shared" si="16"/>
        <v>499697</v>
      </c>
      <c r="G82" s="15">
        <f t="shared" si="16"/>
        <v>0</v>
      </c>
      <c r="H82" s="15">
        <f t="shared" si="16"/>
        <v>0</v>
      </c>
      <c r="I82" s="15">
        <f t="shared" si="16"/>
        <v>0</v>
      </c>
      <c r="J82" s="15">
        <f t="shared" si="16"/>
        <v>0</v>
      </c>
      <c r="K82" s="15">
        <f t="shared" si="16"/>
        <v>0</v>
      </c>
      <c r="L82" s="15">
        <f t="shared" si="16"/>
        <v>0</v>
      </c>
      <c r="M82" s="15">
        <f t="shared" si="16"/>
        <v>0</v>
      </c>
      <c r="N82" s="15">
        <f t="shared" si="16"/>
        <v>0</v>
      </c>
      <c r="O82" s="15">
        <f t="shared" si="13"/>
        <v>65904785</v>
      </c>
      <c r="P82" s="38">
        <f t="shared" si="11"/>
        <v>2636.7187437487496</v>
      </c>
      <c r="Q82" s="6"/>
      <c r="R82" s="2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</row>
    <row r="83" spans="1:120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9"/>
    </row>
    <row r="84" spans="1:120">
      <c r="A84" s="41"/>
      <c r="B84" s="42"/>
      <c r="C84" s="42"/>
      <c r="D84" s="43"/>
      <c r="E84" s="43"/>
      <c r="F84" s="43"/>
      <c r="G84" s="43"/>
      <c r="H84" s="43"/>
      <c r="I84" s="43"/>
      <c r="J84" s="43"/>
      <c r="K84" s="43"/>
      <c r="L84" s="43"/>
      <c r="M84" s="49" t="s">
        <v>220</v>
      </c>
      <c r="N84" s="49"/>
      <c r="O84" s="49"/>
      <c r="P84" s="44">
        <v>24995</v>
      </c>
    </row>
    <row r="85" spans="1:120">
      <c r="A85" s="50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2"/>
    </row>
    <row r="86" spans="1:120" ht="15.75" customHeight="1" thickBot="1">
      <c r="A86" s="53" t="s">
        <v>109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5"/>
    </row>
  </sheetData>
  <mergeCells count="10">
    <mergeCell ref="M84:O84"/>
    <mergeCell ref="A85:P85"/>
    <mergeCell ref="A86:P8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9</v>
      </c>
      <c r="N4" s="35" t="s">
        <v>44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10131737</v>
      </c>
      <c r="E5" s="27">
        <f t="shared" si="0"/>
        <v>2342775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12474512</v>
      </c>
      <c r="O5" s="33">
        <f t="shared" ref="O5:O36" si="1">(N5/O$84)</f>
        <v>492.401989421331</v>
      </c>
      <c r="P5" s="6"/>
    </row>
    <row r="6" spans="1:133">
      <c r="A6" s="12"/>
      <c r="B6" s="25">
        <v>311</v>
      </c>
      <c r="C6" s="20" t="s">
        <v>2</v>
      </c>
      <c r="D6" s="47">
        <v>7596612</v>
      </c>
      <c r="E6" s="47">
        <v>443606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8040218</v>
      </c>
      <c r="O6" s="48">
        <f t="shared" si="1"/>
        <v>317.36867450856556</v>
      </c>
      <c r="P6" s="9"/>
    </row>
    <row r="7" spans="1:133">
      <c r="A7" s="12"/>
      <c r="B7" s="25">
        <v>312.10000000000002</v>
      </c>
      <c r="C7" s="20" t="s">
        <v>10</v>
      </c>
      <c r="D7" s="47">
        <v>641532</v>
      </c>
      <c r="E7" s="47">
        <v>1446059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2087591</v>
      </c>
      <c r="O7" s="48">
        <f t="shared" si="1"/>
        <v>82.402739401594701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129038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129038</v>
      </c>
      <c r="O8" s="48">
        <f t="shared" si="1"/>
        <v>5.0934712244414619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323338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323338</v>
      </c>
      <c r="O9" s="48">
        <f t="shared" si="1"/>
        <v>12.763006236677983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734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734</v>
      </c>
      <c r="O10" s="48">
        <f t="shared" si="1"/>
        <v>2.8972921765216705E-2</v>
      </c>
      <c r="P10" s="9"/>
    </row>
    <row r="11" spans="1:133">
      <c r="A11" s="12"/>
      <c r="B11" s="25">
        <v>312.60000000000002</v>
      </c>
      <c r="C11" s="20" t="s">
        <v>14</v>
      </c>
      <c r="D11" s="47">
        <v>1799892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1799892</v>
      </c>
      <c r="O11" s="48">
        <f t="shared" si="1"/>
        <v>71.046498776347988</v>
      </c>
      <c r="P11" s="9"/>
    </row>
    <row r="12" spans="1:133">
      <c r="A12" s="12"/>
      <c r="B12" s="25">
        <v>315</v>
      </c>
      <c r="C12" s="20" t="s">
        <v>172</v>
      </c>
      <c r="D12" s="47">
        <v>93701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93701</v>
      </c>
      <c r="O12" s="48">
        <f t="shared" si="1"/>
        <v>3.6986263519381071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1413892</v>
      </c>
      <c r="E13" s="32">
        <f t="shared" si="3"/>
        <v>256795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4" si="4">SUM(D13:M13)</f>
        <v>1670687</v>
      </c>
      <c r="O13" s="46">
        <f t="shared" si="1"/>
        <v>65.946435620115267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241677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241677</v>
      </c>
      <c r="O14" s="48">
        <f t="shared" si="1"/>
        <v>9.5396305360385245</v>
      </c>
      <c r="P14" s="9"/>
    </row>
    <row r="15" spans="1:133">
      <c r="A15" s="12"/>
      <c r="B15" s="25">
        <v>323.10000000000002</v>
      </c>
      <c r="C15" s="20" t="s">
        <v>211</v>
      </c>
      <c r="D15" s="47">
        <v>1413892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1413892</v>
      </c>
      <c r="O15" s="48">
        <f t="shared" si="1"/>
        <v>55.810057630062367</v>
      </c>
      <c r="P15" s="9"/>
    </row>
    <row r="16" spans="1:133">
      <c r="A16" s="12"/>
      <c r="B16" s="25">
        <v>324.31</v>
      </c>
      <c r="C16" s="20" t="s">
        <v>19</v>
      </c>
      <c r="D16" s="47">
        <v>0</v>
      </c>
      <c r="E16" s="47">
        <v>2266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2266</v>
      </c>
      <c r="O16" s="48">
        <f t="shared" si="1"/>
        <v>8.9445014604878817E-2</v>
      </c>
      <c r="P16" s="9"/>
    </row>
    <row r="17" spans="1:16">
      <c r="A17" s="12"/>
      <c r="B17" s="25">
        <v>329</v>
      </c>
      <c r="C17" s="20" t="s">
        <v>20</v>
      </c>
      <c r="D17" s="47">
        <v>0</v>
      </c>
      <c r="E17" s="47">
        <v>12852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12852</v>
      </c>
      <c r="O17" s="48">
        <f t="shared" si="1"/>
        <v>0.50730243940948927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SUM(D19:D37)</f>
        <v>2341753</v>
      </c>
      <c r="E18" s="32">
        <f t="shared" si="5"/>
        <v>11734291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14076044</v>
      </c>
      <c r="O18" s="46">
        <f t="shared" si="1"/>
        <v>555.61869424488827</v>
      </c>
      <c r="P18" s="10"/>
    </row>
    <row r="19" spans="1:16">
      <c r="A19" s="12"/>
      <c r="B19" s="25">
        <v>331.2</v>
      </c>
      <c r="C19" s="20" t="s">
        <v>21</v>
      </c>
      <c r="D19" s="47">
        <v>181331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181331</v>
      </c>
      <c r="O19" s="48">
        <f t="shared" si="1"/>
        <v>7.1576142733085968</v>
      </c>
      <c r="P19" s="9"/>
    </row>
    <row r="20" spans="1:16">
      <c r="A20" s="12"/>
      <c r="B20" s="25">
        <v>331.49</v>
      </c>
      <c r="C20" s="20" t="s">
        <v>26</v>
      </c>
      <c r="D20" s="47">
        <v>0</v>
      </c>
      <c r="E20" s="47">
        <v>973037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973037</v>
      </c>
      <c r="O20" s="48">
        <f t="shared" si="1"/>
        <v>38.408344517249546</v>
      </c>
      <c r="P20" s="9"/>
    </row>
    <row r="21" spans="1:16">
      <c r="A21" s="12"/>
      <c r="B21" s="25">
        <v>331.65</v>
      </c>
      <c r="C21" s="20" t="s">
        <v>27</v>
      </c>
      <c r="D21" s="47">
        <v>0</v>
      </c>
      <c r="E21" s="47">
        <v>92667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92667</v>
      </c>
      <c r="O21" s="48">
        <f t="shared" si="1"/>
        <v>3.6578116365358806</v>
      </c>
      <c r="P21" s="9"/>
    </row>
    <row r="22" spans="1:16">
      <c r="A22" s="12"/>
      <c r="B22" s="25">
        <v>334.1</v>
      </c>
      <c r="C22" s="20" t="s">
        <v>24</v>
      </c>
      <c r="D22" s="47">
        <v>0</v>
      </c>
      <c r="E22" s="47">
        <v>4774083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4774083</v>
      </c>
      <c r="O22" s="48">
        <f t="shared" si="1"/>
        <v>188.44568563985158</v>
      </c>
      <c r="P22" s="9"/>
    </row>
    <row r="23" spans="1:16">
      <c r="A23" s="12"/>
      <c r="B23" s="25">
        <v>334.2</v>
      </c>
      <c r="C23" s="20" t="s">
        <v>25</v>
      </c>
      <c r="D23" s="47">
        <v>0</v>
      </c>
      <c r="E23" s="47">
        <v>985747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985747</v>
      </c>
      <c r="O23" s="48">
        <f t="shared" si="1"/>
        <v>38.910041841004187</v>
      </c>
      <c r="P23" s="9"/>
    </row>
    <row r="24" spans="1:16">
      <c r="A24" s="12"/>
      <c r="B24" s="25">
        <v>334.34</v>
      </c>
      <c r="C24" s="20" t="s">
        <v>28</v>
      </c>
      <c r="D24" s="47">
        <v>0</v>
      </c>
      <c r="E24" s="47">
        <v>135373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135373</v>
      </c>
      <c r="O24" s="48">
        <f t="shared" si="1"/>
        <v>5.3435304334096472</v>
      </c>
      <c r="P24" s="9"/>
    </row>
    <row r="25" spans="1:16">
      <c r="A25" s="12"/>
      <c r="B25" s="25">
        <v>334.49</v>
      </c>
      <c r="C25" s="20" t="s">
        <v>29</v>
      </c>
      <c r="D25" s="47">
        <v>0</v>
      </c>
      <c r="E25" s="47">
        <v>1231984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6" si="6">SUM(D25:M25)</f>
        <v>1231984</v>
      </c>
      <c r="O25" s="48">
        <f t="shared" si="1"/>
        <v>48.629667640325252</v>
      </c>
      <c r="P25" s="9"/>
    </row>
    <row r="26" spans="1:16">
      <c r="A26" s="12"/>
      <c r="B26" s="25">
        <v>334.5</v>
      </c>
      <c r="C26" s="20" t="s">
        <v>30</v>
      </c>
      <c r="D26" s="47">
        <v>0</v>
      </c>
      <c r="E26" s="47">
        <v>1934211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1934211</v>
      </c>
      <c r="O26" s="48">
        <f t="shared" si="1"/>
        <v>76.348425041446276</v>
      </c>
      <c r="P26" s="9"/>
    </row>
    <row r="27" spans="1:16">
      <c r="A27" s="12"/>
      <c r="B27" s="25">
        <v>334.7</v>
      </c>
      <c r="C27" s="20" t="s">
        <v>31</v>
      </c>
      <c r="D27" s="47">
        <v>0</v>
      </c>
      <c r="E27" s="47">
        <v>430261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430261</v>
      </c>
      <c r="O27" s="48">
        <f t="shared" si="1"/>
        <v>16.983539906844555</v>
      </c>
      <c r="P27" s="9"/>
    </row>
    <row r="28" spans="1:16">
      <c r="A28" s="12"/>
      <c r="B28" s="25">
        <v>335.12</v>
      </c>
      <c r="C28" s="20" t="s">
        <v>130</v>
      </c>
      <c r="D28" s="47">
        <v>525584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525584</v>
      </c>
      <c r="O28" s="48">
        <f t="shared" si="1"/>
        <v>20.746190889713429</v>
      </c>
      <c r="P28" s="9"/>
    </row>
    <row r="29" spans="1:16">
      <c r="A29" s="12"/>
      <c r="B29" s="25">
        <v>335.13</v>
      </c>
      <c r="C29" s="20" t="s">
        <v>131</v>
      </c>
      <c r="D29" s="47">
        <v>25375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25375</v>
      </c>
      <c r="O29" s="48">
        <f t="shared" si="1"/>
        <v>1.0016183784637247</v>
      </c>
      <c r="P29" s="9"/>
    </row>
    <row r="30" spans="1:16">
      <c r="A30" s="12"/>
      <c r="B30" s="25">
        <v>335.14</v>
      </c>
      <c r="C30" s="20" t="s">
        <v>132</v>
      </c>
      <c r="D30" s="47">
        <v>19631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19631</v>
      </c>
      <c r="O30" s="48">
        <f t="shared" si="1"/>
        <v>0.77488750296044839</v>
      </c>
      <c r="P30" s="9"/>
    </row>
    <row r="31" spans="1:16">
      <c r="A31" s="12"/>
      <c r="B31" s="25">
        <v>335.15</v>
      </c>
      <c r="C31" s="20" t="s">
        <v>133</v>
      </c>
      <c r="D31" s="47">
        <v>1493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1493</v>
      </c>
      <c r="O31" s="48">
        <f t="shared" si="1"/>
        <v>5.8932659666850871E-2</v>
      </c>
      <c r="P31" s="9"/>
    </row>
    <row r="32" spans="1:16">
      <c r="A32" s="12"/>
      <c r="B32" s="25">
        <v>335.16</v>
      </c>
      <c r="C32" s="20" t="s">
        <v>134</v>
      </c>
      <c r="D32" s="47">
        <v>207850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207850</v>
      </c>
      <c r="O32" s="48">
        <f t="shared" si="1"/>
        <v>8.2043893581747849</v>
      </c>
      <c r="P32" s="9"/>
    </row>
    <row r="33" spans="1:16">
      <c r="A33" s="12"/>
      <c r="B33" s="25">
        <v>335.17</v>
      </c>
      <c r="C33" s="20" t="s">
        <v>135</v>
      </c>
      <c r="D33" s="47">
        <v>38461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38461</v>
      </c>
      <c r="O33" s="48">
        <f t="shared" si="1"/>
        <v>1.5181574169100813</v>
      </c>
      <c r="P33" s="9"/>
    </row>
    <row r="34" spans="1:16">
      <c r="A34" s="12"/>
      <c r="B34" s="25">
        <v>335.18</v>
      </c>
      <c r="C34" s="20" t="s">
        <v>136</v>
      </c>
      <c r="D34" s="47">
        <v>997028</v>
      </c>
      <c r="E34" s="47">
        <v>824614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1821642</v>
      </c>
      <c r="O34" s="48">
        <f t="shared" si="1"/>
        <v>71.905028815031187</v>
      </c>
      <c r="P34" s="9"/>
    </row>
    <row r="35" spans="1:16">
      <c r="A35" s="12"/>
      <c r="B35" s="25">
        <v>335.19</v>
      </c>
      <c r="C35" s="20" t="s">
        <v>137</v>
      </c>
      <c r="D35" s="47">
        <v>0</v>
      </c>
      <c r="E35" s="47">
        <v>50438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50438</v>
      </c>
      <c r="O35" s="48">
        <f t="shared" si="1"/>
        <v>1.9909212915449594</v>
      </c>
      <c r="P35" s="9"/>
    </row>
    <row r="36" spans="1:16">
      <c r="A36" s="12"/>
      <c r="B36" s="25">
        <v>335.9</v>
      </c>
      <c r="C36" s="20" t="s">
        <v>174</v>
      </c>
      <c r="D36" s="47">
        <v>0</v>
      </c>
      <c r="E36" s="47">
        <v>301876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301876</v>
      </c>
      <c r="O36" s="48">
        <f t="shared" si="1"/>
        <v>11.915844319886318</v>
      </c>
      <c r="P36" s="9"/>
    </row>
    <row r="37" spans="1:16">
      <c r="A37" s="12"/>
      <c r="B37" s="25">
        <v>337.2</v>
      </c>
      <c r="C37" s="20" t="s">
        <v>40</v>
      </c>
      <c r="D37" s="47">
        <v>345000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9" si="7">SUM(D37:M37)</f>
        <v>345000</v>
      </c>
      <c r="O37" s="48">
        <f t="shared" ref="O37:O68" si="8">(N37/O$84)</f>
        <v>13.618062682560986</v>
      </c>
      <c r="P37" s="9"/>
    </row>
    <row r="38" spans="1:16" ht="15.75">
      <c r="A38" s="29" t="s">
        <v>46</v>
      </c>
      <c r="B38" s="30"/>
      <c r="C38" s="31"/>
      <c r="D38" s="32">
        <f t="shared" ref="D38:M38" si="9">SUM(D39:D71)</f>
        <v>1313812</v>
      </c>
      <c r="E38" s="32">
        <f t="shared" si="9"/>
        <v>2436425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3750237</v>
      </c>
      <c r="O38" s="46">
        <f t="shared" si="8"/>
        <v>148.03177547959265</v>
      </c>
      <c r="P38" s="10"/>
    </row>
    <row r="39" spans="1:16">
      <c r="A39" s="12"/>
      <c r="B39" s="25">
        <v>341.15</v>
      </c>
      <c r="C39" s="20" t="s">
        <v>138</v>
      </c>
      <c r="D39" s="47">
        <v>0</v>
      </c>
      <c r="E39" s="47">
        <v>88787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88787</v>
      </c>
      <c r="O39" s="48">
        <f t="shared" si="8"/>
        <v>3.5046577721638905</v>
      </c>
      <c r="P39" s="9"/>
    </row>
    <row r="40" spans="1:16">
      <c r="A40" s="12"/>
      <c r="B40" s="25">
        <v>341.51</v>
      </c>
      <c r="C40" s="20" t="s">
        <v>139</v>
      </c>
      <c r="D40" s="47">
        <v>704587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704587</v>
      </c>
      <c r="O40" s="48">
        <f t="shared" si="8"/>
        <v>27.811912844398833</v>
      </c>
      <c r="P40" s="9"/>
    </row>
    <row r="41" spans="1:16">
      <c r="A41" s="12"/>
      <c r="B41" s="25">
        <v>341.52</v>
      </c>
      <c r="C41" s="20" t="s">
        <v>140</v>
      </c>
      <c r="D41" s="47">
        <v>47083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47083</v>
      </c>
      <c r="O41" s="48">
        <f t="shared" si="8"/>
        <v>1.8584905660377358</v>
      </c>
      <c r="P41" s="9"/>
    </row>
    <row r="42" spans="1:16">
      <c r="A42" s="12"/>
      <c r="B42" s="25">
        <v>341.55</v>
      </c>
      <c r="C42" s="20" t="s">
        <v>141</v>
      </c>
      <c r="D42" s="47">
        <v>447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447</v>
      </c>
      <c r="O42" s="48">
        <f t="shared" si="8"/>
        <v>1.7644272519144234E-2</v>
      </c>
      <c r="P42" s="9"/>
    </row>
    <row r="43" spans="1:16">
      <c r="A43" s="12"/>
      <c r="B43" s="25">
        <v>341.56</v>
      </c>
      <c r="C43" s="20" t="s">
        <v>142</v>
      </c>
      <c r="D43" s="47">
        <v>717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717</v>
      </c>
      <c r="O43" s="48">
        <f t="shared" si="8"/>
        <v>2.8301886792452831E-2</v>
      </c>
      <c r="P43" s="9"/>
    </row>
    <row r="44" spans="1:16">
      <c r="A44" s="12"/>
      <c r="B44" s="25">
        <v>341.8</v>
      </c>
      <c r="C44" s="20" t="s">
        <v>143</v>
      </c>
      <c r="D44" s="47">
        <v>138689</v>
      </c>
      <c r="E44" s="47">
        <v>1603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140292</v>
      </c>
      <c r="O44" s="48">
        <f t="shared" si="8"/>
        <v>5.5376963764111471</v>
      </c>
      <c r="P44" s="9"/>
    </row>
    <row r="45" spans="1:16">
      <c r="A45" s="12"/>
      <c r="B45" s="25">
        <v>341.9</v>
      </c>
      <c r="C45" s="20" t="s">
        <v>144</v>
      </c>
      <c r="D45" s="47">
        <v>280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280</v>
      </c>
      <c r="O45" s="48">
        <f t="shared" si="8"/>
        <v>1.1052340727875582E-2</v>
      </c>
      <c r="P45" s="9"/>
    </row>
    <row r="46" spans="1:16">
      <c r="A46" s="12"/>
      <c r="B46" s="25">
        <v>342.1</v>
      </c>
      <c r="C46" s="20" t="s">
        <v>57</v>
      </c>
      <c r="D46" s="47">
        <v>0</v>
      </c>
      <c r="E46" s="47">
        <v>100382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100382</v>
      </c>
      <c r="O46" s="48">
        <f t="shared" si="8"/>
        <v>3.9623430962343096</v>
      </c>
      <c r="P46" s="9"/>
    </row>
    <row r="47" spans="1:16">
      <c r="A47" s="12"/>
      <c r="B47" s="25">
        <v>342.3</v>
      </c>
      <c r="C47" s="20" t="s">
        <v>58</v>
      </c>
      <c r="D47" s="47">
        <v>152100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152100</v>
      </c>
      <c r="O47" s="48">
        <f t="shared" si="8"/>
        <v>6.0037893739638433</v>
      </c>
      <c r="P47" s="9"/>
    </row>
    <row r="48" spans="1:16">
      <c r="A48" s="12"/>
      <c r="B48" s="25">
        <v>342.6</v>
      </c>
      <c r="C48" s="20" t="s">
        <v>117</v>
      </c>
      <c r="D48" s="47">
        <v>0</v>
      </c>
      <c r="E48" s="47">
        <v>1403343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1403343</v>
      </c>
      <c r="O48" s="48">
        <f t="shared" si="8"/>
        <v>55.393660693139651</v>
      </c>
      <c r="P48" s="9"/>
    </row>
    <row r="49" spans="1:16">
      <c r="A49" s="12"/>
      <c r="B49" s="25">
        <v>342.9</v>
      </c>
      <c r="C49" s="20" t="s">
        <v>60</v>
      </c>
      <c r="D49" s="47">
        <v>269909</v>
      </c>
      <c r="E49" s="47">
        <v>333709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603618</v>
      </c>
      <c r="O49" s="48">
        <f t="shared" si="8"/>
        <v>23.826399305281441</v>
      </c>
      <c r="P49" s="9"/>
    </row>
    <row r="50" spans="1:16">
      <c r="A50" s="12"/>
      <c r="B50" s="25">
        <v>348.12</v>
      </c>
      <c r="C50" s="20" t="s">
        <v>165</v>
      </c>
      <c r="D50" s="47">
        <v>0</v>
      </c>
      <c r="E50" s="47">
        <v>2816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69" si="10">SUM(D50:M50)</f>
        <v>2816</v>
      </c>
      <c r="O50" s="48">
        <f t="shared" si="8"/>
        <v>0.111154969606063</v>
      </c>
      <c r="P50" s="9"/>
    </row>
    <row r="51" spans="1:16">
      <c r="A51" s="12"/>
      <c r="B51" s="25">
        <v>348.13</v>
      </c>
      <c r="C51" s="20" t="s">
        <v>166</v>
      </c>
      <c r="D51" s="47">
        <v>0</v>
      </c>
      <c r="E51" s="47">
        <v>10884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10884</v>
      </c>
      <c r="O51" s="48">
        <f t="shared" si="8"/>
        <v>0.42962027315070656</v>
      </c>
      <c r="P51" s="9"/>
    </row>
    <row r="52" spans="1:16">
      <c r="A52" s="12"/>
      <c r="B52" s="25">
        <v>348.14</v>
      </c>
      <c r="C52" s="20" t="s">
        <v>196</v>
      </c>
      <c r="D52" s="47">
        <v>0</v>
      </c>
      <c r="E52" s="47">
        <v>7955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7955</v>
      </c>
      <c r="O52" s="48">
        <f t="shared" si="8"/>
        <v>0.31400489460803666</v>
      </c>
      <c r="P52" s="9"/>
    </row>
    <row r="53" spans="1:16">
      <c r="A53" s="12"/>
      <c r="B53" s="25">
        <v>348.21</v>
      </c>
      <c r="C53" s="20" t="s">
        <v>197</v>
      </c>
      <c r="D53" s="47">
        <v>0</v>
      </c>
      <c r="E53" s="47">
        <v>363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363</v>
      </c>
      <c r="O53" s="48">
        <f t="shared" si="8"/>
        <v>1.4328570300781558E-2</v>
      </c>
      <c r="P53" s="9"/>
    </row>
    <row r="54" spans="1:16">
      <c r="A54" s="12"/>
      <c r="B54" s="25">
        <v>348.22</v>
      </c>
      <c r="C54" s="20" t="s">
        <v>145</v>
      </c>
      <c r="D54" s="47">
        <v>0</v>
      </c>
      <c r="E54" s="47">
        <v>55446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55446</v>
      </c>
      <c r="O54" s="48">
        <f t="shared" si="8"/>
        <v>2.1886002999921055</v>
      </c>
      <c r="P54" s="9"/>
    </row>
    <row r="55" spans="1:16">
      <c r="A55" s="12"/>
      <c r="B55" s="25">
        <v>348.23</v>
      </c>
      <c r="C55" s="20" t="s">
        <v>146</v>
      </c>
      <c r="D55" s="47">
        <v>0</v>
      </c>
      <c r="E55" s="47">
        <v>18645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18645</v>
      </c>
      <c r="O55" s="48">
        <f t="shared" si="8"/>
        <v>0.73596747454014366</v>
      </c>
      <c r="P55" s="9"/>
    </row>
    <row r="56" spans="1:16">
      <c r="A56" s="12"/>
      <c r="B56" s="25">
        <v>348.24</v>
      </c>
      <c r="C56" s="20" t="s">
        <v>198</v>
      </c>
      <c r="D56" s="47">
        <v>0</v>
      </c>
      <c r="E56" s="47">
        <v>83790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83790</v>
      </c>
      <c r="O56" s="48">
        <f t="shared" si="8"/>
        <v>3.3074129628167679</v>
      </c>
      <c r="P56" s="9"/>
    </row>
    <row r="57" spans="1:16">
      <c r="A57" s="12"/>
      <c r="B57" s="25">
        <v>348.31</v>
      </c>
      <c r="C57" s="20" t="s">
        <v>147</v>
      </c>
      <c r="D57" s="47">
        <v>0</v>
      </c>
      <c r="E57" s="47">
        <v>64459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64459</v>
      </c>
      <c r="O57" s="48">
        <f t="shared" si="8"/>
        <v>2.5443672534933293</v>
      </c>
      <c r="P57" s="9"/>
    </row>
    <row r="58" spans="1:16">
      <c r="A58" s="12"/>
      <c r="B58" s="25">
        <v>348.32</v>
      </c>
      <c r="C58" s="20" t="s">
        <v>148</v>
      </c>
      <c r="D58" s="47">
        <v>0</v>
      </c>
      <c r="E58" s="47">
        <v>8414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8414</v>
      </c>
      <c r="O58" s="48">
        <f t="shared" si="8"/>
        <v>0.33212283887266125</v>
      </c>
      <c r="P58" s="9"/>
    </row>
    <row r="59" spans="1:16">
      <c r="A59" s="12"/>
      <c r="B59" s="25">
        <v>348.41</v>
      </c>
      <c r="C59" s="20" t="s">
        <v>150</v>
      </c>
      <c r="D59" s="47">
        <v>0</v>
      </c>
      <c r="E59" s="47">
        <v>50938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50938</v>
      </c>
      <c r="O59" s="48">
        <f t="shared" si="8"/>
        <v>2.0106576142733088</v>
      </c>
      <c r="P59" s="9"/>
    </row>
    <row r="60" spans="1:16">
      <c r="A60" s="12"/>
      <c r="B60" s="25">
        <v>348.42</v>
      </c>
      <c r="C60" s="20" t="s">
        <v>151</v>
      </c>
      <c r="D60" s="47">
        <v>0</v>
      </c>
      <c r="E60" s="47">
        <v>6584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6584</v>
      </c>
      <c r="O60" s="48">
        <f t="shared" si="8"/>
        <v>0.25988789768690296</v>
      </c>
      <c r="P60" s="9"/>
    </row>
    <row r="61" spans="1:16">
      <c r="A61" s="12"/>
      <c r="B61" s="25">
        <v>348.48</v>
      </c>
      <c r="C61" s="20" t="s">
        <v>200</v>
      </c>
      <c r="D61" s="47">
        <v>0</v>
      </c>
      <c r="E61" s="47">
        <v>2000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2000</v>
      </c>
      <c r="O61" s="48">
        <f t="shared" si="8"/>
        <v>7.8945290913397012E-2</v>
      </c>
      <c r="P61" s="9"/>
    </row>
    <row r="62" spans="1:16">
      <c r="A62" s="12"/>
      <c r="B62" s="25">
        <v>348.52</v>
      </c>
      <c r="C62" s="20" t="s">
        <v>167</v>
      </c>
      <c r="D62" s="47">
        <v>0</v>
      </c>
      <c r="E62" s="47">
        <v>3968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3968</v>
      </c>
      <c r="O62" s="48">
        <f t="shared" si="8"/>
        <v>0.15662745717217968</v>
      </c>
      <c r="P62" s="9"/>
    </row>
    <row r="63" spans="1:16">
      <c r="A63" s="12"/>
      <c r="B63" s="25">
        <v>348.53</v>
      </c>
      <c r="C63" s="20" t="s">
        <v>153</v>
      </c>
      <c r="D63" s="47">
        <v>0</v>
      </c>
      <c r="E63" s="47">
        <v>43422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43422</v>
      </c>
      <c r="O63" s="48">
        <f t="shared" si="8"/>
        <v>1.7139812110207626</v>
      </c>
      <c r="P63" s="9"/>
    </row>
    <row r="64" spans="1:16">
      <c r="A64" s="12"/>
      <c r="B64" s="25">
        <v>348.54</v>
      </c>
      <c r="C64" s="20" t="s">
        <v>207</v>
      </c>
      <c r="D64" s="47">
        <v>0</v>
      </c>
      <c r="E64" s="47">
        <v>47225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47225</v>
      </c>
      <c r="O64" s="48">
        <f t="shared" si="8"/>
        <v>1.8640956816925871</v>
      </c>
      <c r="P64" s="9"/>
    </row>
    <row r="65" spans="1:16">
      <c r="A65" s="12"/>
      <c r="B65" s="25">
        <v>348.61</v>
      </c>
      <c r="C65" s="20" t="s">
        <v>201</v>
      </c>
      <c r="D65" s="47">
        <v>0</v>
      </c>
      <c r="E65" s="47">
        <v>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</v>
      </c>
      <c r="O65" s="48">
        <f t="shared" si="8"/>
        <v>1.5789058182679404E-4</v>
      </c>
      <c r="P65" s="9"/>
    </row>
    <row r="66" spans="1:16">
      <c r="A66" s="12"/>
      <c r="B66" s="25">
        <v>348.62</v>
      </c>
      <c r="C66" s="20" t="s">
        <v>154</v>
      </c>
      <c r="D66" s="47">
        <v>0</v>
      </c>
      <c r="E66" s="47">
        <v>64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64</v>
      </c>
      <c r="O66" s="48">
        <f t="shared" si="8"/>
        <v>2.5262493092287047E-3</v>
      </c>
      <c r="P66" s="9"/>
    </row>
    <row r="67" spans="1:16">
      <c r="A67" s="12"/>
      <c r="B67" s="25">
        <v>348.71</v>
      </c>
      <c r="C67" s="20" t="s">
        <v>155</v>
      </c>
      <c r="D67" s="47">
        <v>0</v>
      </c>
      <c r="E67" s="47">
        <v>20524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20524</v>
      </c>
      <c r="O67" s="48">
        <f t="shared" si="8"/>
        <v>0.81013657535328021</v>
      </c>
      <c r="P67" s="9"/>
    </row>
    <row r="68" spans="1:16">
      <c r="A68" s="12"/>
      <c r="B68" s="25">
        <v>348.72</v>
      </c>
      <c r="C68" s="20" t="s">
        <v>156</v>
      </c>
      <c r="D68" s="47">
        <v>0</v>
      </c>
      <c r="E68" s="47">
        <v>1005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1005</v>
      </c>
      <c r="O68" s="48">
        <f t="shared" si="8"/>
        <v>3.9670008683982003E-2</v>
      </c>
      <c r="P68" s="9"/>
    </row>
    <row r="69" spans="1:16">
      <c r="A69" s="12"/>
      <c r="B69" s="25">
        <v>348.74</v>
      </c>
      <c r="C69" s="20" t="s">
        <v>208</v>
      </c>
      <c r="D69" s="47">
        <v>0</v>
      </c>
      <c r="E69" s="47">
        <v>200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200</v>
      </c>
      <c r="O69" s="48">
        <f t="shared" ref="O69:O82" si="11">(N69/O$84)</f>
        <v>7.8945290913397023E-3</v>
      </c>
      <c r="P69" s="9"/>
    </row>
    <row r="70" spans="1:16">
      <c r="A70" s="12"/>
      <c r="B70" s="25">
        <v>348.93099999999998</v>
      </c>
      <c r="C70" s="20" t="s">
        <v>158</v>
      </c>
      <c r="D70" s="47">
        <v>0</v>
      </c>
      <c r="E70" s="47">
        <v>79719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79719</v>
      </c>
      <c r="O70" s="48">
        <f t="shared" si="11"/>
        <v>3.1467198231625484</v>
      </c>
      <c r="P70" s="9"/>
    </row>
    <row r="71" spans="1:16">
      <c r="A71" s="12"/>
      <c r="B71" s="25">
        <v>349</v>
      </c>
      <c r="C71" s="20" t="s">
        <v>103</v>
      </c>
      <c r="D71" s="47">
        <v>0</v>
      </c>
      <c r="E71" s="47">
        <v>176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176</v>
      </c>
      <c r="O71" s="48">
        <f t="shared" si="11"/>
        <v>6.9471856003789374E-3</v>
      </c>
      <c r="P71" s="9"/>
    </row>
    <row r="72" spans="1:16" ht="15.75">
      <c r="A72" s="29" t="s">
        <v>47</v>
      </c>
      <c r="B72" s="30"/>
      <c r="C72" s="31"/>
      <c r="D72" s="32">
        <f t="shared" ref="D72:M72" si="12">SUM(D73:D74)</f>
        <v>2301</v>
      </c>
      <c r="E72" s="32">
        <f t="shared" si="12"/>
        <v>12812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ref="N72:N82" si="13">SUM(D72:M72)</f>
        <v>15113</v>
      </c>
      <c r="O72" s="46">
        <f t="shared" si="11"/>
        <v>0.59655009078708454</v>
      </c>
      <c r="P72" s="10"/>
    </row>
    <row r="73" spans="1:16">
      <c r="A73" s="13"/>
      <c r="B73" s="40">
        <v>356</v>
      </c>
      <c r="C73" s="21" t="s">
        <v>202</v>
      </c>
      <c r="D73" s="47">
        <v>0</v>
      </c>
      <c r="E73" s="47">
        <v>10416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10416</v>
      </c>
      <c r="O73" s="48">
        <f t="shared" si="11"/>
        <v>0.41114707507697168</v>
      </c>
      <c r="P73" s="9"/>
    </row>
    <row r="74" spans="1:16">
      <c r="A74" s="13"/>
      <c r="B74" s="40">
        <v>359</v>
      </c>
      <c r="C74" s="21" t="s">
        <v>85</v>
      </c>
      <c r="D74" s="47">
        <v>2301</v>
      </c>
      <c r="E74" s="47">
        <v>2396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4697</v>
      </c>
      <c r="O74" s="48">
        <f t="shared" si="11"/>
        <v>0.18540301571011289</v>
      </c>
      <c r="P74" s="9"/>
    </row>
    <row r="75" spans="1:16" ht="15.75">
      <c r="A75" s="29" t="s">
        <v>3</v>
      </c>
      <c r="B75" s="30"/>
      <c r="C75" s="31"/>
      <c r="D75" s="32">
        <f t="shared" ref="D75:M75" si="14">SUM(D76:D78)</f>
        <v>715375</v>
      </c>
      <c r="E75" s="32">
        <f t="shared" si="14"/>
        <v>418000</v>
      </c>
      <c r="F75" s="32">
        <f t="shared" si="14"/>
        <v>0</v>
      </c>
      <c r="G75" s="32">
        <f t="shared" si="14"/>
        <v>0</v>
      </c>
      <c r="H75" s="32">
        <f t="shared" si="14"/>
        <v>0</v>
      </c>
      <c r="I75" s="32">
        <f t="shared" si="14"/>
        <v>0</v>
      </c>
      <c r="J75" s="32">
        <f t="shared" si="14"/>
        <v>0</v>
      </c>
      <c r="K75" s="32">
        <f t="shared" si="14"/>
        <v>0</v>
      </c>
      <c r="L75" s="32">
        <f t="shared" si="14"/>
        <v>0</v>
      </c>
      <c r="M75" s="32">
        <f t="shared" si="14"/>
        <v>0</v>
      </c>
      <c r="N75" s="32">
        <f t="shared" si="13"/>
        <v>1133375</v>
      </c>
      <c r="O75" s="46">
        <f t="shared" si="11"/>
        <v>44.737309544485669</v>
      </c>
      <c r="P75" s="10"/>
    </row>
    <row r="76" spans="1:16">
      <c r="A76" s="12"/>
      <c r="B76" s="25">
        <v>361.1</v>
      </c>
      <c r="C76" s="20" t="s">
        <v>86</v>
      </c>
      <c r="D76" s="47">
        <v>6363</v>
      </c>
      <c r="E76" s="47">
        <v>21971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28334</v>
      </c>
      <c r="O76" s="48">
        <f t="shared" si="11"/>
        <v>1.1184179363700955</v>
      </c>
      <c r="P76" s="9"/>
    </row>
    <row r="77" spans="1:16">
      <c r="A77" s="12"/>
      <c r="B77" s="25">
        <v>362</v>
      </c>
      <c r="C77" s="20" t="s">
        <v>87</v>
      </c>
      <c r="D77" s="47">
        <v>61440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61440</v>
      </c>
      <c r="O77" s="48">
        <f t="shared" si="11"/>
        <v>2.4251993368595564</v>
      </c>
      <c r="P77" s="9"/>
    </row>
    <row r="78" spans="1:16">
      <c r="A78" s="12"/>
      <c r="B78" s="25">
        <v>369.9</v>
      </c>
      <c r="C78" s="20" t="s">
        <v>89</v>
      </c>
      <c r="D78" s="47">
        <v>647572</v>
      </c>
      <c r="E78" s="47">
        <v>396029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1043601</v>
      </c>
      <c r="O78" s="48">
        <f t="shared" si="11"/>
        <v>41.193692271256019</v>
      </c>
      <c r="P78" s="9"/>
    </row>
    <row r="79" spans="1:16" ht="15.75">
      <c r="A79" s="29" t="s">
        <v>48</v>
      </c>
      <c r="B79" s="30"/>
      <c r="C79" s="31"/>
      <c r="D79" s="32">
        <f t="shared" ref="D79:M79" si="15">SUM(D80:D81)</f>
        <v>41408</v>
      </c>
      <c r="E79" s="32">
        <f t="shared" si="15"/>
        <v>2774124</v>
      </c>
      <c r="F79" s="32">
        <f t="shared" si="15"/>
        <v>502422</v>
      </c>
      <c r="G79" s="32">
        <f t="shared" si="15"/>
        <v>0</v>
      </c>
      <c r="H79" s="32">
        <f t="shared" si="15"/>
        <v>0</v>
      </c>
      <c r="I79" s="32">
        <f t="shared" si="15"/>
        <v>0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 t="shared" si="13"/>
        <v>3317954</v>
      </c>
      <c r="O79" s="46">
        <f t="shared" si="11"/>
        <v>130.96842188363465</v>
      </c>
      <c r="P79" s="9"/>
    </row>
    <row r="80" spans="1:16">
      <c r="A80" s="12"/>
      <c r="B80" s="25">
        <v>381</v>
      </c>
      <c r="C80" s="20" t="s">
        <v>90</v>
      </c>
      <c r="D80" s="47">
        <v>41408</v>
      </c>
      <c r="E80" s="47">
        <v>2649124</v>
      </c>
      <c r="F80" s="47">
        <v>502422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3192954</v>
      </c>
      <c r="O80" s="48">
        <f t="shared" si="11"/>
        <v>126.03434120154733</v>
      </c>
      <c r="P80" s="9"/>
    </row>
    <row r="81" spans="1:119" ht="15.75" thickBot="1">
      <c r="A81" s="12"/>
      <c r="B81" s="25">
        <v>384</v>
      </c>
      <c r="C81" s="20" t="s">
        <v>91</v>
      </c>
      <c r="D81" s="47">
        <v>0</v>
      </c>
      <c r="E81" s="47">
        <v>125000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125000</v>
      </c>
      <c r="O81" s="48">
        <f t="shared" si="11"/>
        <v>4.9340806820873135</v>
      </c>
      <c r="P81" s="9"/>
    </row>
    <row r="82" spans="1:119" ht="16.5" thickBot="1">
      <c r="A82" s="14" t="s">
        <v>65</v>
      </c>
      <c r="B82" s="23"/>
      <c r="C82" s="22"/>
      <c r="D82" s="15">
        <f t="shared" ref="D82:M82" si="16">SUM(D5,D13,D18,D38,D72,D75,D79)</f>
        <v>15960278</v>
      </c>
      <c r="E82" s="15">
        <f t="shared" si="16"/>
        <v>19975222</v>
      </c>
      <c r="F82" s="15">
        <f t="shared" si="16"/>
        <v>502422</v>
      </c>
      <c r="G82" s="15">
        <f t="shared" si="16"/>
        <v>0</v>
      </c>
      <c r="H82" s="15">
        <f t="shared" si="16"/>
        <v>0</v>
      </c>
      <c r="I82" s="15">
        <f t="shared" si="16"/>
        <v>0</v>
      </c>
      <c r="J82" s="15">
        <f t="shared" si="16"/>
        <v>0</v>
      </c>
      <c r="K82" s="15">
        <f t="shared" si="16"/>
        <v>0</v>
      </c>
      <c r="L82" s="15">
        <f t="shared" si="16"/>
        <v>0</v>
      </c>
      <c r="M82" s="15">
        <f t="shared" si="16"/>
        <v>0</v>
      </c>
      <c r="N82" s="15">
        <f t="shared" si="13"/>
        <v>36437922</v>
      </c>
      <c r="O82" s="38">
        <f t="shared" si="11"/>
        <v>1438.3011762848346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1"/>
      <c r="B84" s="42"/>
      <c r="C84" s="42"/>
      <c r="D84" s="43"/>
      <c r="E84" s="43"/>
      <c r="F84" s="43"/>
      <c r="G84" s="43"/>
      <c r="H84" s="43"/>
      <c r="I84" s="43"/>
      <c r="J84" s="43"/>
      <c r="K84" s="43"/>
      <c r="L84" s="49" t="s">
        <v>216</v>
      </c>
      <c r="M84" s="49"/>
      <c r="N84" s="49"/>
      <c r="O84" s="44">
        <v>25334</v>
      </c>
    </row>
    <row r="85" spans="1:119">
      <c r="A85" s="50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2"/>
    </row>
    <row r="86" spans="1:119" ht="15.75" customHeight="1" thickBot="1">
      <c r="A86" s="53" t="s">
        <v>109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5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9</v>
      </c>
      <c r="N4" s="35" t="s">
        <v>44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10544893</v>
      </c>
      <c r="E5" s="27">
        <f t="shared" si="0"/>
        <v>2655860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13200753</v>
      </c>
      <c r="O5" s="33">
        <f t="shared" ref="O5:O36" si="1">(N5/O$85)</f>
        <v>519.98081695355893</v>
      </c>
      <c r="P5" s="6"/>
    </row>
    <row r="6" spans="1:133">
      <c r="A6" s="12"/>
      <c r="B6" s="25">
        <v>311</v>
      </c>
      <c r="C6" s="20" t="s">
        <v>2</v>
      </c>
      <c r="D6" s="47">
        <v>7765999</v>
      </c>
      <c r="E6" s="47">
        <v>459276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8225275</v>
      </c>
      <c r="O6" s="48">
        <f t="shared" si="1"/>
        <v>323.99554890298185</v>
      </c>
      <c r="P6" s="9"/>
    </row>
    <row r="7" spans="1:133">
      <c r="A7" s="12"/>
      <c r="B7" s="25">
        <v>312.10000000000002</v>
      </c>
      <c r="C7" s="20" t="s">
        <v>10</v>
      </c>
      <c r="D7" s="47">
        <v>711794</v>
      </c>
      <c r="E7" s="47">
        <v>1695440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2407234</v>
      </c>
      <c r="O7" s="48">
        <f t="shared" si="1"/>
        <v>94.821522826643559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144407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144407</v>
      </c>
      <c r="O8" s="48">
        <f t="shared" si="1"/>
        <v>5.6882262575333833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355705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355705</v>
      </c>
      <c r="O9" s="48">
        <f t="shared" si="1"/>
        <v>14.011304998621341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1032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1032</v>
      </c>
      <c r="O10" s="48">
        <f t="shared" si="1"/>
        <v>4.0650726749911374E-2</v>
      </c>
      <c r="P10" s="9"/>
    </row>
    <row r="11" spans="1:133">
      <c r="A11" s="12"/>
      <c r="B11" s="25">
        <v>312.60000000000002</v>
      </c>
      <c r="C11" s="20" t="s">
        <v>14</v>
      </c>
      <c r="D11" s="47">
        <v>1980260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1980260</v>
      </c>
      <c r="O11" s="48">
        <f t="shared" si="1"/>
        <v>78.002914877693314</v>
      </c>
      <c r="P11" s="9"/>
    </row>
    <row r="12" spans="1:133">
      <c r="A12" s="12"/>
      <c r="B12" s="25">
        <v>315</v>
      </c>
      <c r="C12" s="20" t="s">
        <v>172</v>
      </c>
      <c r="D12" s="47">
        <v>86840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86840</v>
      </c>
      <c r="O12" s="48">
        <f t="shared" si="1"/>
        <v>3.4206483633355655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1463563</v>
      </c>
      <c r="E13" s="32">
        <f t="shared" si="3"/>
        <v>248029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5" si="4">SUM(D13:M13)</f>
        <v>1711592</v>
      </c>
      <c r="O13" s="46">
        <f t="shared" si="1"/>
        <v>67.42001811950999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213214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213214</v>
      </c>
      <c r="O14" s="48">
        <f t="shared" si="1"/>
        <v>8.3985504392011663</v>
      </c>
      <c r="P14" s="9"/>
    </row>
    <row r="15" spans="1:133">
      <c r="A15" s="12"/>
      <c r="B15" s="25">
        <v>323.10000000000002</v>
      </c>
      <c r="C15" s="20" t="s">
        <v>211</v>
      </c>
      <c r="D15" s="47">
        <v>1463563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1463563</v>
      </c>
      <c r="O15" s="48">
        <f t="shared" si="1"/>
        <v>57.650096506085795</v>
      </c>
      <c r="P15" s="9"/>
    </row>
    <row r="16" spans="1:133">
      <c r="A16" s="12"/>
      <c r="B16" s="25">
        <v>324.31</v>
      </c>
      <c r="C16" s="20" t="s">
        <v>19</v>
      </c>
      <c r="D16" s="47">
        <v>0</v>
      </c>
      <c r="E16" s="47">
        <v>23425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23425</v>
      </c>
      <c r="O16" s="48">
        <f t="shared" si="1"/>
        <v>0.92271635088824988</v>
      </c>
      <c r="P16" s="9"/>
    </row>
    <row r="17" spans="1:16">
      <c r="A17" s="12"/>
      <c r="B17" s="25">
        <v>329</v>
      </c>
      <c r="C17" s="20" t="s">
        <v>20</v>
      </c>
      <c r="D17" s="47">
        <v>0</v>
      </c>
      <c r="E17" s="47">
        <v>11390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11390</v>
      </c>
      <c r="O17" s="48">
        <f t="shared" si="1"/>
        <v>0.44865482333477763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SUM(D19:D38)</f>
        <v>2348716</v>
      </c>
      <c r="E18" s="32">
        <f t="shared" si="5"/>
        <v>4909156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7257872</v>
      </c>
      <c r="O18" s="46">
        <f t="shared" si="1"/>
        <v>285.88931342813248</v>
      </c>
      <c r="P18" s="10"/>
    </row>
    <row r="19" spans="1:16">
      <c r="A19" s="12"/>
      <c r="B19" s="25">
        <v>331.2</v>
      </c>
      <c r="C19" s="20" t="s">
        <v>21</v>
      </c>
      <c r="D19" s="47">
        <v>133089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133089</v>
      </c>
      <c r="O19" s="48">
        <f t="shared" si="1"/>
        <v>5.2424075314137157</v>
      </c>
      <c r="P19" s="9"/>
    </row>
    <row r="20" spans="1:16">
      <c r="A20" s="12"/>
      <c r="B20" s="25">
        <v>331.49</v>
      </c>
      <c r="C20" s="20" t="s">
        <v>26</v>
      </c>
      <c r="D20" s="47">
        <v>0</v>
      </c>
      <c r="E20" s="47">
        <v>1731245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1731245</v>
      </c>
      <c r="O20" s="48">
        <f t="shared" si="1"/>
        <v>68.194154488517739</v>
      </c>
      <c r="P20" s="9"/>
    </row>
    <row r="21" spans="1:16">
      <c r="A21" s="12"/>
      <c r="B21" s="25">
        <v>331.5</v>
      </c>
      <c r="C21" s="20" t="s">
        <v>23</v>
      </c>
      <c r="D21" s="47">
        <v>0</v>
      </c>
      <c r="E21" s="47">
        <v>118411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118411</v>
      </c>
      <c r="O21" s="48">
        <f t="shared" si="1"/>
        <v>4.6642376019222436</v>
      </c>
      <c r="P21" s="9"/>
    </row>
    <row r="22" spans="1:16">
      <c r="A22" s="12"/>
      <c r="B22" s="25">
        <v>331.65</v>
      </c>
      <c r="C22" s="20" t="s">
        <v>27</v>
      </c>
      <c r="D22" s="47">
        <v>0</v>
      </c>
      <c r="E22" s="47">
        <v>79933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79933</v>
      </c>
      <c r="O22" s="48">
        <f t="shared" si="1"/>
        <v>3.14857998188049</v>
      </c>
      <c r="P22" s="9"/>
    </row>
    <row r="23" spans="1:16">
      <c r="A23" s="12"/>
      <c r="B23" s="25">
        <v>334.1</v>
      </c>
      <c r="C23" s="20" t="s">
        <v>24</v>
      </c>
      <c r="D23" s="47">
        <v>0</v>
      </c>
      <c r="E23" s="47">
        <v>523331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523331</v>
      </c>
      <c r="O23" s="48">
        <f t="shared" si="1"/>
        <v>20.614133217788631</v>
      </c>
      <c r="P23" s="9"/>
    </row>
    <row r="24" spans="1:16">
      <c r="A24" s="12"/>
      <c r="B24" s="25">
        <v>334.2</v>
      </c>
      <c r="C24" s="20" t="s">
        <v>25</v>
      </c>
      <c r="D24" s="47">
        <v>0</v>
      </c>
      <c r="E24" s="47">
        <v>177372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177372</v>
      </c>
      <c r="O24" s="48">
        <f t="shared" si="1"/>
        <v>6.986725489423721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125620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125620</v>
      </c>
      <c r="O25" s="48">
        <f t="shared" si="1"/>
        <v>4.9482018355851416</v>
      </c>
      <c r="P25" s="9"/>
    </row>
    <row r="26" spans="1:16">
      <c r="A26" s="12"/>
      <c r="B26" s="25">
        <v>334.49</v>
      </c>
      <c r="C26" s="20" t="s">
        <v>29</v>
      </c>
      <c r="D26" s="47">
        <v>0</v>
      </c>
      <c r="E26" s="47">
        <v>414710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7" si="6">SUM(D26:M26)</f>
        <v>414710</v>
      </c>
      <c r="O26" s="48">
        <f t="shared" si="1"/>
        <v>16.335526056643165</v>
      </c>
      <c r="P26" s="9"/>
    </row>
    <row r="27" spans="1:16">
      <c r="A27" s="12"/>
      <c r="B27" s="25">
        <v>334.5</v>
      </c>
      <c r="C27" s="20" t="s">
        <v>30</v>
      </c>
      <c r="D27" s="47">
        <v>0</v>
      </c>
      <c r="E27" s="47">
        <v>389121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389121</v>
      </c>
      <c r="O27" s="48">
        <f t="shared" si="1"/>
        <v>15.327569228345215</v>
      </c>
      <c r="P27" s="9"/>
    </row>
    <row r="28" spans="1:16">
      <c r="A28" s="12"/>
      <c r="B28" s="25">
        <v>334.7</v>
      </c>
      <c r="C28" s="20" t="s">
        <v>31</v>
      </c>
      <c r="D28" s="47">
        <v>0</v>
      </c>
      <c r="E28" s="47">
        <v>183521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183521</v>
      </c>
      <c r="O28" s="48">
        <f t="shared" si="1"/>
        <v>7.2289360696419429</v>
      </c>
      <c r="P28" s="9"/>
    </row>
    <row r="29" spans="1:16">
      <c r="A29" s="12"/>
      <c r="B29" s="25">
        <v>335.12</v>
      </c>
      <c r="C29" s="20" t="s">
        <v>130</v>
      </c>
      <c r="D29" s="47">
        <v>562835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562835</v>
      </c>
      <c r="O29" s="48">
        <f t="shared" si="1"/>
        <v>22.170205223145704</v>
      </c>
      <c r="P29" s="9"/>
    </row>
    <row r="30" spans="1:16">
      <c r="A30" s="12"/>
      <c r="B30" s="25">
        <v>335.13</v>
      </c>
      <c r="C30" s="20" t="s">
        <v>131</v>
      </c>
      <c r="D30" s="47">
        <v>21354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21354</v>
      </c>
      <c r="O30" s="48">
        <f t="shared" si="1"/>
        <v>0.8411391657147359</v>
      </c>
      <c r="P30" s="9"/>
    </row>
    <row r="31" spans="1:16">
      <c r="A31" s="12"/>
      <c r="B31" s="25">
        <v>335.14</v>
      </c>
      <c r="C31" s="20" t="s">
        <v>132</v>
      </c>
      <c r="D31" s="47">
        <v>17110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17110</v>
      </c>
      <c r="O31" s="48">
        <f t="shared" si="1"/>
        <v>0.67396699097963519</v>
      </c>
      <c r="P31" s="9"/>
    </row>
    <row r="32" spans="1:16">
      <c r="A32" s="12"/>
      <c r="B32" s="25">
        <v>335.15</v>
      </c>
      <c r="C32" s="20" t="s">
        <v>133</v>
      </c>
      <c r="D32" s="47">
        <v>1665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1665</v>
      </c>
      <c r="O32" s="48">
        <f t="shared" si="1"/>
        <v>6.558474809942097E-2</v>
      </c>
      <c r="P32" s="9"/>
    </row>
    <row r="33" spans="1:16">
      <c r="A33" s="12"/>
      <c r="B33" s="25">
        <v>335.16</v>
      </c>
      <c r="C33" s="20" t="s">
        <v>134</v>
      </c>
      <c r="D33" s="47">
        <v>207850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207850</v>
      </c>
      <c r="O33" s="48">
        <f t="shared" si="1"/>
        <v>8.1872611966754647</v>
      </c>
      <c r="P33" s="9"/>
    </row>
    <row r="34" spans="1:16">
      <c r="A34" s="12"/>
      <c r="B34" s="25">
        <v>335.17</v>
      </c>
      <c r="C34" s="20" t="s">
        <v>135</v>
      </c>
      <c r="D34" s="47">
        <v>47315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47315</v>
      </c>
      <c r="O34" s="48">
        <f t="shared" si="1"/>
        <v>1.8637491629574192</v>
      </c>
      <c r="P34" s="9"/>
    </row>
    <row r="35" spans="1:16">
      <c r="A35" s="12"/>
      <c r="B35" s="25">
        <v>335.18</v>
      </c>
      <c r="C35" s="20" t="s">
        <v>136</v>
      </c>
      <c r="D35" s="47">
        <v>1051665</v>
      </c>
      <c r="E35" s="47">
        <v>980046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2031711</v>
      </c>
      <c r="O35" s="48">
        <f t="shared" si="1"/>
        <v>80.029582069563162</v>
      </c>
      <c r="P35" s="9"/>
    </row>
    <row r="36" spans="1:16">
      <c r="A36" s="12"/>
      <c r="B36" s="25">
        <v>335.19</v>
      </c>
      <c r="C36" s="20" t="s">
        <v>137</v>
      </c>
      <c r="D36" s="47">
        <v>0</v>
      </c>
      <c r="E36" s="47">
        <v>14098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14098</v>
      </c>
      <c r="O36" s="48">
        <f t="shared" si="1"/>
        <v>0.55532359081419624</v>
      </c>
      <c r="P36" s="9"/>
    </row>
    <row r="37" spans="1:16">
      <c r="A37" s="12"/>
      <c r="B37" s="25">
        <v>335.9</v>
      </c>
      <c r="C37" s="20" t="s">
        <v>174</v>
      </c>
      <c r="D37" s="47">
        <v>0</v>
      </c>
      <c r="E37" s="47">
        <v>171748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171748</v>
      </c>
      <c r="O37" s="48">
        <f t="shared" ref="O37:O68" si="7">(N37/O$85)</f>
        <v>6.7651947847323433</v>
      </c>
      <c r="P37" s="9"/>
    </row>
    <row r="38" spans="1:16">
      <c r="A38" s="12"/>
      <c r="B38" s="25">
        <v>337.2</v>
      </c>
      <c r="C38" s="20" t="s">
        <v>40</v>
      </c>
      <c r="D38" s="47">
        <v>305833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0" si="8">SUM(D38:M38)</f>
        <v>305833</v>
      </c>
      <c r="O38" s="48">
        <f t="shared" si="7"/>
        <v>12.046834994288416</v>
      </c>
      <c r="P38" s="9"/>
    </row>
    <row r="39" spans="1:16" ht="15.75">
      <c r="A39" s="29" t="s">
        <v>46</v>
      </c>
      <c r="B39" s="30"/>
      <c r="C39" s="31"/>
      <c r="D39" s="32">
        <f t="shared" ref="D39:M39" si="9">SUM(D40:D72)</f>
        <v>1474535</v>
      </c>
      <c r="E39" s="32">
        <f t="shared" si="9"/>
        <v>2535380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8"/>
        <v>4009915</v>
      </c>
      <c r="O39" s="46">
        <f t="shared" si="7"/>
        <v>157.95151061566943</v>
      </c>
      <c r="P39" s="10"/>
    </row>
    <row r="40" spans="1:16">
      <c r="A40" s="12"/>
      <c r="B40" s="25">
        <v>341.15</v>
      </c>
      <c r="C40" s="20" t="s">
        <v>138</v>
      </c>
      <c r="D40" s="47">
        <v>0</v>
      </c>
      <c r="E40" s="47">
        <v>80742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80742</v>
      </c>
      <c r="O40" s="48">
        <f t="shared" si="7"/>
        <v>3.18044668531138</v>
      </c>
      <c r="P40" s="9"/>
    </row>
    <row r="41" spans="1:16">
      <c r="A41" s="12"/>
      <c r="B41" s="25">
        <v>341.51</v>
      </c>
      <c r="C41" s="20" t="s">
        <v>139</v>
      </c>
      <c r="D41" s="47">
        <v>693314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693314</v>
      </c>
      <c r="O41" s="48">
        <f t="shared" si="7"/>
        <v>27.309804230511681</v>
      </c>
      <c r="P41" s="9"/>
    </row>
    <row r="42" spans="1:16">
      <c r="A42" s="12"/>
      <c r="B42" s="25">
        <v>341.52</v>
      </c>
      <c r="C42" s="20" t="s">
        <v>140</v>
      </c>
      <c r="D42" s="47">
        <v>51626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51626</v>
      </c>
      <c r="O42" s="48">
        <f t="shared" si="7"/>
        <v>2.0335604837121362</v>
      </c>
      <c r="P42" s="9"/>
    </row>
    <row r="43" spans="1:16">
      <c r="A43" s="12"/>
      <c r="B43" s="25">
        <v>341.55</v>
      </c>
      <c r="C43" s="20" t="s">
        <v>141</v>
      </c>
      <c r="D43" s="47">
        <v>365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365</v>
      </c>
      <c r="O43" s="48">
        <f t="shared" si="7"/>
        <v>1.4377437271044236E-2</v>
      </c>
      <c r="P43" s="9"/>
    </row>
    <row r="44" spans="1:16">
      <c r="A44" s="12"/>
      <c r="B44" s="25">
        <v>341.56</v>
      </c>
      <c r="C44" s="20" t="s">
        <v>142</v>
      </c>
      <c r="D44" s="47">
        <v>227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227</v>
      </c>
      <c r="O44" s="48">
        <f t="shared" si="7"/>
        <v>8.9415842754165514E-3</v>
      </c>
      <c r="P44" s="9"/>
    </row>
    <row r="45" spans="1:16">
      <c r="A45" s="12"/>
      <c r="B45" s="25">
        <v>341.8</v>
      </c>
      <c r="C45" s="20" t="s">
        <v>143</v>
      </c>
      <c r="D45" s="47">
        <v>138433</v>
      </c>
      <c r="E45" s="47">
        <v>1140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139573</v>
      </c>
      <c r="O45" s="48">
        <f t="shared" si="7"/>
        <v>5.4978138417300189</v>
      </c>
      <c r="P45" s="9"/>
    </row>
    <row r="46" spans="1:16">
      <c r="A46" s="12"/>
      <c r="B46" s="25">
        <v>341.9</v>
      </c>
      <c r="C46" s="20" t="s">
        <v>144</v>
      </c>
      <c r="D46" s="47">
        <v>996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996</v>
      </c>
      <c r="O46" s="48">
        <f t="shared" si="7"/>
        <v>3.9232678142356321E-2</v>
      </c>
      <c r="P46" s="9"/>
    </row>
    <row r="47" spans="1:16">
      <c r="A47" s="12"/>
      <c r="B47" s="25">
        <v>342.1</v>
      </c>
      <c r="C47" s="20" t="s">
        <v>57</v>
      </c>
      <c r="D47" s="47">
        <v>0</v>
      </c>
      <c r="E47" s="47">
        <v>116249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116249</v>
      </c>
      <c r="O47" s="48">
        <f t="shared" si="7"/>
        <v>4.5790759049907432</v>
      </c>
      <c r="P47" s="9"/>
    </row>
    <row r="48" spans="1:16">
      <c r="A48" s="12"/>
      <c r="B48" s="25">
        <v>342.3</v>
      </c>
      <c r="C48" s="20" t="s">
        <v>58</v>
      </c>
      <c r="D48" s="47">
        <v>258585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258585</v>
      </c>
      <c r="O48" s="48">
        <f t="shared" si="7"/>
        <v>10.185724977350613</v>
      </c>
      <c r="P48" s="9"/>
    </row>
    <row r="49" spans="1:16">
      <c r="A49" s="12"/>
      <c r="B49" s="25">
        <v>342.6</v>
      </c>
      <c r="C49" s="20" t="s">
        <v>117</v>
      </c>
      <c r="D49" s="47">
        <v>0</v>
      </c>
      <c r="E49" s="47">
        <v>1439749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1439749</v>
      </c>
      <c r="O49" s="48">
        <f t="shared" si="7"/>
        <v>56.712057352188125</v>
      </c>
      <c r="P49" s="9"/>
    </row>
    <row r="50" spans="1:16">
      <c r="A50" s="12"/>
      <c r="B50" s="25">
        <v>342.9</v>
      </c>
      <c r="C50" s="20" t="s">
        <v>60</v>
      </c>
      <c r="D50" s="47">
        <v>330989</v>
      </c>
      <c r="E50" s="47">
        <v>355557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686546</v>
      </c>
      <c r="O50" s="48">
        <f t="shared" si="7"/>
        <v>27.04321109229133</v>
      </c>
      <c r="P50" s="9"/>
    </row>
    <row r="51" spans="1:16">
      <c r="A51" s="12"/>
      <c r="B51" s="25">
        <v>348.12</v>
      </c>
      <c r="C51" s="20" t="s">
        <v>165</v>
      </c>
      <c r="D51" s="47">
        <v>0</v>
      </c>
      <c r="E51" s="47">
        <v>4945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70" si="10">SUM(D51:M51)</f>
        <v>4945</v>
      </c>
      <c r="O51" s="48">
        <f t="shared" si="7"/>
        <v>0.19478473234332533</v>
      </c>
      <c r="P51" s="9"/>
    </row>
    <row r="52" spans="1:16">
      <c r="A52" s="12"/>
      <c r="B52" s="25">
        <v>348.13</v>
      </c>
      <c r="C52" s="20" t="s">
        <v>166</v>
      </c>
      <c r="D52" s="47">
        <v>0</v>
      </c>
      <c r="E52" s="47">
        <v>2329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2329</v>
      </c>
      <c r="O52" s="48">
        <f t="shared" si="7"/>
        <v>9.1739866860991851E-2</v>
      </c>
      <c r="P52" s="9"/>
    </row>
    <row r="53" spans="1:16">
      <c r="A53" s="12"/>
      <c r="B53" s="25">
        <v>348.14</v>
      </c>
      <c r="C53" s="20" t="s">
        <v>196</v>
      </c>
      <c r="D53" s="47">
        <v>0</v>
      </c>
      <c r="E53" s="47">
        <v>18153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18153</v>
      </c>
      <c r="O53" s="48">
        <f t="shared" si="7"/>
        <v>0.71505101035963292</v>
      </c>
      <c r="P53" s="9"/>
    </row>
    <row r="54" spans="1:16">
      <c r="A54" s="12"/>
      <c r="B54" s="25">
        <v>348.21</v>
      </c>
      <c r="C54" s="20" t="s">
        <v>197</v>
      </c>
      <c r="D54" s="47">
        <v>0</v>
      </c>
      <c r="E54" s="47">
        <v>455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455</v>
      </c>
      <c r="O54" s="48">
        <f t="shared" si="7"/>
        <v>1.7922558789931854E-2</v>
      </c>
      <c r="P54" s="9"/>
    </row>
    <row r="55" spans="1:16">
      <c r="A55" s="12"/>
      <c r="B55" s="25">
        <v>348.22</v>
      </c>
      <c r="C55" s="20" t="s">
        <v>145</v>
      </c>
      <c r="D55" s="47">
        <v>0</v>
      </c>
      <c r="E55" s="47">
        <v>43155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43155</v>
      </c>
      <c r="O55" s="48">
        <f t="shared" si="7"/>
        <v>1.6998857683066135</v>
      </c>
      <c r="P55" s="9"/>
    </row>
    <row r="56" spans="1:16">
      <c r="A56" s="12"/>
      <c r="B56" s="25">
        <v>348.23</v>
      </c>
      <c r="C56" s="20" t="s">
        <v>146</v>
      </c>
      <c r="D56" s="47">
        <v>0</v>
      </c>
      <c r="E56" s="47">
        <v>16576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16576</v>
      </c>
      <c r="O56" s="48">
        <f t="shared" si="7"/>
        <v>0.65293260330090208</v>
      </c>
      <c r="P56" s="9"/>
    </row>
    <row r="57" spans="1:16">
      <c r="A57" s="12"/>
      <c r="B57" s="25">
        <v>348.24</v>
      </c>
      <c r="C57" s="20" t="s">
        <v>198</v>
      </c>
      <c r="D57" s="47">
        <v>0</v>
      </c>
      <c r="E57" s="47">
        <v>89188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89188</v>
      </c>
      <c r="O57" s="48">
        <f t="shared" si="7"/>
        <v>3.5131366447394337</v>
      </c>
      <c r="P57" s="9"/>
    </row>
    <row r="58" spans="1:16">
      <c r="A58" s="12"/>
      <c r="B58" s="25">
        <v>348.31</v>
      </c>
      <c r="C58" s="20" t="s">
        <v>147</v>
      </c>
      <c r="D58" s="47">
        <v>0</v>
      </c>
      <c r="E58" s="47">
        <v>74695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74695</v>
      </c>
      <c r="O58" s="48">
        <f t="shared" si="7"/>
        <v>2.9422539094812303</v>
      </c>
      <c r="P58" s="9"/>
    </row>
    <row r="59" spans="1:16">
      <c r="A59" s="12"/>
      <c r="B59" s="25">
        <v>348.32</v>
      </c>
      <c r="C59" s="20" t="s">
        <v>148</v>
      </c>
      <c r="D59" s="47">
        <v>0</v>
      </c>
      <c r="E59" s="47">
        <v>8859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8859</v>
      </c>
      <c r="O59" s="48">
        <f t="shared" si="7"/>
        <v>0.34895812817583804</v>
      </c>
      <c r="P59" s="9"/>
    </row>
    <row r="60" spans="1:16">
      <c r="A60" s="12"/>
      <c r="B60" s="25">
        <v>348.41</v>
      </c>
      <c r="C60" s="20" t="s">
        <v>150</v>
      </c>
      <c r="D60" s="47">
        <v>0</v>
      </c>
      <c r="E60" s="47">
        <v>5230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5230</v>
      </c>
      <c r="O60" s="48">
        <f t="shared" si="7"/>
        <v>0.20601095048646945</v>
      </c>
      <c r="P60" s="9"/>
    </row>
    <row r="61" spans="1:16">
      <c r="A61" s="12"/>
      <c r="B61" s="25">
        <v>348.42</v>
      </c>
      <c r="C61" s="20" t="s">
        <v>151</v>
      </c>
      <c r="D61" s="47">
        <v>0</v>
      </c>
      <c r="E61" s="47">
        <v>8341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8341</v>
      </c>
      <c r="O61" s="48">
        <f t="shared" si="7"/>
        <v>0.32855398432268484</v>
      </c>
      <c r="P61" s="9"/>
    </row>
    <row r="62" spans="1:16">
      <c r="A62" s="12"/>
      <c r="B62" s="25">
        <v>348.44</v>
      </c>
      <c r="C62" s="20" t="s">
        <v>199</v>
      </c>
      <c r="D62" s="47">
        <v>0</v>
      </c>
      <c r="E62" s="47">
        <v>53086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53086</v>
      </c>
      <c r="O62" s="48">
        <f t="shared" si="7"/>
        <v>2.0910702327963131</v>
      </c>
      <c r="P62" s="9"/>
    </row>
    <row r="63" spans="1:16">
      <c r="A63" s="12"/>
      <c r="B63" s="25">
        <v>348.48</v>
      </c>
      <c r="C63" s="20" t="s">
        <v>200</v>
      </c>
      <c r="D63" s="47">
        <v>0</v>
      </c>
      <c r="E63" s="47">
        <v>2400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2400</v>
      </c>
      <c r="O63" s="48">
        <f t="shared" si="7"/>
        <v>9.4536573837003188E-2</v>
      </c>
      <c r="P63" s="9"/>
    </row>
    <row r="64" spans="1:16">
      <c r="A64" s="12"/>
      <c r="B64" s="25">
        <v>348.52</v>
      </c>
      <c r="C64" s="20" t="s">
        <v>167</v>
      </c>
      <c r="D64" s="47">
        <v>0</v>
      </c>
      <c r="E64" s="47">
        <v>7271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7271</v>
      </c>
      <c r="O64" s="48">
        <f t="shared" si="7"/>
        <v>0.28640642848702091</v>
      </c>
      <c r="P64" s="9"/>
    </row>
    <row r="65" spans="1:16">
      <c r="A65" s="12"/>
      <c r="B65" s="25">
        <v>348.53</v>
      </c>
      <c r="C65" s="20" t="s">
        <v>153</v>
      </c>
      <c r="D65" s="47">
        <v>0</v>
      </c>
      <c r="E65" s="47">
        <v>49050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49050</v>
      </c>
      <c r="O65" s="48">
        <f t="shared" si="7"/>
        <v>1.9320912277937528</v>
      </c>
      <c r="P65" s="9"/>
    </row>
    <row r="66" spans="1:16">
      <c r="A66" s="12"/>
      <c r="B66" s="25">
        <v>348.54</v>
      </c>
      <c r="C66" s="20" t="s">
        <v>207</v>
      </c>
      <c r="D66" s="47">
        <v>0</v>
      </c>
      <c r="E66" s="47">
        <v>47420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47420</v>
      </c>
      <c r="O66" s="48">
        <f t="shared" si="7"/>
        <v>1.8678851380627881</v>
      </c>
      <c r="P66" s="9"/>
    </row>
    <row r="67" spans="1:16">
      <c r="A67" s="12"/>
      <c r="B67" s="25">
        <v>348.62</v>
      </c>
      <c r="C67" s="20" t="s">
        <v>154</v>
      </c>
      <c r="D67" s="47">
        <v>0</v>
      </c>
      <c r="E67" s="47">
        <v>35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35</v>
      </c>
      <c r="O67" s="48">
        <f t="shared" si="7"/>
        <v>1.3786583684562966E-3</v>
      </c>
      <c r="P67" s="9"/>
    </row>
    <row r="68" spans="1:16">
      <c r="A68" s="12"/>
      <c r="B68" s="25">
        <v>348.71</v>
      </c>
      <c r="C68" s="20" t="s">
        <v>155</v>
      </c>
      <c r="D68" s="47">
        <v>0</v>
      </c>
      <c r="E68" s="47">
        <v>21705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21705</v>
      </c>
      <c r="O68" s="48">
        <f t="shared" si="7"/>
        <v>0.8549651396383976</v>
      </c>
      <c r="P68" s="9"/>
    </row>
    <row r="69" spans="1:16">
      <c r="A69" s="12"/>
      <c r="B69" s="25">
        <v>348.72</v>
      </c>
      <c r="C69" s="20" t="s">
        <v>156</v>
      </c>
      <c r="D69" s="47">
        <v>0</v>
      </c>
      <c r="E69" s="47">
        <v>135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135</v>
      </c>
      <c r="O69" s="48">
        <f t="shared" ref="O69:O83" si="11">(N69/O$85)</f>
        <v>5.3176822783314297E-3</v>
      </c>
      <c r="P69" s="9"/>
    </row>
    <row r="70" spans="1:16">
      <c r="A70" s="12"/>
      <c r="B70" s="25">
        <v>348.74</v>
      </c>
      <c r="C70" s="20" t="s">
        <v>208</v>
      </c>
      <c r="D70" s="47">
        <v>0</v>
      </c>
      <c r="E70" s="47">
        <v>250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250</v>
      </c>
      <c r="O70" s="48">
        <f t="shared" si="11"/>
        <v>9.8475597746878318E-3</v>
      </c>
      <c r="P70" s="9"/>
    </row>
    <row r="71" spans="1:16">
      <c r="A71" s="12"/>
      <c r="B71" s="25">
        <v>348.93099999999998</v>
      </c>
      <c r="C71" s="20" t="s">
        <v>158</v>
      </c>
      <c r="D71" s="47">
        <v>0</v>
      </c>
      <c r="E71" s="47">
        <v>88406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88406</v>
      </c>
      <c r="O71" s="48">
        <f t="shared" si="11"/>
        <v>3.4823334777642101</v>
      </c>
      <c r="P71" s="9"/>
    </row>
    <row r="72" spans="1:16">
      <c r="A72" s="12"/>
      <c r="B72" s="25">
        <v>349</v>
      </c>
      <c r="C72" s="20" t="s">
        <v>103</v>
      </c>
      <c r="D72" s="47">
        <v>0</v>
      </c>
      <c r="E72" s="47">
        <v>259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259</v>
      </c>
      <c r="O72" s="48">
        <f t="shared" si="11"/>
        <v>1.0202071926576595E-2</v>
      </c>
      <c r="P72" s="9"/>
    </row>
    <row r="73" spans="1:16" ht="15.75">
      <c r="A73" s="29" t="s">
        <v>47</v>
      </c>
      <c r="B73" s="30"/>
      <c r="C73" s="31"/>
      <c r="D73" s="32">
        <f t="shared" ref="D73:M73" si="12">SUM(D74:D75)</f>
        <v>7515</v>
      </c>
      <c r="E73" s="32">
        <f t="shared" si="12"/>
        <v>43293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 t="shared" ref="N73:N83" si="13">SUM(D73:M73)</f>
        <v>50808</v>
      </c>
      <c r="O73" s="46">
        <f t="shared" si="11"/>
        <v>2.0013392681293576</v>
      </c>
      <c r="P73" s="10"/>
    </row>
    <row r="74" spans="1:16">
      <c r="A74" s="13"/>
      <c r="B74" s="40">
        <v>356</v>
      </c>
      <c r="C74" s="21" t="s">
        <v>202</v>
      </c>
      <c r="D74" s="47">
        <v>0</v>
      </c>
      <c r="E74" s="47">
        <v>13641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13641</v>
      </c>
      <c r="O74" s="48">
        <f t="shared" si="11"/>
        <v>0.53732225154606683</v>
      </c>
      <c r="P74" s="9"/>
    </row>
    <row r="75" spans="1:16">
      <c r="A75" s="13"/>
      <c r="B75" s="40">
        <v>359</v>
      </c>
      <c r="C75" s="21" t="s">
        <v>85</v>
      </c>
      <c r="D75" s="47">
        <v>7515</v>
      </c>
      <c r="E75" s="47">
        <v>29652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37167</v>
      </c>
      <c r="O75" s="48">
        <f t="shared" si="11"/>
        <v>1.4640170165832906</v>
      </c>
      <c r="P75" s="9"/>
    </row>
    <row r="76" spans="1:16" ht="15.75">
      <c r="A76" s="29" t="s">
        <v>3</v>
      </c>
      <c r="B76" s="30"/>
      <c r="C76" s="31"/>
      <c r="D76" s="32">
        <f t="shared" ref="D76:M76" si="14">SUM(D77:D79)</f>
        <v>392832</v>
      </c>
      <c r="E76" s="32">
        <f t="shared" si="14"/>
        <v>1886186</v>
      </c>
      <c r="F76" s="32">
        <f t="shared" si="14"/>
        <v>0</v>
      </c>
      <c r="G76" s="32">
        <f t="shared" si="14"/>
        <v>0</v>
      </c>
      <c r="H76" s="32">
        <f t="shared" si="14"/>
        <v>0</v>
      </c>
      <c r="I76" s="32">
        <f t="shared" si="14"/>
        <v>0</v>
      </c>
      <c r="J76" s="32">
        <f t="shared" si="14"/>
        <v>0</v>
      </c>
      <c r="K76" s="32">
        <f t="shared" si="14"/>
        <v>0</v>
      </c>
      <c r="L76" s="32">
        <f t="shared" si="14"/>
        <v>0</v>
      </c>
      <c r="M76" s="32">
        <f t="shared" si="14"/>
        <v>0</v>
      </c>
      <c r="N76" s="32">
        <f t="shared" si="13"/>
        <v>2279018</v>
      </c>
      <c r="O76" s="46">
        <f t="shared" si="11"/>
        <v>89.771063930358054</v>
      </c>
      <c r="P76" s="10"/>
    </row>
    <row r="77" spans="1:16">
      <c r="A77" s="12"/>
      <c r="B77" s="25">
        <v>361.1</v>
      </c>
      <c r="C77" s="20" t="s">
        <v>86</v>
      </c>
      <c r="D77" s="47">
        <v>7319</v>
      </c>
      <c r="E77" s="47">
        <v>18853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26172</v>
      </c>
      <c r="O77" s="48">
        <f t="shared" si="11"/>
        <v>1.0309213376925197</v>
      </c>
      <c r="P77" s="9"/>
    </row>
    <row r="78" spans="1:16">
      <c r="A78" s="12"/>
      <c r="B78" s="25">
        <v>362</v>
      </c>
      <c r="C78" s="20" t="s">
        <v>87</v>
      </c>
      <c r="D78" s="47">
        <v>71635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71635</v>
      </c>
      <c r="O78" s="48">
        <f t="shared" si="11"/>
        <v>2.8217197778390517</v>
      </c>
      <c r="P78" s="9"/>
    </row>
    <row r="79" spans="1:16">
      <c r="A79" s="12"/>
      <c r="B79" s="25">
        <v>369.9</v>
      </c>
      <c r="C79" s="20" t="s">
        <v>89</v>
      </c>
      <c r="D79" s="47">
        <v>313878</v>
      </c>
      <c r="E79" s="47">
        <v>1867333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2181211</v>
      </c>
      <c r="O79" s="48">
        <f t="shared" si="11"/>
        <v>85.918422814826485</v>
      </c>
      <c r="P79" s="9"/>
    </row>
    <row r="80" spans="1:16" ht="15.75">
      <c r="A80" s="29" t="s">
        <v>48</v>
      </c>
      <c r="B80" s="30"/>
      <c r="C80" s="31"/>
      <c r="D80" s="32">
        <f t="shared" ref="D80:M80" si="15">SUM(D81:D82)</f>
        <v>37757</v>
      </c>
      <c r="E80" s="32">
        <f t="shared" si="15"/>
        <v>1977956</v>
      </c>
      <c r="F80" s="32">
        <f t="shared" si="15"/>
        <v>504432</v>
      </c>
      <c r="G80" s="32">
        <f t="shared" si="15"/>
        <v>0</v>
      </c>
      <c r="H80" s="32">
        <f t="shared" si="15"/>
        <v>0</v>
      </c>
      <c r="I80" s="32">
        <f t="shared" si="15"/>
        <v>0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26057</v>
      </c>
      <c r="N80" s="32">
        <f t="shared" si="13"/>
        <v>2546202</v>
      </c>
      <c r="O80" s="46">
        <f t="shared" si="11"/>
        <v>100.29550557371883</v>
      </c>
      <c r="P80" s="9"/>
    </row>
    <row r="81" spans="1:119">
      <c r="A81" s="12"/>
      <c r="B81" s="25">
        <v>381</v>
      </c>
      <c r="C81" s="20" t="s">
        <v>90</v>
      </c>
      <c r="D81" s="47">
        <v>37757</v>
      </c>
      <c r="E81" s="47">
        <v>1977956</v>
      </c>
      <c r="F81" s="47">
        <v>504432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2520145</v>
      </c>
      <c r="O81" s="48">
        <f t="shared" si="11"/>
        <v>99.269114113522676</v>
      </c>
      <c r="P81" s="9"/>
    </row>
    <row r="82" spans="1:119" ht="15.75" thickBot="1">
      <c r="A82" s="12"/>
      <c r="B82" s="25">
        <v>389.4</v>
      </c>
      <c r="C82" s="20" t="s">
        <v>161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26057</v>
      </c>
      <c r="N82" s="47">
        <f t="shared" si="13"/>
        <v>26057</v>
      </c>
      <c r="O82" s="48">
        <f t="shared" si="11"/>
        <v>1.0263914601961635</v>
      </c>
      <c r="P82" s="9"/>
    </row>
    <row r="83" spans="1:119" ht="16.5" thickBot="1">
      <c r="A83" s="14" t="s">
        <v>65</v>
      </c>
      <c r="B83" s="23"/>
      <c r="C83" s="22"/>
      <c r="D83" s="15">
        <f t="shared" ref="D83:M83" si="16">SUM(D5,D13,D18,D39,D73,D76,D80)</f>
        <v>16269811</v>
      </c>
      <c r="E83" s="15">
        <f t="shared" si="16"/>
        <v>14255860</v>
      </c>
      <c r="F83" s="15">
        <f t="shared" si="16"/>
        <v>504432</v>
      </c>
      <c r="G83" s="15">
        <f t="shared" si="16"/>
        <v>0</v>
      </c>
      <c r="H83" s="15">
        <f t="shared" si="16"/>
        <v>0</v>
      </c>
      <c r="I83" s="15">
        <f t="shared" si="16"/>
        <v>0</v>
      </c>
      <c r="J83" s="15">
        <f t="shared" si="16"/>
        <v>0</v>
      </c>
      <c r="K83" s="15">
        <f t="shared" si="16"/>
        <v>0</v>
      </c>
      <c r="L83" s="15">
        <f t="shared" si="16"/>
        <v>0</v>
      </c>
      <c r="M83" s="15">
        <f t="shared" si="16"/>
        <v>26057</v>
      </c>
      <c r="N83" s="15">
        <f t="shared" si="13"/>
        <v>31056160</v>
      </c>
      <c r="O83" s="38">
        <f t="shared" si="11"/>
        <v>1223.309567889077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1"/>
      <c r="B85" s="42"/>
      <c r="C85" s="42"/>
      <c r="D85" s="43"/>
      <c r="E85" s="43"/>
      <c r="F85" s="43"/>
      <c r="G85" s="43"/>
      <c r="H85" s="43"/>
      <c r="I85" s="43"/>
      <c r="J85" s="43"/>
      <c r="K85" s="43"/>
      <c r="L85" s="49" t="s">
        <v>214</v>
      </c>
      <c r="M85" s="49"/>
      <c r="N85" s="49"/>
      <c r="O85" s="44">
        <v>25387</v>
      </c>
    </row>
    <row r="86" spans="1:119">
      <c r="A86" s="50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2"/>
    </row>
    <row r="87" spans="1:119" ht="15.75" customHeight="1" thickBot="1">
      <c r="A87" s="53" t="s">
        <v>109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5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9</v>
      </c>
      <c r="N4" s="35" t="s">
        <v>44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10237273</v>
      </c>
      <c r="E5" s="27">
        <f t="shared" si="0"/>
        <v>2492610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12729883</v>
      </c>
      <c r="O5" s="33">
        <f t="shared" ref="O5:O36" si="1">(N5/O$88)</f>
        <v>506.58136018146365</v>
      </c>
      <c r="P5" s="6"/>
    </row>
    <row r="6" spans="1:133">
      <c r="A6" s="12"/>
      <c r="B6" s="25">
        <v>311</v>
      </c>
      <c r="C6" s="20" t="s">
        <v>2</v>
      </c>
      <c r="D6" s="47">
        <v>7776421</v>
      </c>
      <c r="E6" s="47">
        <v>458560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8234981</v>
      </c>
      <c r="O6" s="48">
        <f t="shared" si="1"/>
        <v>327.70826535078993</v>
      </c>
      <c r="P6" s="9"/>
    </row>
    <row r="7" spans="1:133">
      <c r="A7" s="12"/>
      <c r="B7" s="25">
        <v>312.10000000000002</v>
      </c>
      <c r="C7" s="20" t="s">
        <v>10</v>
      </c>
      <c r="D7" s="47">
        <v>730816</v>
      </c>
      <c r="E7" s="47">
        <v>1545230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2276046</v>
      </c>
      <c r="O7" s="48">
        <f t="shared" si="1"/>
        <v>90.574475705360342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137457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137457</v>
      </c>
      <c r="O8" s="48">
        <f t="shared" si="1"/>
        <v>5.4700545186835923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349976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349976</v>
      </c>
      <c r="O9" s="48">
        <f t="shared" si="1"/>
        <v>13.927175773011262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1387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1387</v>
      </c>
      <c r="O10" s="48">
        <f t="shared" si="1"/>
        <v>5.5195192805125554E-2</v>
      </c>
      <c r="P10" s="9"/>
    </row>
    <row r="11" spans="1:133">
      <c r="A11" s="12"/>
      <c r="B11" s="25">
        <v>312.60000000000002</v>
      </c>
      <c r="C11" s="20" t="s">
        <v>14</v>
      </c>
      <c r="D11" s="47">
        <v>1637513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1637513</v>
      </c>
      <c r="O11" s="48">
        <f t="shared" si="1"/>
        <v>65.164272354650009</v>
      </c>
      <c r="P11" s="9"/>
    </row>
    <row r="12" spans="1:133">
      <c r="A12" s="12"/>
      <c r="B12" s="25">
        <v>315</v>
      </c>
      <c r="C12" s="20" t="s">
        <v>172</v>
      </c>
      <c r="D12" s="47">
        <v>92523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92523</v>
      </c>
      <c r="O12" s="48">
        <f t="shared" si="1"/>
        <v>3.681921286163397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1248459</v>
      </c>
      <c r="E13" s="32">
        <f t="shared" si="3"/>
        <v>136852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4" si="4">SUM(D13:M13)</f>
        <v>1385311</v>
      </c>
      <c r="O13" s="46">
        <f t="shared" si="1"/>
        <v>55.127979625134309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129558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129558</v>
      </c>
      <c r="O14" s="48">
        <f t="shared" si="1"/>
        <v>5.1557165028453182</v>
      </c>
      <c r="P14" s="9"/>
    </row>
    <row r="15" spans="1:133">
      <c r="A15" s="12"/>
      <c r="B15" s="25">
        <v>323.10000000000002</v>
      </c>
      <c r="C15" s="20" t="s">
        <v>211</v>
      </c>
      <c r="D15" s="47">
        <v>1248459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1248459</v>
      </c>
      <c r="O15" s="48">
        <f t="shared" si="1"/>
        <v>49.682000875482508</v>
      </c>
      <c r="P15" s="9"/>
    </row>
    <row r="16" spans="1:133">
      <c r="A16" s="12"/>
      <c r="B16" s="25">
        <v>324.31</v>
      </c>
      <c r="C16" s="20" t="s">
        <v>19</v>
      </c>
      <c r="D16" s="47">
        <v>0</v>
      </c>
      <c r="E16" s="47">
        <v>1044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1044</v>
      </c>
      <c r="O16" s="48">
        <f t="shared" si="1"/>
        <v>4.1545624577181743E-2</v>
      </c>
      <c r="P16" s="9"/>
    </row>
    <row r="17" spans="1:16">
      <c r="A17" s="12"/>
      <c r="B17" s="25">
        <v>329</v>
      </c>
      <c r="C17" s="20" t="s">
        <v>20</v>
      </c>
      <c r="D17" s="47">
        <v>0</v>
      </c>
      <c r="E17" s="47">
        <v>6250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6250</v>
      </c>
      <c r="O17" s="48">
        <f t="shared" si="1"/>
        <v>0.24871662222929683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SUM(D19:D38)</f>
        <v>2091090</v>
      </c>
      <c r="E18" s="32">
        <f t="shared" si="5"/>
        <v>4189492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6280582</v>
      </c>
      <c r="O18" s="46">
        <f t="shared" si="1"/>
        <v>249.93362250785944</v>
      </c>
      <c r="P18" s="10"/>
    </row>
    <row r="19" spans="1:16">
      <c r="A19" s="12"/>
      <c r="B19" s="25">
        <v>331.2</v>
      </c>
      <c r="C19" s="20" t="s">
        <v>21</v>
      </c>
      <c r="D19" s="47">
        <v>96003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96003</v>
      </c>
      <c r="O19" s="48">
        <f t="shared" si="1"/>
        <v>3.8204067014206693</v>
      </c>
      <c r="P19" s="9"/>
    </row>
    <row r="20" spans="1:16">
      <c r="A20" s="12"/>
      <c r="B20" s="25">
        <v>331.5</v>
      </c>
      <c r="C20" s="20" t="s">
        <v>23</v>
      </c>
      <c r="D20" s="47">
        <v>0</v>
      </c>
      <c r="E20" s="47">
        <v>516798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516798</v>
      </c>
      <c r="O20" s="48">
        <f t="shared" si="1"/>
        <v>20.565800469576981</v>
      </c>
      <c r="P20" s="9"/>
    </row>
    <row r="21" spans="1:16">
      <c r="A21" s="12"/>
      <c r="B21" s="25">
        <v>331.65</v>
      </c>
      <c r="C21" s="20" t="s">
        <v>27</v>
      </c>
      <c r="D21" s="47">
        <v>0</v>
      </c>
      <c r="E21" s="47">
        <v>85413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85413</v>
      </c>
      <c r="O21" s="48">
        <f t="shared" si="1"/>
        <v>3.398981256715349</v>
      </c>
      <c r="P21" s="9"/>
    </row>
    <row r="22" spans="1:16">
      <c r="A22" s="12"/>
      <c r="B22" s="25">
        <v>334.1</v>
      </c>
      <c r="C22" s="20" t="s">
        <v>24</v>
      </c>
      <c r="D22" s="47">
        <v>0</v>
      </c>
      <c r="E22" s="47">
        <v>1221395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1221395</v>
      </c>
      <c r="O22" s="48">
        <f t="shared" si="1"/>
        <v>48.604998209240321</v>
      </c>
      <c r="P22" s="9"/>
    </row>
    <row r="23" spans="1:16">
      <c r="A23" s="12"/>
      <c r="B23" s="25">
        <v>334.2</v>
      </c>
      <c r="C23" s="20" t="s">
        <v>25</v>
      </c>
      <c r="D23" s="47">
        <v>0</v>
      </c>
      <c r="E23" s="47">
        <v>163579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163579</v>
      </c>
      <c r="O23" s="48">
        <f t="shared" si="1"/>
        <v>6.5095706156233835</v>
      </c>
      <c r="P23" s="9"/>
    </row>
    <row r="24" spans="1:16">
      <c r="A24" s="12"/>
      <c r="B24" s="25">
        <v>334.34</v>
      </c>
      <c r="C24" s="20" t="s">
        <v>28</v>
      </c>
      <c r="D24" s="47">
        <v>0</v>
      </c>
      <c r="E24" s="47">
        <v>112759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112759</v>
      </c>
      <c r="O24" s="48">
        <f t="shared" si="1"/>
        <v>4.4872060169525252</v>
      </c>
      <c r="P24" s="9"/>
    </row>
    <row r="25" spans="1:16">
      <c r="A25" s="12"/>
      <c r="B25" s="25">
        <v>334.49</v>
      </c>
      <c r="C25" s="20" t="s">
        <v>29</v>
      </c>
      <c r="D25" s="47">
        <v>0</v>
      </c>
      <c r="E25" s="47">
        <v>452251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6" si="6">SUM(D25:M25)</f>
        <v>452251</v>
      </c>
      <c r="O25" s="48">
        <f t="shared" si="1"/>
        <v>17.997174579171475</v>
      </c>
      <c r="P25" s="9"/>
    </row>
    <row r="26" spans="1:16">
      <c r="A26" s="12"/>
      <c r="B26" s="25">
        <v>334.5</v>
      </c>
      <c r="C26" s="20" t="s">
        <v>30</v>
      </c>
      <c r="D26" s="47">
        <v>0</v>
      </c>
      <c r="E26" s="47">
        <v>492808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492808</v>
      </c>
      <c r="O26" s="48">
        <f t="shared" si="1"/>
        <v>19.611126586812048</v>
      </c>
      <c r="P26" s="9"/>
    </row>
    <row r="27" spans="1:16">
      <c r="A27" s="12"/>
      <c r="B27" s="25">
        <v>334.7</v>
      </c>
      <c r="C27" s="20" t="s">
        <v>31</v>
      </c>
      <c r="D27" s="47">
        <v>0</v>
      </c>
      <c r="E27" s="47">
        <v>246075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246075</v>
      </c>
      <c r="O27" s="48">
        <f t="shared" si="1"/>
        <v>9.792470850411874</v>
      </c>
      <c r="P27" s="9"/>
    </row>
    <row r="28" spans="1:16">
      <c r="A28" s="12"/>
      <c r="B28" s="25">
        <v>335.12</v>
      </c>
      <c r="C28" s="20" t="s">
        <v>130</v>
      </c>
      <c r="D28" s="47">
        <v>539717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539717</v>
      </c>
      <c r="O28" s="48">
        <f t="shared" si="1"/>
        <v>21.477854271956705</v>
      </c>
      <c r="P28" s="9"/>
    </row>
    <row r="29" spans="1:16">
      <c r="A29" s="12"/>
      <c r="B29" s="25">
        <v>335.13</v>
      </c>
      <c r="C29" s="20" t="s">
        <v>131</v>
      </c>
      <c r="D29" s="47">
        <v>17206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17206</v>
      </c>
      <c r="O29" s="48">
        <f t="shared" si="1"/>
        <v>0.68470691233236503</v>
      </c>
      <c r="P29" s="9"/>
    </row>
    <row r="30" spans="1:16">
      <c r="A30" s="12"/>
      <c r="B30" s="25">
        <v>335.14</v>
      </c>
      <c r="C30" s="20" t="s">
        <v>132</v>
      </c>
      <c r="D30" s="47">
        <v>16290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16290</v>
      </c>
      <c r="O30" s="48">
        <f t="shared" si="1"/>
        <v>0.64825500417843929</v>
      </c>
      <c r="P30" s="9"/>
    </row>
    <row r="31" spans="1:16">
      <c r="A31" s="12"/>
      <c r="B31" s="25">
        <v>335.15</v>
      </c>
      <c r="C31" s="20" t="s">
        <v>133</v>
      </c>
      <c r="D31" s="47">
        <v>1775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1775</v>
      </c>
      <c r="O31" s="48">
        <f t="shared" si="1"/>
        <v>7.0635520713120306E-2</v>
      </c>
      <c r="P31" s="9"/>
    </row>
    <row r="32" spans="1:16">
      <c r="A32" s="12"/>
      <c r="B32" s="25">
        <v>335.16</v>
      </c>
      <c r="C32" s="20" t="s">
        <v>134</v>
      </c>
      <c r="D32" s="47">
        <v>207850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207850</v>
      </c>
      <c r="O32" s="48">
        <f t="shared" si="1"/>
        <v>8.2713199888574955</v>
      </c>
      <c r="P32" s="9"/>
    </row>
    <row r="33" spans="1:16">
      <c r="A33" s="12"/>
      <c r="B33" s="25">
        <v>335.17</v>
      </c>
      <c r="C33" s="20" t="s">
        <v>135</v>
      </c>
      <c r="D33" s="47">
        <v>48319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48319</v>
      </c>
      <c r="O33" s="48">
        <f t="shared" si="1"/>
        <v>1.922838155119583</v>
      </c>
      <c r="P33" s="9"/>
    </row>
    <row r="34" spans="1:16">
      <c r="A34" s="12"/>
      <c r="B34" s="25">
        <v>335.18</v>
      </c>
      <c r="C34" s="20" t="s">
        <v>136</v>
      </c>
      <c r="D34" s="47">
        <v>1038930</v>
      </c>
      <c r="E34" s="47">
        <v>755009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1793939</v>
      </c>
      <c r="O34" s="48">
        <f t="shared" si="1"/>
        <v>71.389191770464407</v>
      </c>
      <c r="P34" s="9"/>
    </row>
    <row r="35" spans="1:16">
      <c r="A35" s="12"/>
      <c r="B35" s="25">
        <v>335.19</v>
      </c>
      <c r="C35" s="20" t="s">
        <v>137</v>
      </c>
      <c r="D35" s="47">
        <v>0</v>
      </c>
      <c r="E35" s="47">
        <v>7906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7906</v>
      </c>
      <c r="O35" s="48">
        <f t="shared" si="1"/>
        <v>0.31461657845517133</v>
      </c>
      <c r="P35" s="9"/>
    </row>
    <row r="36" spans="1:16">
      <c r="A36" s="12"/>
      <c r="B36" s="25">
        <v>335.9</v>
      </c>
      <c r="C36" s="20" t="s">
        <v>174</v>
      </c>
      <c r="D36" s="47">
        <v>0</v>
      </c>
      <c r="E36" s="47">
        <v>123499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123499</v>
      </c>
      <c r="O36" s="48">
        <f t="shared" si="1"/>
        <v>4.9146006605913488</v>
      </c>
      <c r="P36" s="9"/>
    </row>
    <row r="37" spans="1:16">
      <c r="A37" s="12"/>
      <c r="B37" s="25">
        <v>337.2</v>
      </c>
      <c r="C37" s="20" t="s">
        <v>40</v>
      </c>
      <c r="D37" s="47">
        <v>125000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51" si="7">SUM(D37:M37)</f>
        <v>125000</v>
      </c>
      <c r="O37" s="48">
        <f t="shared" ref="O37:O68" si="8">(N37/O$88)</f>
        <v>4.9743324445859365</v>
      </c>
      <c r="P37" s="9"/>
    </row>
    <row r="38" spans="1:16">
      <c r="A38" s="12"/>
      <c r="B38" s="25">
        <v>337.3</v>
      </c>
      <c r="C38" s="20" t="s">
        <v>41</v>
      </c>
      <c r="D38" s="47">
        <v>0</v>
      </c>
      <c r="E38" s="47">
        <v>12000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12000</v>
      </c>
      <c r="O38" s="48">
        <f t="shared" si="8"/>
        <v>0.47753591468024992</v>
      </c>
      <c r="P38" s="9"/>
    </row>
    <row r="39" spans="1:16" ht="15.75">
      <c r="A39" s="29" t="s">
        <v>46</v>
      </c>
      <c r="B39" s="30"/>
      <c r="C39" s="31"/>
      <c r="D39" s="32">
        <f t="shared" ref="D39:M39" si="9">SUM(D40:D74)</f>
        <v>1187927</v>
      </c>
      <c r="E39" s="32">
        <f t="shared" si="9"/>
        <v>2188639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7"/>
        <v>3376566</v>
      </c>
      <c r="O39" s="46">
        <f t="shared" si="8"/>
        <v>134.36929444068605</v>
      </c>
      <c r="P39" s="10"/>
    </row>
    <row r="40" spans="1:16">
      <c r="A40" s="12"/>
      <c r="B40" s="25">
        <v>341.15</v>
      </c>
      <c r="C40" s="20" t="s">
        <v>138</v>
      </c>
      <c r="D40" s="47">
        <v>0</v>
      </c>
      <c r="E40" s="47">
        <v>75301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75301</v>
      </c>
      <c r="O40" s="48">
        <f t="shared" si="8"/>
        <v>2.9965776592781248</v>
      </c>
      <c r="P40" s="9"/>
    </row>
    <row r="41" spans="1:16">
      <c r="A41" s="12"/>
      <c r="B41" s="25">
        <v>341.51</v>
      </c>
      <c r="C41" s="20" t="s">
        <v>139</v>
      </c>
      <c r="D41" s="47">
        <v>669697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669697</v>
      </c>
      <c r="O41" s="48">
        <f t="shared" si="8"/>
        <v>26.650364121134945</v>
      </c>
      <c r="P41" s="9"/>
    </row>
    <row r="42" spans="1:16">
      <c r="A42" s="12"/>
      <c r="B42" s="25">
        <v>341.52</v>
      </c>
      <c r="C42" s="20" t="s">
        <v>140</v>
      </c>
      <c r="D42" s="47">
        <v>36396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36396</v>
      </c>
      <c r="O42" s="48">
        <f t="shared" si="8"/>
        <v>1.4483664292251979</v>
      </c>
      <c r="P42" s="9"/>
    </row>
    <row r="43" spans="1:16">
      <c r="A43" s="12"/>
      <c r="B43" s="25">
        <v>341.55</v>
      </c>
      <c r="C43" s="20" t="s">
        <v>141</v>
      </c>
      <c r="D43" s="47">
        <v>15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15</v>
      </c>
      <c r="O43" s="48">
        <f t="shared" si="8"/>
        <v>5.9691989335031235E-4</v>
      </c>
      <c r="P43" s="9"/>
    </row>
    <row r="44" spans="1:16">
      <c r="A44" s="12"/>
      <c r="B44" s="25">
        <v>341.56</v>
      </c>
      <c r="C44" s="20" t="s">
        <v>142</v>
      </c>
      <c r="D44" s="47">
        <v>317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317</v>
      </c>
      <c r="O44" s="48">
        <f t="shared" si="8"/>
        <v>1.2614907079469936E-2</v>
      </c>
      <c r="P44" s="9"/>
    </row>
    <row r="45" spans="1:16">
      <c r="A45" s="12"/>
      <c r="B45" s="25">
        <v>341.8</v>
      </c>
      <c r="C45" s="20" t="s">
        <v>143</v>
      </c>
      <c r="D45" s="47">
        <v>138966</v>
      </c>
      <c r="E45" s="47">
        <v>1205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140171</v>
      </c>
      <c r="O45" s="48">
        <f t="shared" si="8"/>
        <v>5.5780572247204425</v>
      </c>
      <c r="P45" s="9"/>
    </row>
    <row r="46" spans="1:16">
      <c r="A46" s="12"/>
      <c r="B46" s="25">
        <v>341.9</v>
      </c>
      <c r="C46" s="20" t="s">
        <v>144</v>
      </c>
      <c r="D46" s="47">
        <v>1997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1997</v>
      </c>
      <c r="O46" s="48">
        <f t="shared" si="8"/>
        <v>7.9469935134704919E-2</v>
      </c>
      <c r="P46" s="9"/>
    </row>
    <row r="47" spans="1:16">
      <c r="A47" s="12"/>
      <c r="B47" s="25">
        <v>342.1</v>
      </c>
      <c r="C47" s="20" t="s">
        <v>57</v>
      </c>
      <c r="D47" s="47">
        <v>0</v>
      </c>
      <c r="E47" s="47">
        <v>110263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110263</v>
      </c>
      <c r="O47" s="48">
        <f t="shared" si="8"/>
        <v>4.3878785466990333</v>
      </c>
      <c r="P47" s="9"/>
    </row>
    <row r="48" spans="1:16">
      <c r="A48" s="12"/>
      <c r="B48" s="25">
        <v>342.3</v>
      </c>
      <c r="C48" s="20" t="s">
        <v>58</v>
      </c>
      <c r="D48" s="47">
        <v>152954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152954</v>
      </c>
      <c r="O48" s="48">
        <f t="shared" si="8"/>
        <v>6.0867523578335785</v>
      </c>
      <c r="P48" s="9"/>
    </row>
    <row r="49" spans="1:16">
      <c r="A49" s="12"/>
      <c r="B49" s="25">
        <v>342.6</v>
      </c>
      <c r="C49" s="20" t="s">
        <v>117</v>
      </c>
      <c r="D49" s="47">
        <v>0</v>
      </c>
      <c r="E49" s="47">
        <v>1247171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1247171</v>
      </c>
      <c r="O49" s="48">
        <f t="shared" si="8"/>
        <v>49.630745353973495</v>
      </c>
      <c r="P49" s="9"/>
    </row>
    <row r="50" spans="1:16">
      <c r="A50" s="12"/>
      <c r="B50" s="25">
        <v>342.9</v>
      </c>
      <c r="C50" s="20" t="s">
        <v>60</v>
      </c>
      <c r="D50" s="47">
        <v>187585</v>
      </c>
      <c r="E50" s="47">
        <v>195320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382905</v>
      </c>
      <c r="O50" s="48">
        <f t="shared" si="8"/>
        <v>15.237574117553425</v>
      </c>
      <c r="P50" s="9"/>
    </row>
    <row r="51" spans="1:16">
      <c r="A51" s="12"/>
      <c r="B51" s="25">
        <v>348.11</v>
      </c>
      <c r="C51" s="20" t="s">
        <v>195</v>
      </c>
      <c r="D51" s="47">
        <v>0</v>
      </c>
      <c r="E51" s="47">
        <v>47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47</v>
      </c>
      <c r="O51" s="48">
        <f t="shared" si="8"/>
        <v>1.8703489991643122E-3</v>
      </c>
      <c r="P51" s="9"/>
    </row>
    <row r="52" spans="1:16">
      <c r="A52" s="12"/>
      <c r="B52" s="25">
        <v>348.12</v>
      </c>
      <c r="C52" s="20" t="s">
        <v>165</v>
      </c>
      <c r="D52" s="47">
        <v>0</v>
      </c>
      <c r="E52" s="47">
        <v>3497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72" si="10">SUM(D52:M52)</f>
        <v>3497</v>
      </c>
      <c r="O52" s="48">
        <f t="shared" si="8"/>
        <v>0.13916192446973616</v>
      </c>
      <c r="P52" s="9"/>
    </row>
    <row r="53" spans="1:16">
      <c r="A53" s="12"/>
      <c r="B53" s="25">
        <v>348.13</v>
      </c>
      <c r="C53" s="20" t="s">
        <v>166</v>
      </c>
      <c r="D53" s="47">
        <v>0</v>
      </c>
      <c r="E53" s="47">
        <v>520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520</v>
      </c>
      <c r="O53" s="48">
        <f t="shared" si="8"/>
        <v>2.0693222969477496E-2</v>
      </c>
      <c r="P53" s="9"/>
    </row>
    <row r="54" spans="1:16">
      <c r="A54" s="12"/>
      <c r="B54" s="25">
        <v>348.14</v>
      </c>
      <c r="C54" s="20" t="s">
        <v>196</v>
      </c>
      <c r="D54" s="47">
        <v>0</v>
      </c>
      <c r="E54" s="47">
        <v>21469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21469</v>
      </c>
      <c r="O54" s="48">
        <f t="shared" si="8"/>
        <v>0.85435154602252372</v>
      </c>
      <c r="P54" s="9"/>
    </row>
    <row r="55" spans="1:16">
      <c r="A55" s="12"/>
      <c r="B55" s="25">
        <v>348.21</v>
      </c>
      <c r="C55" s="20" t="s">
        <v>197</v>
      </c>
      <c r="D55" s="47">
        <v>0</v>
      </c>
      <c r="E55" s="47">
        <v>339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339</v>
      </c>
      <c r="O55" s="48">
        <f t="shared" si="8"/>
        <v>1.349038958971706E-2</v>
      </c>
      <c r="P55" s="9"/>
    </row>
    <row r="56" spans="1:16">
      <c r="A56" s="12"/>
      <c r="B56" s="25">
        <v>348.22</v>
      </c>
      <c r="C56" s="20" t="s">
        <v>145</v>
      </c>
      <c r="D56" s="47">
        <v>0</v>
      </c>
      <c r="E56" s="47">
        <v>33507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33507</v>
      </c>
      <c r="O56" s="48">
        <f t="shared" si="8"/>
        <v>1.3333996577659277</v>
      </c>
      <c r="P56" s="9"/>
    </row>
    <row r="57" spans="1:16">
      <c r="A57" s="12"/>
      <c r="B57" s="25">
        <v>348.23</v>
      </c>
      <c r="C57" s="20" t="s">
        <v>146</v>
      </c>
      <c r="D57" s="47">
        <v>0</v>
      </c>
      <c r="E57" s="47">
        <v>12742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12742</v>
      </c>
      <c r="O57" s="48">
        <f t="shared" si="8"/>
        <v>0.50706355207131204</v>
      </c>
      <c r="P57" s="9"/>
    </row>
    <row r="58" spans="1:16">
      <c r="A58" s="12"/>
      <c r="B58" s="25">
        <v>348.24</v>
      </c>
      <c r="C58" s="20" t="s">
        <v>198</v>
      </c>
      <c r="D58" s="47">
        <v>0</v>
      </c>
      <c r="E58" s="47">
        <v>91665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91665</v>
      </c>
      <c r="O58" s="48">
        <f t="shared" si="8"/>
        <v>3.6477774682637589</v>
      </c>
      <c r="P58" s="9"/>
    </row>
    <row r="59" spans="1:16">
      <c r="A59" s="12"/>
      <c r="B59" s="25">
        <v>348.31</v>
      </c>
      <c r="C59" s="20" t="s">
        <v>147</v>
      </c>
      <c r="D59" s="47">
        <v>0</v>
      </c>
      <c r="E59" s="47">
        <v>60895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60895</v>
      </c>
      <c r="O59" s="48">
        <f t="shared" si="8"/>
        <v>2.4232957937044848</v>
      </c>
      <c r="P59" s="9"/>
    </row>
    <row r="60" spans="1:16">
      <c r="A60" s="12"/>
      <c r="B60" s="25">
        <v>348.32</v>
      </c>
      <c r="C60" s="20" t="s">
        <v>148</v>
      </c>
      <c r="D60" s="47">
        <v>0</v>
      </c>
      <c r="E60" s="47">
        <v>8275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8275</v>
      </c>
      <c r="O60" s="48">
        <f t="shared" si="8"/>
        <v>0.32930080783158899</v>
      </c>
      <c r="P60" s="9"/>
    </row>
    <row r="61" spans="1:16">
      <c r="A61" s="12"/>
      <c r="B61" s="25">
        <v>348.41</v>
      </c>
      <c r="C61" s="20" t="s">
        <v>150</v>
      </c>
      <c r="D61" s="47">
        <v>0</v>
      </c>
      <c r="E61" s="47">
        <v>1715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1715</v>
      </c>
      <c r="O61" s="48">
        <f t="shared" si="8"/>
        <v>6.8247841139719045E-2</v>
      </c>
      <c r="P61" s="9"/>
    </row>
    <row r="62" spans="1:16">
      <c r="A62" s="12"/>
      <c r="B62" s="25">
        <v>348.42</v>
      </c>
      <c r="C62" s="20" t="s">
        <v>151</v>
      </c>
      <c r="D62" s="47">
        <v>0</v>
      </c>
      <c r="E62" s="47">
        <v>17819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17819</v>
      </c>
      <c r="O62" s="48">
        <f t="shared" si="8"/>
        <v>0.70910103864061447</v>
      </c>
      <c r="P62" s="9"/>
    </row>
    <row r="63" spans="1:16">
      <c r="A63" s="12"/>
      <c r="B63" s="25">
        <v>348.44</v>
      </c>
      <c r="C63" s="20" t="s">
        <v>199</v>
      </c>
      <c r="D63" s="47">
        <v>0</v>
      </c>
      <c r="E63" s="47">
        <v>45781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45781</v>
      </c>
      <c r="O63" s="48">
        <f t="shared" si="8"/>
        <v>1.82183930916471</v>
      </c>
      <c r="P63" s="9"/>
    </row>
    <row r="64" spans="1:16">
      <c r="A64" s="12"/>
      <c r="B64" s="25">
        <v>348.48</v>
      </c>
      <c r="C64" s="20" t="s">
        <v>200</v>
      </c>
      <c r="D64" s="47">
        <v>0</v>
      </c>
      <c r="E64" s="47">
        <v>2350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2350</v>
      </c>
      <c r="O64" s="48">
        <f t="shared" si="8"/>
        <v>9.3517449958215607E-2</v>
      </c>
      <c r="P64" s="9"/>
    </row>
    <row r="65" spans="1:16">
      <c r="A65" s="12"/>
      <c r="B65" s="25">
        <v>348.52</v>
      </c>
      <c r="C65" s="20" t="s">
        <v>167</v>
      </c>
      <c r="D65" s="47">
        <v>0</v>
      </c>
      <c r="E65" s="47">
        <v>18101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18101</v>
      </c>
      <c r="O65" s="48">
        <f t="shared" si="8"/>
        <v>0.72032313263560033</v>
      </c>
      <c r="P65" s="9"/>
    </row>
    <row r="66" spans="1:16">
      <c r="A66" s="12"/>
      <c r="B66" s="25">
        <v>348.53</v>
      </c>
      <c r="C66" s="20" t="s">
        <v>153</v>
      </c>
      <c r="D66" s="47">
        <v>0</v>
      </c>
      <c r="E66" s="47">
        <v>62648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62648</v>
      </c>
      <c r="O66" s="48">
        <f t="shared" si="8"/>
        <v>2.4930558319073581</v>
      </c>
      <c r="P66" s="9"/>
    </row>
    <row r="67" spans="1:16">
      <c r="A67" s="12"/>
      <c r="B67" s="25">
        <v>348.54</v>
      </c>
      <c r="C67" s="20" t="s">
        <v>207</v>
      </c>
      <c r="D67" s="47">
        <v>0</v>
      </c>
      <c r="E67" s="47">
        <v>53587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53587</v>
      </c>
      <c r="O67" s="48">
        <f t="shared" si="8"/>
        <v>2.1324764216642125</v>
      </c>
      <c r="P67" s="9"/>
    </row>
    <row r="68" spans="1:16">
      <c r="A68" s="12"/>
      <c r="B68" s="25">
        <v>348.61</v>
      </c>
      <c r="C68" s="20" t="s">
        <v>201</v>
      </c>
      <c r="D68" s="47">
        <v>0</v>
      </c>
      <c r="E68" s="47">
        <v>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7</v>
      </c>
      <c r="O68" s="48">
        <f t="shared" si="8"/>
        <v>2.7856261689681244E-4</v>
      </c>
      <c r="P68" s="9"/>
    </row>
    <row r="69" spans="1:16">
      <c r="A69" s="12"/>
      <c r="B69" s="25">
        <v>348.62</v>
      </c>
      <c r="C69" s="20" t="s">
        <v>154</v>
      </c>
      <c r="D69" s="47">
        <v>0</v>
      </c>
      <c r="E69" s="47">
        <v>23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23</v>
      </c>
      <c r="O69" s="48">
        <f t="shared" ref="O69:O86" si="11">(N69/O$88)</f>
        <v>9.1527716980381233E-4</v>
      </c>
      <c r="P69" s="9"/>
    </row>
    <row r="70" spans="1:16">
      <c r="A70" s="12"/>
      <c r="B70" s="25">
        <v>348.71</v>
      </c>
      <c r="C70" s="20" t="s">
        <v>155</v>
      </c>
      <c r="D70" s="47">
        <v>0</v>
      </c>
      <c r="E70" s="47">
        <v>18970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18970</v>
      </c>
      <c r="O70" s="48">
        <f t="shared" si="11"/>
        <v>0.75490469179036168</v>
      </c>
      <c r="P70" s="9"/>
    </row>
    <row r="71" spans="1:16">
      <c r="A71" s="12"/>
      <c r="B71" s="25">
        <v>348.72</v>
      </c>
      <c r="C71" s="20" t="s">
        <v>156</v>
      </c>
      <c r="D71" s="47">
        <v>0</v>
      </c>
      <c r="E71" s="47">
        <v>670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670</v>
      </c>
      <c r="O71" s="48">
        <f t="shared" si="11"/>
        <v>2.6662421902980619E-2</v>
      </c>
      <c r="P71" s="9"/>
    </row>
    <row r="72" spans="1:16">
      <c r="A72" s="12"/>
      <c r="B72" s="25">
        <v>348.74</v>
      </c>
      <c r="C72" s="20" t="s">
        <v>208</v>
      </c>
      <c r="D72" s="47">
        <v>0</v>
      </c>
      <c r="E72" s="47">
        <v>150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150</v>
      </c>
      <c r="O72" s="48">
        <f t="shared" si="11"/>
        <v>5.969198933503124E-3</v>
      </c>
      <c r="P72" s="9"/>
    </row>
    <row r="73" spans="1:16">
      <c r="A73" s="12"/>
      <c r="B73" s="25">
        <v>348.93099999999998</v>
      </c>
      <c r="C73" s="20" t="s">
        <v>158</v>
      </c>
      <c r="D73" s="47">
        <v>0</v>
      </c>
      <c r="E73" s="47">
        <v>103085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103085</v>
      </c>
      <c r="O73" s="48">
        <f t="shared" si="11"/>
        <v>4.1022324804011303</v>
      </c>
      <c r="P73" s="9"/>
    </row>
    <row r="74" spans="1:16">
      <c r="A74" s="12"/>
      <c r="B74" s="25">
        <v>349</v>
      </c>
      <c r="C74" s="20" t="s">
        <v>103</v>
      </c>
      <c r="D74" s="47">
        <v>0</v>
      </c>
      <c r="E74" s="47">
        <v>1517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1517</v>
      </c>
      <c r="O74" s="48">
        <f t="shared" si="11"/>
        <v>6.0368498547494924E-2</v>
      </c>
      <c r="P74" s="9"/>
    </row>
    <row r="75" spans="1:16" ht="15.75">
      <c r="A75" s="29" t="s">
        <v>47</v>
      </c>
      <c r="B75" s="30"/>
      <c r="C75" s="31"/>
      <c r="D75" s="32">
        <f t="shared" ref="D75:M75" si="12">SUM(D76:D77)</f>
        <v>22215</v>
      </c>
      <c r="E75" s="32">
        <f t="shared" si="12"/>
        <v>10622</v>
      </c>
      <c r="F75" s="32">
        <f t="shared" si="12"/>
        <v>0</v>
      </c>
      <c r="G75" s="32">
        <f t="shared" si="12"/>
        <v>0</v>
      </c>
      <c r="H75" s="32">
        <f t="shared" si="12"/>
        <v>0</v>
      </c>
      <c r="I75" s="32">
        <f t="shared" si="12"/>
        <v>0</v>
      </c>
      <c r="J75" s="32">
        <f t="shared" si="12"/>
        <v>0</v>
      </c>
      <c r="K75" s="32">
        <f t="shared" si="12"/>
        <v>0</v>
      </c>
      <c r="L75" s="32">
        <f t="shared" si="12"/>
        <v>0</v>
      </c>
      <c r="M75" s="32">
        <f t="shared" si="12"/>
        <v>0</v>
      </c>
      <c r="N75" s="32">
        <f t="shared" ref="N75:N86" si="13">SUM(D75:M75)</f>
        <v>32837</v>
      </c>
      <c r="O75" s="46">
        <f t="shared" si="11"/>
        <v>1.3067372358629472</v>
      </c>
      <c r="P75" s="10"/>
    </row>
    <row r="76" spans="1:16">
      <c r="A76" s="13"/>
      <c r="B76" s="40">
        <v>356</v>
      </c>
      <c r="C76" s="21" t="s">
        <v>202</v>
      </c>
      <c r="D76" s="47">
        <v>0</v>
      </c>
      <c r="E76" s="47">
        <v>10622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10622</v>
      </c>
      <c r="O76" s="48">
        <f t="shared" si="11"/>
        <v>0.42269887381113452</v>
      </c>
      <c r="P76" s="9"/>
    </row>
    <row r="77" spans="1:16">
      <c r="A77" s="13"/>
      <c r="B77" s="40">
        <v>359</v>
      </c>
      <c r="C77" s="21" t="s">
        <v>85</v>
      </c>
      <c r="D77" s="47">
        <v>22215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22215</v>
      </c>
      <c r="O77" s="48">
        <f t="shared" si="11"/>
        <v>0.88403836205181263</v>
      </c>
      <c r="P77" s="9"/>
    </row>
    <row r="78" spans="1:16" ht="15.75">
      <c r="A78" s="29" t="s">
        <v>3</v>
      </c>
      <c r="B78" s="30"/>
      <c r="C78" s="31"/>
      <c r="D78" s="32">
        <f t="shared" ref="D78:M78" si="14">SUM(D79:D81)</f>
        <v>561724</v>
      </c>
      <c r="E78" s="32">
        <f t="shared" si="14"/>
        <v>395622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3"/>
        <v>957346</v>
      </c>
      <c r="O78" s="46">
        <f t="shared" si="11"/>
        <v>38.097258147956545</v>
      </c>
      <c r="P78" s="10"/>
    </row>
    <row r="79" spans="1:16">
      <c r="A79" s="12"/>
      <c r="B79" s="25">
        <v>361.1</v>
      </c>
      <c r="C79" s="20" t="s">
        <v>86</v>
      </c>
      <c r="D79" s="47">
        <v>1726</v>
      </c>
      <c r="E79" s="47">
        <v>12093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13819</v>
      </c>
      <c r="O79" s="48">
        <f t="shared" si="11"/>
        <v>0.54992240041386442</v>
      </c>
      <c r="P79" s="9"/>
    </row>
    <row r="80" spans="1:16">
      <c r="A80" s="12"/>
      <c r="B80" s="25">
        <v>362</v>
      </c>
      <c r="C80" s="20" t="s">
        <v>87</v>
      </c>
      <c r="D80" s="47">
        <v>89891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89891</v>
      </c>
      <c r="O80" s="48">
        <f t="shared" si="11"/>
        <v>3.5771817422101955</v>
      </c>
      <c r="P80" s="9"/>
    </row>
    <row r="81" spans="1:119">
      <c r="A81" s="12"/>
      <c r="B81" s="25">
        <v>369.9</v>
      </c>
      <c r="C81" s="20" t="s">
        <v>89</v>
      </c>
      <c r="D81" s="47">
        <v>470107</v>
      </c>
      <c r="E81" s="47">
        <v>383529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853636</v>
      </c>
      <c r="O81" s="48">
        <f t="shared" si="11"/>
        <v>33.970154005332482</v>
      </c>
      <c r="P81" s="9"/>
    </row>
    <row r="82" spans="1:119" ht="15.75">
      <c r="A82" s="29" t="s">
        <v>48</v>
      </c>
      <c r="B82" s="30"/>
      <c r="C82" s="31"/>
      <c r="D82" s="32">
        <f t="shared" ref="D82:M82" si="15">SUM(D83:D85)</f>
        <v>218890</v>
      </c>
      <c r="E82" s="32">
        <f t="shared" si="15"/>
        <v>2126847</v>
      </c>
      <c r="F82" s="32">
        <f t="shared" si="15"/>
        <v>497686</v>
      </c>
      <c r="G82" s="32">
        <f t="shared" si="15"/>
        <v>0</v>
      </c>
      <c r="H82" s="32">
        <f t="shared" si="15"/>
        <v>0</v>
      </c>
      <c r="I82" s="32">
        <f t="shared" si="15"/>
        <v>0</v>
      </c>
      <c r="J82" s="32">
        <f t="shared" si="15"/>
        <v>0</v>
      </c>
      <c r="K82" s="32">
        <f t="shared" si="15"/>
        <v>0</v>
      </c>
      <c r="L82" s="32">
        <f t="shared" si="15"/>
        <v>0</v>
      </c>
      <c r="M82" s="32">
        <f t="shared" si="15"/>
        <v>21108</v>
      </c>
      <c r="N82" s="32">
        <f t="shared" si="13"/>
        <v>2864531</v>
      </c>
      <c r="O82" s="46">
        <f t="shared" si="11"/>
        <v>113.99303593457758</v>
      </c>
      <c r="P82" s="9"/>
    </row>
    <row r="83" spans="1:119">
      <c r="A83" s="12"/>
      <c r="B83" s="25">
        <v>381</v>
      </c>
      <c r="C83" s="20" t="s">
        <v>90</v>
      </c>
      <c r="D83" s="47">
        <v>44802</v>
      </c>
      <c r="E83" s="47">
        <v>1621755</v>
      </c>
      <c r="F83" s="47">
        <v>497686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2164243</v>
      </c>
      <c r="O83" s="48">
        <f t="shared" si="11"/>
        <v>86.125313382944015</v>
      </c>
      <c r="P83" s="9"/>
    </row>
    <row r="84" spans="1:119">
      <c r="A84" s="12"/>
      <c r="B84" s="25">
        <v>384</v>
      </c>
      <c r="C84" s="20" t="s">
        <v>91</v>
      </c>
      <c r="D84" s="47">
        <v>174088</v>
      </c>
      <c r="E84" s="47">
        <v>505092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679180</v>
      </c>
      <c r="O84" s="48">
        <f t="shared" si="11"/>
        <v>27.027736877711011</v>
      </c>
      <c r="P84" s="9"/>
    </row>
    <row r="85" spans="1:119" ht="15.75" thickBot="1">
      <c r="A85" s="12"/>
      <c r="B85" s="25">
        <v>389.4</v>
      </c>
      <c r="C85" s="20" t="s">
        <v>161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21108</v>
      </c>
      <c r="N85" s="47">
        <f t="shared" si="13"/>
        <v>21108</v>
      </c>
      <c r="O85" s="48">
        <f t="shared" si="11"/>
        <v>0.83998567392255963</v>
      </c>
      <c r="P85" s="9"/>
    </row>
    <row r="86" spans="1:119" ht="16.5" thickBot="1">
      <c r="A86" s="14" t="s">
        <v>65</v>
      </c>
      <c r="B86" s="23"/>
      <c r="C86" s="22"/>
      <c r="D86" s="15">
        <f t="shared" ref="D86:M86" si="16">SUM(D5,D13,D18,D39,D75,D78,D82)</f>
        <v>15567578</v>
      </c>
      <c r="E86" s="15">
        <f t="shared" si="16"/>
        <v>11540684</v>
      </c>
      <c r="F86" s="15">
        <f t="shared" si="16"/>
        <v>497686</v>
      </c>
      <c r="G86" s="15">
        <f t="shared" si="16"/>
        <v>0</v>
      </c>
      <c r="H86" s="15">
        <f t="shared" si="16"/>
        <v>0</v>
      </c>
      <c r="I86" s="15">
        <f t="shared" si="16"/>
        <v>0</v>
      </c>
      <c r="J86" s="15">
        <f t="shared" si="16"/>
        <v>0</v>
      </c>
      <c r="K86" s="15">
        <f t="shared" si="16"/>
        <v>0</v>
      </c>
      <c r="L86" s="15">
        <f t="shared" si="16"/>
        <v>0</v>
      </c>
      <c r="M86" s="15">
        <f t="shared" si="16"/>
        <v>21108</v>
      </c>
      <c r="N86" s="15">
        <f t="shared" si="13"/>
        <v>27627056</v>
      </c>
      <c r="O86" s="38">
        <f t="shared" si="11"/>
        <v>1099.4092880735404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1"/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49" t="s">
        <v>212</v>
      </c>
      <c r="M88" s="49"/>
      <c r="N88" s="49"/>
      <c r="O88" s="44">
        <v>25129</v>
      </c>
    </row>
    <row r="89" spans="1:119">
      <c r="A89" s="50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2"/>
    </row>
    <row r="90" spans="1:119" ht="15.75" customHeight="1" thickBot="1">
      <c r="A90" s="53" t="s">
        <v>109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5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9</v>
      </c>
      <c r="N4" s="35" t="s">
        <v>44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10198397</v>
      </c>
      <c r="E5" s="27">
        <f t="shared" si="0"/>
        <v>2472027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12670424</v>
      </c>
      <c r="O5" s="33">
        <f t="shared" ref="O5:O36" si="1">(N5/O$89)</f>
        <v>507.1212327396438</v>
      </c>
      <c r="P5" s="6"/>
    </row>
    <row r="6" spans="1:133">
      <c r="A6" s="12"/>
      <c r="B6" s="25">
        <v>311</v>
      </c>
      <c r="C6" s="20" t="s">
        <v>2</v>
      </c>
      <c r="D6" s="47">
        <v>7769838</v>
      </c>
      <c r="E6" s="47">
        <v>445301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8215139</v>
      </c>
      <c r="O6" s="48">
        <f t="shared" si="1"/>
        <v>328.80284170502301</v>
      </c>
      <c r="P6" s="9"/>
    </row>
    <row r="7" spans="1:133">
      <c r="A7" s="12"/>
      <c r="B7" s="25">
        <v>312.10000000000002</v>
      </c>
      <c r="C7" s="20" t="s">
        <v>10</v>
      </c>
      <c r="D7" s="47">
        <v>774468</v>
      </c>
      <c r="E7" s="47">
        <v>1540432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2314900</v>
      </c>
      <c r="O7" s="48">
        <f t="shared" si="1"/>
        <v>92.65159095457274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140243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140243</v>
      </c>
      <c r="O8" s="48">
        <f t="shared" si="1"/>
        <v>5.6130878527116268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344793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344793</v>
      </c>
      <c r="O9" s="48">
        <f t="shared" si="1"/>
        <v>13.8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1258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1258</v>
      </c>
      <c r="O10" s="48">
        <f t="shared" si="1"/>
        <v>5.0350210126075642E-2</v>
      </c>
      <c r="P10" s="9"/>
    </row>
    <row r="11" spans="1:133">
      <c r="A11" s="12"/>
      <c r="B11" s="25">
        <v>312.60000000000002</v>
      </c>
      <c r="C11" s="20" t="s">
        <v>14</v>
      </c>
      <c r="D11" s="47">
        <v>1572224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1572224</v>
      </c>
      <c r="O11" s="48">
        <f t="shared" si="1"/>
        <v>62.926716029617772</v>
      </c>
      <c r="P11" s="9"/>
    </row>
    <row r="12" spans="1:133">
      <c r="A12" s="12"/>
      <c r="B12" s="25">
        <v>315</v>
      </c>
      <c r="C12" s="20" t="s">
        <v>172</v>
      </c>
      <c r="D12" s="47">
        <v>81867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81867</v>
      </c>
      <c r="O12" s="48">
        <f t="shared" si="1"/>
        <v>3.2766459875925555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0</v>
      </c>
      <c r="E13" s="32">
        <f t="shared" si="3"/>
        <v>131477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3" si="4">SUM(D13:M13)</f>
        <v>131477</v>
      </c>
      <c r="O13" s="46">
        <f t="shared" si="1"/>
        <v>5.2622373424054434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114557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114557</v>
      </c>
      <c r="O14" s="48">
        <f t="shared" si="1"/>
        <v>4.5850310186111667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1820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1820</v>
      </c>
      <c r="O15" s="48">
        <f t="shared" si="1"/>
        <v>7.2843706223734234E-2</v>
      </c>
      <c r="P15" s="9"/>
    </row>
    <row r="16" spans="1:133">
      <c r="A16" s="12"/>
      <c r="B16" s="25">
        <v>329</v>
      </c>
      <c r="C16" s="20" t="s">
        <v>20</v>
      </c>
      <c r="D16" s="47">
        <v>0</v>
      </c>
      <c r="E16" s="47">
        <v>15100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15100</v>
      </c>
      <c r="O16" s="48">
        <f t="shared" si="1"/>
        <v>0.60436261757054233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SUM(D18:D40)</f>
        <v>1941397</v>
      </c>
      <c r="E17" s="32">
        <f t="shared" si="5"/>
        <v>8731937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10673334</v>
      </c>
      <c r="O17" s="46">
        <f t="shared" si="1"/>
        <v>427.18967380428256</v>
      </c>
      <c r="P17" s="10"/>
    </row>
    <row r="18" spans="1:16">
      <c r="A18" s="12"/>
      <c r="B18" s="25">
        <v>331.2</v>
      </c>
      <c r="C18" s="20" t="s">
        <v>21</v>
      </c>
      <c r="D18" s="47">
        <v>72298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72298</v>
      </c>
      <c r="O18" s="48">
        <f t="shared" si="1"/>
        <v>2.8936561937162297</v>
      </c>
      <c r="P18" s="9"/>
    </row>
    <row r="19" spans="1:16">
      <c r="A19" s="12"/>
      <c r="B19" s="25">
        <v>331.5</v>
      </c>
      <c r="C19" s="20" t="s">
        <v>23</v>
      </c>
      <c r="D19" s="47">
        <v>0</v>
      </c>
      <c r="E19" s="47">
        <v>513380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513380</v>
      </c>
      <c r="O19" s="48">
        <f t="shared" si="1"/>
        <v>20.547528517110266</v>
      </c>
      <c r="P19" s="9"/>
    </row>
    <row r="20" spans="1:16">
      <c r="A20" s="12"/>
      <c r="B20" s="25">
        <v>331.65</v>
      </c>
      <c r="C20" s="20" t="s">
        <v>27</v>
      </c>
      <c r="D20" s="47">
        <v>0</v>
      </c>
      <c r="E20" s="47">
        <v>53747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53747</v>
      </c>
      <c r="O20" s="48">
        <f t="shared" si="1"/>
        <v>2.151170702421453</v>
      </c>
      <c r="P20" s="9"/>
    </row>
    <row r="21" spans="1:16">
      <c r="A21" s="12"/>
      <c r="B21" s="25">
        <v>334.1</v>
      </c>
      <c r="C21" s="20" t="s">
        <v>24</v>
      </c>
      <c r="D21" s="47">
        <v>0</v>
      </c>
      <c r="E21" s="47">
        <v>6313960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6313960</v>
      </c>
      <c r="O21" s="48">
        <f t="shared" si="1"/>
        <v>252.71002601560937</v>
      </c>
      <c r="P21" s="9"/>
    </row>
    <row r="22" spans="1:16">
      <c r="A22" s="12"/>
      <c r="B22" s="25">
        <v>334.2</v>
      </c>
      <c r="C22" s="20" t="s">
        <v>25</v>
      </c>
      <c r="D22" s="47">
        <v>0</v>
      </c>
      <c r="E22" s="47">
        <v>28884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28884</v>
      </c>
      <c r="O22" s="48">
        <f t="shared" si="1"/>
        <v>1.1560536321793076</v>
      </c>
      <c r="P22" s="9"/>
    </row>
    <row r="23" spans="1:16">
      <c r="A23" s="12"/>
      <c r="B23" s="25">
        <v>334.34</v>
      </c>
      <c r="C23" s="20" t="s">
        <v>28</v>
      </c>
      <c r="D23" s="47">
        <v>0</v>
      </c>
      <c r="E23" s="47">
        <v>122449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122449</v>
      </c>
      <c r="O23" s="48">
        <f t="shared" si="1"/>
        <v>4.9009005403241943</v>
      </c>
      <c r="P23" s="9"/>
    </row>
    <row r="24" spans="1:16">
      <c r="A24" s="12"/>
      <c r="B24" s="25">
        <v>334.49</v>
      </c>
      <c r="C24" s="20" t="s">
        <v>29</v>
      </c>
      <c r="D24" s="47">
        <v>0</v>
      </c>
      <c r="E24" s="47">
        <v>244162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7" si="6">SUM(D24:M24)</f>
        <v>244162</v>
      </c>
      <c r="O24" s="48">
        <f t="shared" si="1"/>
        <v>9.7723434060436265</v>
      </c>
      <c r="P24" s="9"/>
    </row>
    <row r="25" spans="1:16">
      <c r="A25" s="12"/>
      <c r="B25" s="25">
        <v>334.61</v>
      </c>
      <c r="C25" s="20" t="s">
        <v>114</v>
      </c>
      <c r="D25" s="47">
        <v>0</v>
      </c>
      <c r="E25" s="47">
        <v>5068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5068</v>
      </c>
      <c r="O25" s="48">
        <f t="shared" si="1"/>
        <v>0.2028417050230138</v>
      </c>
      <c r="P25" s="9"/>
    </row>
    <row r="26" spans="1:16">
      <c r="A26" s="12"/>
      <c r="B26" s="25">
        <v>334.69</v>
      </c>
      <c r="C26" s="20" t="s">
        <v>205</v>
      </c>
      <c r="D26" s="47">
        <v>9447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9447</v>
      </c>
      <c r="O26" s="48">
        <f t="shared" si="1"/>
        <v>0.37810686411847111</v>
      </c>
      <c r="P26" s="9"/>
    </row>
    <row r="27" spans="1:16">
      <c r="A27" s="12"/>
      <c r="B27" s="25">
        <v>334.7</v>
      </c>
      <c r="C27" s="20" t="s">
        <v>31</v>
      </c>
      <c r="D27" s="47">
        <v>0</v>
      </c>
      <c r="E27" s="47">
        <v>210799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210799</v>
      </c>
      <c r="O27" s="48">
        <f t="shared" si="1"/>
        <v>8.437022213327996</v>
      </c>
      <c r="P27" s="9"/>
    </row>
    <row r="28" spans="1:16">
      <c r="A28" s="12"/>
      <c r="B28" s="25">
        <v>335.12</v>
      </c>
      <c r="C28" s="20" t="s">
        <v>130</v>
      </c>
      <c r="D28" s="47">
        <v>519197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519197</v>
      </c>
      <c r="O28" s="48">
        <f t="shared" si="1"/>
        <v>20.780348208925354</v>
      </c>
      <c r="P28" s="9"/>
    </row>
    <row r="29" spans="1:16">
      <c r="A29" s="12"/>
      <c r="B29" s="25">
        <v>335.13</v>
      </c>
      <c r="C29" s="20" t="s">
        <v>131</v>
      </c>
      <c r="D29" s="47">
        <v>16582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16582</v>
      </c>
      <c r="O29" s="48">
        <f t="shared" si="1"/>
        <v>0.66367820692415447</v>
      </c>
      <c r="P29" s="9"/>
    </row>
    <row r="30" spans="1:16">
      <c r="A30" s="12"/>
      <c r="B30" s="25">
        <v>335.14</v>
      </c>
      <c r="C30" s="20" t="s">
        <v>132</v>
      </c>
      <c r="D30" s="47">
        <v>16280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16280</v>
      </c>
      <c r="O30" s="48">
        <f t="shared" si="1"/>
        <v>0.65159095457274363</v>
      </c>
      <c r="P30" s="9"/>
    </row>
    <row r="31" spans="1:16">
      <c r="A31" s="12"/>
      <c r="B31" s="25">
        <v>335.15</v>
      </c>
      <c r="C31" s="20" t="s">
        <v>133</v>
      </c>
      <c r="D31" s="47">
        <v>327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327</v>
      </c>
      <c r="O31" s="48">
        <f t="shared" si="1"/>
        <v>1.3087852711626977E-2</v>
      </c>
      <c r="P31" s="9"/>
    </row>
    <row r="32" spans="1:16">
      <c r="A32" s="12"/>
      <c r="B32" s="25">
        <v>335.16</v>
      </c>
      <c r="C32" s="20" t="s">
        <v>134</v>
      </c>
      <c r="D32" s="47">
        <v>207850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207850</v>
      </c>
      <c r="O32" s="48">
        <f t="shared" si="1"/>
        <v>8.3189913948369014</v>
      </c>
      <c r="P32" s="9"/>
    </row>
    <row r="33" spans="1:16">
      <c r="A33" s="12"/>
      <c r="B33" s="25">
        <v>335.17</v>
      </c>
      <c r="C33" s="20" t="s">
        <v>135</v>
      </c>
      <c r="D33" s="47">
        <v>44990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44990</v>
      </c>
      <c r="O33" s="48">
        <f t="shared" si="1"/>
        <v>1.800680408244947</v>
      </c>
      <c r="P33" s="9"/>
    </row>
    <row r="34" spans="1:16">
      <c r="A34" s="12"/>
      <c r="B34" s="25">
        <v>335.18</v>
      </c>
      <c r="C34" s="20" t="s">
        <v>136</v>
      </c>
      <c r="D34" s="47">
        <v>947266</v>
      </c>
      <c r="E34" s="47">
        <v>742101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1689367</v>
      </c>
      <c r="O34" s="48">
        <f t="shared" si="1"/>
        <v>67.615249149489699</v>
      </c>
      <c r="P34" s="9"/>
    </row>
    <row r="35" spans="1:16">
      <c r="A35" s="12"/>
      <c r="B35" s="25">
        <v>335.19</v>
      </c>
      <c r="C35" s="20" t="s">
        <v>137</v>
      </c>
      <c r="D35" s="47">
        <v>0</v>
      </c>
      <c r="E35" s="47">
        <v>28337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28337</v>
      </c>
      <c r="O35" s="48">
        <f t="shared" si="1"/>
        <v>1.1341604962977787</v>
      </c>
      <c r="P35" s="9"/>
    </row>
    <row r="36" spans="1:16">
      <c r="A36" s="12"/>
      <c r="B36" s="25">
        <v>335.39</v>
      </c>
      <c r="C36" s="20" t="s">
        <v>206</v>
      </c>
      <c r="D36" s="47">
        <v>223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223</v>
      </c>
      <c r="O36" s="48">
        <f t="shared" si="1"/>
        <v>8.9253552131278776E-3</v>
      </c>
      <c r="P36" s="9"/>
    </row>
    <row r="37" spans="1:16">
      <c r="A37" s="12"/>
      <c r="B37" s="25">
        <v>335.9</v>
      </c>
      <c r="C37" s="20" t="s">
        <v>174</v>
      </c>
      <c r="D37" s="47">
        <v>0</v>
      </c>
      <c r="E37" s="47">
        <v>203390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203390</v>
      </c>
      <c r="O37" s="48">
        <f t="shared" ref="O37:O68" si="7">(N37/O$89)</f>
        <v>8.140484290574344</v>
      </c>
      <c r="P37" s="9"/>
    </row>
    <row r="38" spans="1:16">
      <c r="A38" s="12"/>
      <c r="B38" s="25">
        <v>337.2</v>
      </c>
      <c r="C38" s="20" t="s">
        <v>40</v>
      </c>
      <c r="D38" s="47">
        <v>106937</v>
      </c>
      <c r="E38" s="47">
        <v>188451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3" si="8">SUM(D38:M38)</f>
        <v>295388</v>
      </c>
      <c r="O38" s="48">
        <f t="shared" si="7"/>
        <v>11.822613568140884</v>
      </c>
      <c r="P38" s="9"/>
    </row>
    <row r="39" spans="1:16">
      <c r="A39" s="12"/>
      <c r="B39" s="25">
        <v>337.3</v>
      </c>
      <c r="C39" s="20" t="s">
        <v>41</v>
      </c>
      <c r="D39" s="47">
        <v>0</v>
      </c>
      <c r="E39" s="47">
        <v>12000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12000</v>
      </c>
      <c r="O39" s="48">
        <f t="shared" si="7"/>
        <v>0.48028817290374226</v>
      </c>
      <c r="P39" s="9"/>
    </row>
    <row r="40" spans="1:16">
      <c r="A40" s="12"/>
      <c r="B40" s="25">
        <v>337.4</v>
      </c>
      <c r="C40" s="20" t="s">
        <v>125</v>
      </c>
      <c r="D40" s="47">
        <v>0</v>
      </c>
      <c r="E40" s="47">
        <v>65209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65209</v>
      </c>
      <c r="O40" s="48">
        <f t="shared" si="7"/>
        <v>2.6099259555733441</v>
      </c>
      <c r="P40" s="9"/>
    </row>
    <row r="41" spans="1:16" ht="15.75">
      <c r="A41" s="29" t="s">
        <v>46</v>
      </c>
      <c r="B41" s="30"/>
      <c r="C41" s="31"/>
      <c r="D41" s="32">
        <f t="shared" ref="D41:M41" si="9">SUM(D42:D76)</f>
        <v>1095894</v>
      </c>
      <c r="E41" s="32">
        <f t="shared" si="9"/>
        <v>2200651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8"/>
        <v>3296545</v>
      </c>
      <c r="O41" s="46">
        <f t="shared" si="7"/>
        <v>131.94096457874724</v>
      </c>
      <c r="P41" s="10"/>
    </row>
    <row r="42" spans="1:16">
      <c r="A42" s="12"/>
      <c r="B42" s="25">
        <v>341.15</v>
      </c>
      <c r="C42" s="20" t="s">
        <v>138</v>
      </c>
      <c r="D42" s="47">
        <v>0</v>
      </c>
      <c r="E42" s="47">
        <v>98516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98516</v>
      </c>
      <c r="O42" s="48">
        <f t="shared" si="7"/>
        <v>3.9430058034820892</v>
      </c>
      <c r="P42" s="9"/>
    </row>
    <row r="43" spans="1:16">
      <c r="A43" s="12"/>
      <c r="B43" s="25">
        <v>341.51</v>
      </c>
      <c r="C43" s="20" t="s">
        <v>139</v>
      </c>
      <c r="D43" s="47">
        <v>714758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714758</v>
      </c>
      <c r="O43" s="48">
        <f t="shared" si="7"/>
        <v>28.607484490694418</v>
      </c>
      <c r="P43" s="9"/>
    </row>
    <row r="44" spans="1:16">
      <c r="A44" s="12"/>
      <c r="B44" s="25">
        <v>341.52</v>
      </c>
      <c r="C44" s="20" t="s">
        <v>140</v>
      </c>
      <c r="D44" s="47">
        <v>37964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37964</v>
      </c>
      <c r="O44" s="48">
        <f t="shared" si="7"/>
        <v>1.5194716830098058</v>
      </c>
      <c r="P44" s="9"/>
    </row>
    <row r="45" spans="1:16">
      <c r="A45" s="12"/>
      <c r="B45" s="25">
        <v>341.55</v>
      </c>
      <c r="C45" s="20" t="s">
        <v>141</v>
      </c>
      <c r="D45" s="47">
        <v>160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160</v>
      </c>
      <c r="O45" s="48">
        <f t="shared" si="7"/>
        <v>6.4038423053832299E-3</v>
      </c>
      <c r="P45" s="9"/>
    </row>
    <row r="46" spans="1:16">
      <c r="A46" s="12"/>
      <c r="B46" s="25">
        <v>341.56</v>
      </c>
      <c r="C46" s="20" t="s">
        <v>142</v>
      </c>
      <c r="D46" s="47">
        <v>868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868</v>
      </c>
      <c r="O46" s="48">
        <f t="shared" si="7"/>
        <v>3.4740844506704026E-2</v>
      </c>
      <c r="P46" s="9"/>
    </row>
    <row r="47" spans="1:16">
      <c r="A47" s="12"/>
      <c r="B47" s="25">
        <v>341.8</v>
      </c>
      <c r="C47" s="20" t="s">
        <v>143</v>
      </c>
      <c r="D47" s="47">
        <v>128319</v>
      </c>
      <c r="E47" s="47">
        <v>1131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129450</v>
      </c>
      <c r="O47" s="48">
        <f t="shared" si="7"/>
        <v>5.1811086651991198</v>
      </c>
      <c r="P47" s="9"/>
    </row>
    <row r="48" spans="1:16">
      <c r="A48" s="12"/>
      <c r="B48" s="25">
        <v>341.9</v>
      </c>
      <c r="C48" s="20" t="s">
        <v>144</v>
      </c>
      <c r="D48" s="47">
        <v>600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600</v>
      </c>
      <c r="O48" s="48">
        <f t="shared" si="7"/>
        <v>2.4014408645187113E-2</v>
      </c>
      <c r="P48" s="9"/>
    </row>
    <row r="49" spans="1:16">
      <c r="A49" s="12"/>
      <c r="B49" s="25">
        <v>342.1</v>
      </c>
      <c r="C49" s="20" t="s">
        <v>57</v>
      </c>
      <c r="D49" s="47">
        <v>0</v>
      </c>
      <c r="E49" s="47">
        <v>133245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133245</v>
      </c>
      <c r="O49" s="48">
        <f t="shared" si="7"/>
        <v>5.3329997998799277</v>
      </c>
      <c r="P49" s="9"/>
    </row>
    <row r="50" spans="1:16">
      <c r="A50" s="12"/>
      <c r="B50" s="25">
        <v>342.3</v>
      </c>
      <c r="C50" s="20" t="s">
        <v>58</v>
      </c>
      <c r="D50" s="47">
        <v>61605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61605</v>
      </c>
      <c r="O50" s="48">
        <f t="shared" si="7"/>
        <v>2.4656794076445867</v>
      </c>
      <c r="P50" s="9"/>
    </row>
    <row r="51" spans="1:16">
      <c r="A51" s="12"/>
      <c r="B51" s="25">
        <v>342.6</v>
      </c>
      <c r="C51" s="20" t="s">
        <v>117</v>
      </c>
      <c r="D51" s="47">
        <v>0</v>
      </c>
      <c r="E51" s="47">
        <v>1444067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1444067</v>
      </c>
      <c r="O51" s="48">
        <f t="shared" si="7"/>
        <v>57.797358415049032</v>
      </c>
      <c r="P51" s="9"/>
    </row>
    <row r="52" spans="1:16">
      <c r="A52" s="12"/>
      <c r="B52" s="25">
        <v>342.9</v>
      </c>
      <c r="C52" s="20" t="s">
        <v>60</v>
      </c>
      <c r="D52" s="47">
        <v>151620</v>
      </c>
      <c r="E52" s="47">
        <v>65654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217274</v>
      </c>
      <c r="O52" s="48">
        <f t="shared" si="7"/>
        <v>8.696177706623974</v>
      </c>
      <c r="P52" s="9"/>
    </row>
    <row r="53" spans="1:16">
      <c r="A53" s="12"/>
      <c r="B53" s="25">
        <v>348.11</v>
      </c>
      <c r="C53" s="20" t="s">
        <v>195</v>
      </c>
      <c r="D53" s="47">
        <v>0</v>
      </c>
      <c r="E53" s="47">
        <v>1144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1144</v>
      </c>
      <c r="O53" s="48">
        <f t="shared" si="7"/>
        <v>4.5787472483490091E-2</v>
      </c>
      <c r="P53" s="9"/>
    </row>
    <row r="54" spans="1:16">
      <c r="A54" s="12"/>
      <c r="B54" s="25">
        <v>348.12</v>
      </c>
      <c r="C54" s="20" t="s">
        <v>165</v>
      </c>
      <c r="D54" s="47">
        <v>0</v>
      </c>
      <c r="E54" s="47">
        <v>5052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74" si="10">SUM(D54:M54)</f>
        <v>5052</v>
      </c>
      <c r="O54" s="48">
        <f t="shared" si="7"/>
        <v>0.20220132079247549</v>
      </c>
      <c r="P54" s="9"/>
    </row>
    <row r="55" spans="1:16">
      <c r="A55" s="12"/>
      <c r="B55" s="25">
        <v>348.13</v>
      </c>
      <c r="C55" s="20" t="s">
        <v>166</v>
      </c>
      <c r="D55" s="47">
        <v>0</v>
      </c>
      <c r="E55" s="47">
        <v>510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510</v>
      </c>
      <c r="O55" s="48">
        <f t="shared" si="7"/>
        <v>2.0412247348409046E-2</v>
      </c>
      <c r="P55" s="9"/>
    </row>
    <row r="56" spans="1:16">
      <c r="A56" s="12"/>
      <c r="B56" s="25">
        <v>348.14</v>
      </c>
      <c r="C56" s="20" t="s">
        <v>196</v>
      </c>
      <c r="D56" s="47">
        <v>0</v>
      </c>
      <c r="E56" s="47">
        <v>8616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8616</v>
      </c>
      <c r="O56" s="48">
        <f t="shared" si="7"/>
        <v>0.34484690814488694</v>
      </c>
      <c r="P56" s="9"/>
    </row>
    <row r="57" spans="1:16">
      <c r="A57" s="12"/>
      <c r="B57" s="25">
        <v>348.21</v>
      </c>
      <c r="C57" s="20" t="s">
        <v>197</v>
      </c>
      <c r="D57" s="47">
        <v>0</v>
      </c>
      <c r="E57" s="47">
        <v>113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113</v>
      </c>
      <c r="O57" s="48">
        <f t="shared" si="7"/>
        <v>4.5227136281769057E-3</v>
      </c>
      <c r="P57" s="9"/>
    </row>
    <row r="58" spans="1:16">
      <c r="A58" s="12"/>
      <c r="B58" s="25">
        <v>348.22</v>
      </c>
      <c r="C58" s="20" t="s">
        <v>145</v>
      </c>
      <c r="D58" s="47">
        <v>0</v>
      </c>
      <c r="E58" s="47">
        <v>21627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21627</v>
      </c>
      <c r="O58" s="48">
        <f t="shared" si="7"/>
        <v>0.8655993596157695</v>
      </c>
      <c r="P58" s="9"/>
    </row>
    <row r="59" spans="1:16">
      <c r="A59" s="12"/>
      <c r="B59" s="25">
        <v>348.23</v>
      </c>
      <c r="C59" s="20" t="s">
        <v>146</v>
      </c>
      <c r="D59" s="47">
        <v>0</v>
      </c>
      <c r="E59" s="47">
        <v>11912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11912</v>
      </c>
      <c r="O59" s="48">
        <f t="shared" si="7"/>
        <v>0.47676605963578145</v>
      </c>
      <c r="P59" s="9"/>
    </row>
    <row r="60" spans="1:16">
      <c r="A60" s="12"/>
      <c r="B60" s="25">
        <v>348.24</v>
      </c>
      <c r="C60" s="20" t="s">
        <v>198</v>
      </c>
      <c r="D60" s="47">
        <v>0</v>
      </c>
      <c r="E60" s="47">
        <v>59128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59128</v>
      </c>
      <c r="O60" s="48">
        <f t="shared" si="7"/>
        <v>2.3665399239543725</v>
      </c>
      <c r="P60" s="9"/>
    </row>
    <row r="61" spans="1:16">
      <c r="A61" s="12"/>
      <c r="B61" s="25">
        <v>348.31</v>
      </c>
      <c r="C61" s="20" t="s">
        <v>147</v>
      </c>
      <c r="D61" s="47">
        <v>0</v>
      </c>
      <c r="E61" s="47">
        <v>47385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47385</v>
      </c>
      <c r="O61" s="48">
        <f t="shared" si="7"/>
        <v>1.8965379227536523</v>
      </c>
      <c r="P61" s="9"/>
    </row>
    <row r="62" spans="1:16">
      <c r="A62" s="12"/>
      <c r="B62" s="25">
        <v>348.32</v>
      </c>
      <c r="C62" s="20" t="s">
        <v>148</v>
      </c>
      <c r="D62" s="47">
        <v>0</v>
      </c>
      <c r="E62" s="47">
        <v>5382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5382</v>
      </c>
      <c r="O62" s="48">
        <f t="shared" si="7"/>
        <v>0.2154092455473284</v>
      </c>
      <c r="P62" s="9"/>
    </row>
    <row r="63" spans="1:16">
      <c r="A63" s="12"/>
      <c r="B63" s="25">
        <v>348.41</v>
      </c>
      <c r="C63" s="20" t="s">
        <v>150</v>
      </c>
      <c r="D63" s="47">
        <v>0</v>
      </c>
      <c r="E63" s="47">
        <v>1385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1385</v>
      </c>
      <c r="O63" s="48">
        <f t="shared" si="7"/>
        <v>5.5433259955973584E-2</v>
      </c>
      <c r="P63" s="9"/>
    </row>
    <row r="64" spans="1:16">
      <c r="A64" s="12"/>
      <c r="B64" s="25">
        <v>348.42</v>
      </c>
      <c r="C64" s="20" t="s">
        <v>151</v>
      </c>
      <c r="D64" s="47">
        <v>0</v>
      </c>
      <c r="E64" s="47">
        <v>8602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8602</v>
      </c>
      <c r="O64" s="48">
        <f t="shared" si="7"/>
        <v>0.34428657194316592</v>
      </c>
      <c r="P64" s="9"/>
    </row>
    <row r="65" spans="1:16">
      <c r="A65" s="12"/>
      <c r="B65" s="25">
        <v>348.44</v>
      </c>
      <c r="C65" s="20" t="s">
        <v>199</v>
      </c>
      <c r="D65" s="47">
        <v>0</v>
      </c>
      <c r="E65" s="47">
        <v>39104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39104</v>
      </c>
      <c r="O65" s="48">
        <f t="shared" si="7"/>
        <v>1.5650990594356613</v>
      </c>
      <c r="P65" s="9"/>
    </row>
    <row r="66" spans="1:16">
      <c r="A66" s="12"/>
      <c r="B66" s="25">
        <v>348.48</v>
      </c>
      <c r="C66" s="20" t="s">
        <v>200</v>
      </c>
      <c r="D66" s="47">
        <v>0</v>
      </c>
      <c r="E66" s="47">
        <v>350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350</v>
      </c>
      <c r="O66" s="48">
        <f t="shared" si="7"/>
        <v>1.4008405043025815E-2</v>
      </c>
      <c r="P66" s="9"/>
    </row>
    <row r="67" spans="1:16">
      <c r="A67" s="12"/>
      <c r="B67" s="25">
        <v>348.52</v>
      </c>
      <c r="C67" s="20" t="s">
        <v>167</v>
      </c>
      <c r="D67" s="47">
        <v>0</v>
      </c>
      <c r="E67" s="47">
        <v>16332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16332</v>
      </c>
      <c r="O67" s="48">
        <f t="shared" si="7"/>
        <v>0.65367220332199316</v>
      </c>
      <c r="P67" s="9"/>
    </row>
    <row r="68" spans="1:16">
      <c r="A68" s="12"/>
      <c r="B68" s="25">
        <v>348.53</v>
      </c>
      <c r="C68" s="20" t="s">
        <v>153</v>
      </c>
      <c r="D68" s="47">
        <v>0</v>
      </c>
      <c r="E68" s="47">
        <v>69338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69338</v>
      </c>
      <c r="O68" s="48">
        <f t="shared" si="7"/>
        <v>2.7751851110666399</v>
      </c>
      <c r="P68" s="9"/>
    </row>
    <row r="69" spans="1:16">
      <c r="A69" s="12"/>
      <c r="B69" s="25">
        <v>348.54</v>
      </c>
      <c r="C69" s="20" t="s">
        <v>207</v>
      </c>
      <c r="D69" s="47">
        <v>0</v>
      </c>
      <c r="E69" s="47">
        <v>40666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40666</v>
      </c>
      <c r="O69" s="48">
        <f t="shared" ref="O69:O87" si="11">(N69/O$89)</f>
        <v>1.6276165699419651</v>
      </c>
      <c r="P69" s="9"/>
    </row>
    <row r="70" spans="1:16">
      <c r="A70" s="12"/>
      <c r="B70" s="25">
        <v>348.61</v>
      </c>
      <c r="C70" s="20" t="s">
        <v>201</v>
      </c>
      <c r="D70" s="47">
        <v>0</v>
      </c>
      <c r="E70" s="47">
        <v>200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200</v>
      </c>
      <c r="O70" s="48">
        <f t="shared" si="11"/>
        <v>8.0048028817290371E-3</v>
      </c>
      <c r="P70" s="9"/>
    </row>
    <row r="71" spans="1:16">
      <c r="A71" s="12"/>
      <c r="B71" s="25">
        <v>348.62</v>
      </c>
      <c r="C71" s="20" t="s">
        <v>154</v>
      </c>
      <c r="D71" s="47">
        <v>0</v>
      </c>
      <c r="E71" s="47">
        <v>68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68</v>
      </c>
      <c r="O71" s="48">
        <f t="shared" si="11"/>
        <v>2.7216329797878727E-3</v>
      </c>
      <c r="P71" s="9"/>
    </row>
    <row r="72" spans="1:16">
      <c r="A72" s="12"/>
      <c r="B72" s="25">
        <v>348.71</v>
      </c>
      <c r="C72" s="20" t="s">
        <v>155</v>
      </c>
      <c r="D72" s="47">
        <v>0</v>
      </c>
      <c r="E72" s="47">
        <v>21345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21345</v>
      </c>
      <c r="O72" s="48">
        <f t="shared" si="11"/>
        <v>0.85431258755253148</v>
      </c>
      <c r="P72" s="9"/>
    </row>
    <row r="73" spans="1:16">
      <c r="A73" s="12"/>
      <c r="B73" s="25">
        <v>348.72</v>
      </c>
      <c r="C73" s="20" t="s">
        <v>156</v>
      </c>
      <c r="D73" s="47">
        <v>0</v>
      </c>
      <c r="E73" s="47">
        <v>674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674</v>
      </c>
      <c r="O73" s="48">
        <f t="shared" si="11"/>
        <v>2.6976185711426855E-2</v>
      </c>
      <c r="P73" s="9"/>
    </row>
    <row r="74" spans="1:16">
      <c r="A74" s="12"/>
      <c r="B74" s="25">
        <v>348.74</v>
      </c>
      <c r="C74" s="20" t="s">
        <v>208</v>
      </c>
      <c r="D74" s="47">
        <v>0</v>
      </c>
      <c r="E74" s="47">
        <v>50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50</v>
      </c>
      <c r="O74" s="48">
        <f t="shared" si="11"/>
        <v>2.0012007204322593E-3</v>
      </c>
      <c r="P74" s="9"/>
    </row>
    <row r="75" spans="1:16">
      <c r="A75" s="12"/>
      <c r="B75" s="25">
        <v>348.93099999999998</v>
      </c>
      <c r="C75" s="20" t="s">
        <v>158</v>
      </c>
      <c r="D75" s="47">
        <v>0</v>
      </c>
      <c r="E75" s="47">
        <v>97230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97230</v>
      </c>
      <c r="O75" s="48">
        <f t="shared" si="11"/>
        <v>3.8915349209525716</v>
      </c>
      <c r="P75" s="9"/>
    </row>
    <row r="76" spans="1:16">
      <c r="A76" s="12"/>
      <c r="B76" s="25">
        <v>349</v>
      </c>
      <c r="C76" s="20" t="s">
        <v>103</v>
      </c>
      <c r="D76" s="47">
        <v>0</v>
      </c>
      <c r="E76" s="47">
        <v>1825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1825</v>
      </c>
      <c r="O76" s="48">
        <f t="shared" si="11"/>
        <v>7.3043826295777464E-2</v>
      </c>
      <c r="P76" s="9"/>
    </row>
    <row r="77" spans="1:16" ht="15.75">
      <c r="A77" s="29" t="s">
        <v>47</v>
      </c>
      <c r="B77" s="30"/>
      <c r="C77" s="31"/>
      <c r="D77" s="32">
        <f t="shared" ref="D77:M77" si="12">SUM(D78:D79)</f>
        <v>8359</v>
      </c>
      <c r="E77" s="32">
        <f t="shared" si="12"/>
        <v>4103</v>
      </c>
      <c r="F77" s="32">
        <f t="shared" si="12"/>
        <v>0</v>
      </c>
      <c r="G77" s="32">
        <f t="shared" si="12"/>
        <v>0</v>
      </c>
      <c r="H77" s="32">
        <f t="shared" si="12"/>
        <v>0</v>
      </c>
      <c r="I77" s="32">
        <f t="shared" si="12"/>
        <v>0</v>
      </c>
      <c r="J77" s="32">
        <f t="shared" si="12"/>
        <v>0</v>
      </c>
      <c r="K77" s="32">
        <f t="shared" si="12"/>
        <v>0</v>
      </c>
      <c r="L77" s="32">
        <f t="shared" si="12"/>
        <v>0</v>
      </c>
      <c r="M77" s="32">
        <f t="shared" si="12"/>
        <v>0</v>
      </c>
      <c r="N77" s="32">
        <f t="shared" ref="N77:N87" si="13">SUM(D77:M77)</f>
        <v>12462</v>
      </c>
      <c r="O77" s="46">
        <f t="shared" si="11"/>
        <v>0.49877926756053631</v>
      </c>
      <c r="P77" s="10"/>
    </row>
    <row r="78" spans="1:16">
      <c r="A78" s="13"/>
      <c r="B78" s="40">
        <v>356</v>
      </c>
      <c r="C78" s="21" t="s">
        <v>202</v>
      </c>
      <c r="D78" s="47">
        <v>0</v>
      </c>
      <c r="E78" s="47">
        <v>2234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2234</v>
      </c>
      <c r="O78" s="48">
        <f t="shared" si="11"/>
        <v>8.9413648188913342E-2</v>
      </c>
      <c r="P78" s="9"/>
    </row>
    <row r="79" spans="1:16">
      <c r="A79" s="13"/>
      <c r="B79" s="40">
        <v>359</v>
      </c>
      <c r="C79" s="21" t="s">
        <v>85</v>
      </c>
      <c r="D79" s="47">
        <v>8359</v>
      </c>
      <c r="E79" s="47">
        <v>1869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10228</v>
      </c>
      <c r="O79" s="48">
        <f t="shared" si="11"/>
        <v>0.40936561937162297</v>
      </c>
      <c r="P79" s="9"/>
    </row>
    <row r="80" spans="1:16" ht="15.75">
      <c r="A80" s="29" t="s">
        <v>3</v>
      </c>
      <c r="B80" s="30"/>
      <c r="C80" s="31"/>
      <c r="D80" s="32">
        <f t="shared" ref="D80:M80" si="14">SUM(D81:D83)</f>
        <v>342470</v>
      </c>
      <c r="E80" s="32">
        <f t="shared" si="14"/>
        <v>331733</v>
      </c>
      <c r="F80" s="32">
        <f t="shared" si="14"/>
        <v>119</v>
      </c>
      <c r="G80" s="32">
        <f t="shared" si="14"/>
        <v>0</v>
      </c>
      <c r="H80" s="32">
        <f t="shared" si="14"/>
        <v>0</v>
      </c>
      <c r="I80" s="32">
        <f t="shared" si="14"/>
        <v>0</v>
      </c>
      <c r="J80" s="32">
        <f t="shared" si="14"/>
        <v>0</v>
      </c>
      <c r="K80" s="32">
        <f t="shared" si="14"/>
        <v>0</v>
      </c>
      <c r="L80" s="32">
        <f t="shared" si="14"/>
        <v>0</v>
      </c>
      <c r="M80" s="32">
        <f t="shared" si="14"/>
        <v>0</v>
      </c>
      <c r="N80" s="32">
        <f t="shared" si="13"/>
        <v>674322</v>
      </c>
      <c r="O80" s="46">
        <f t="shared" si="11"/>
        <v>26.989073444066438</v>
      </c>
      <c r="P80" s="10"/>
    </row>
    <row r="81" spans="1:119">
      <c r="A81" s="12"/>
      <c r="B81" s="25">
        <v>361.1</v>
      </c>
      <c r="C81" s="20" t="s">
        <v>86</v>
      </c>
      <c r="D81" s="47">
        <v>1215</v>
      </c>
      <c r="E81" s="47">
        <v>5731</v>
      </c>
      <c r="F81" s="47">
        <v>119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7065</v>
      </c>
      <c r="O81" s="48">
        <f t="shared" si="11"/>
        <v>0.28276966179707824</v>
      </c>
      <c r="P81" s="9"/>
    </row>
    <row r="82" spans="1:119">
      <c r="A82" s="12"/>
      <c r="B82" s="25">
        <v>362</v>
      </c>
      <c r="C82" s="20" t="s">
        <v>87</v>
      </c>
      <c r="D82" s="47">
        <v>100236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100236</v>
      </c>
      <c r="O82" s="48">
        <f t="shared" si="11"/>
        <v>4.0118471082649592</v>
      </c>
      <c r="P82" s="9"/>
    </row>
    <row r="83" spans="1:119">
      <c r="A83" s="12"/>
      <c r="B83" s="25">
        <v>369.9</v>
      </c>
      <c r="C83" s="20" t="s">
        <v>89</v>
      </c>
      <c r="D83" s="47">
        <v>241019</v>
      </c>
      <c r="E83" s="47">
        <v>326002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567021</v>
      </c>
      <c r="O83" s="48">
        <f t="shared" si="11"/>
        <v>22.694456674004403</v>
      </c>
      <c r="P83" s="9"/>
    </row>
    <row r="84" spans="1:119" ht="15.75">
      <c r="A84" s="29" t="s">
        <v>48</v>
      </c>
      <c r="B84" s="30"/>
      <c r="C84" s="31"/>
      <c r="D84" s="32">
        <f t="shared" ref="D84:M84" si="15">SUM(D85:D86)</f>
        <v>1298349</v>
      </c>
      <c r="E84" s="32">
        <f t="shared" si="15"/>
        <v>4422550</v>
      </c>
      <c r="F84" s="32">
        <f t="shared" si="15"/>
        <v>979785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3"/>
        <v>6700684</v>
      </c>
      <c r="O84" s="46">
        <f t="shared" si="11"/>
        <v>268.18827296377827</v>
      </c>
      <c r="P84" s="9"/>
    </row>
    <row r="85" spans="1:119">
      <c r="A85" s="12"/>
      <c r="B85" s="25">
        <v>381</v>
      </c>
      <c r="C85" s="20" t="s">
        <v>90</v>
      </c>
      <c r="D85" s="47">
        <v>364349</v>
      </c>
      <c r="E85" s="47">
        <v>1422550</v>
      </c>
      <c r="F85" s="47">
        <v>979785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2766684</v>
      </c>
      <c r="O85" s="48">
        <f t="shared" si="11"/>
        <v>110.7338002801681</v>
      </c>
      <c r="P85" s="9"/>
    </row>
    <row r="86" spans="1:119" ht="15.75" thickBot="1">
      <c r="A86" s="12"/>
      <c r="B86" s="25">
        <v>384</v>
      </c>
      <c r="C86" s="20" t="s">
        <v>91</v>
      </c>
      <c r="D86" s="47">
        <v>934000</v>
      </c>
      <c r="E86" s="47">
        <v>3000000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3934000</v>
      </c>
      <c r="O86" s="48">
        <f t="shared" si="11"/>
        <v>157.45447268361016</v>
      </c>
      <c r="P86" s="9"/>
    </row>
    <row r="87" spans="1:119" ht="16.5" thickBot="1">
      <c r="A87" s="14" t="s">
        <v>65</v>
      </c>
      <c r="B87" s="23"/>
      <c r="C87" s="22"/>
      <c r="D87" s="15">
        <f t="shared" ref="D87:M87" si="16">SUM(D5,D13,D17,D41,D77,D80,D84)</f>
        <v>14884866</v>
      </c>
      <c r="E87" s="15">
        <f t="shared" si="16"/>
        <v>18294478</v>
      </c>
      <c r="F87" s="15">
        <f t="shared" si="16"/>
        <v>979904</v>
      </c>
      <c r="G87" s="15">
        <f t="shared" si="16"/>
        <v>0</v>
      </c>
      <c r="H87" s="15">
        <f t="shared" si="16"/>
        <v>0</v>
      </c>
      <c r="I87" s="15">
        <f t="shared" si="16"/>
        <v>0</v>
      </c>
      <c r="J87" s="15">
        <f t="shared" si="16"/>
        <v>0</v>
      </c>
      <c r="K87" s="15">
        <f t="shared" si="16"/>
        <v>0</v>
      </c>
      <c r="L87" s="15">
        <f t="shared" si="16"/>
        <v>0</v>
      </c>
      <c r="M87" s="15">
        <f t="shared" si="16"/>
        <v>0</v>
      </c>
      <c r="N87" s="15">
        <f t="shared" si="13"/>
        <v>34159248</v>
      </c>
      <c r="O87" s="38">
        <f t="shared" si="11"/>
        <v>1367.1902341404843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1"/>
      <c r="B89" s="42"/>
      <c r="C89" s="42"/>
      <c r="D89" s="43"/>
      <c r="E89" s="43"/>
      <c r="F89" s="43"/>
      <c r="G89" s="43"/>
      <c r="H89" s="43"/>
      <c r="I89" s="43"/>
      <c r="J89" s="43"/>
      <c r="K89" s="43"/>
      <c r="L89" s="49" t="s">
        <v>209</v>
      </c>
      <c r="M89" s="49"/>
      <c r="N89" s="49"/>
      <c r="O89" s="44">
        <v>24985</v>
      </c>
    </row>
    <row r="90" spans="1:119">
      <c r="A90" s="50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2"/>
    </row>
    <row r="91" spans="1:119" ht="15.75" customHeight="1" thickBot="1">
      <c r="A91" s="53" t="s">
        <v>109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5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194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9</v>
      </c>
      <c r="N4" s="35" t="s">
        <v>44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9995275</v>
      </c>
      <c r="E5" s="27">
        <f t="shared" si="0"/>
        <v>2441140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12436415</v>
      </c>
      <c r="O5" s="33">
        <f t="shared" ref="O5:O36" si="1">(N5/O$85)</f>
        <v>499.69523465123757</v>
      </c>
      <c r="P5" s="6"/>
    </row>
    <row r="6" spans="1:133">
      <c r="A6" s="12"/>
      <c r="B6" s="25">
        <v>311</v>
      </c>
      <c r="C6" s="20" t="s">
        <v>2</v>
      </c>
      <c r="D6" s="47">
        <v>7661898</v>
      </c>
      <c r="E6" s="47">
        <v>454098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8115996</v>
      </c>
      <c r="O6" s="48">
        <f t="shared" si="1"/>
        <v>326.10077145612343</v>
      </c>
      <c r="P6" s="9"/>
    </row>
    <row r="7" spans="1:133">
      <c r="A7" s="12"/>
      <c r="B7" s="25">
        <v>312.10000000000002</v>
      </c>
      <c r="C7" s="20" t="s">
        <v>10</v>
      </c>
      <c r="D7" s="47">
        <v>701191</v>
      </c>
      <c r="E7" s="47">
        <v>1510629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2211820</v>
      </c>
      <c r="O7" s="48">
        <f t="shared" si="1"/>
        <v>88.870941819350691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139267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139267</v>
      </c>
      <c r="O8" s="48">
        <f t="shared" si="1"/>
        <v>5.5957489553198325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335747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335747</v>
      </c>
      <c r="O9" s="48">
        <f t="shared" si="1"/>
        <v>13.49031661845066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1174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1174</v>
      </c>
      <c r="O10" s="48">
        <f t="shared" si="1"/>
        <v>4.7171327547412406E-2</v>
      </c>
      <c r="P10" s="9"/>
    </row>
    <row r="11" spans="1:133">
      <c r="A11" s="12"/>
      <c r="B11" s="25">
        <v>312.60000000000002</v>
      </c>
      <c r="C11" s="20" t="s">
        <v>14</v>
      </c>
      <c r="D11" s="47">
        <v>1534190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1534190</v>
      </c>
      <c r="O11" s="48">
        <f t="shared" si="1"/>
        <v>61.643764063002251</v>
      </c>
      <c r="P11" s="9"/>
    </row>
    <row r="12" spans="1:133">
      <c r="A12" s="12"/>
      <c r="B12" s="25">
        <v>315</v>
      </c>
      <c r="C12" s="20" t="s">
        <v>172</v>
      </c>
      <c r="D12" s="47">
        <v>97996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97996</v>
      </c>
      <c r="O12" s="48">
        <f t="shared" si="1"/>
        <v>3.9374799099967857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225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225</v>
      </c>
      <c r="O13" s="48">
        <f t="shared" si="1"/>
        <v>9.0405014464802307E-3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SUM(D15:D16)</f>
        <v>0</v>
      </c>
      <c r="E14" s="32">
        <f t="shared" si="3"/>
        <v>154086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3" si="4">SUM(D14:M14)</f>
        <v>154086</v>
      </c>
      <c r="O14" s="46">
        <f t="shared" si="1"/>
        <v>6.1911764705882355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143272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143272</v>
      </c>
      <c r="O15" s="48">
        <f t="shared" si="1"/>
        <v>5.7566698810671806</v>
      </c>
      <c r="P15" s="9"/>
    </row>
    <row r="16" spans="1:133">
      <c r="A16" s="12"/>
      <c r="B16" s="25">
        <v>329</v>
      </c>
      <c r="C16" s="20" t="s">
        <v>20</v>
      </c>
      <c r="D16" s="47">
        <v>0</v>
      </c>
      <c r="E16" s="47">
        <v>10814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10814</v>
      </c>
      <c r="O16" s="48">
        <f t="shared" si="1"/>
        <v>0.43450658952105431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SUM(D18:D38)</f>
        <v>2171348</v>
      </c>
      <c r="E17" s="32">
        <f t="shared" si="5"/>
        <v>15473592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17644940</v>
      </c>
      <c r="O17" s="46">
        <f t="shared" si="1"/>
        <v>708.9738026358084</v>
      </c>
      <c r="P17" s="10"/>
    </row>
    <row r="18" spans="1:16">
      <c r="A18" s="12"/>
      <c r="B18" s="25">
        <v>331.2</v>
      </c>
      <c r="C18" s="20" t="s">
        <v>21</v>
      </c>
      <c r="D18" s="47">
        <v>78490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78490</v>
      </c>
      <c r="O18" s="48">
        <f t="shared" si="1"/>
        <v>3.1537287045965927</v>
      </c>
      <c r="P18" s="9"/>
    </row>
    <row r="19" spans="1:16">
      <c r="A19" s="12"/>
      <c r="B19" s="25">
        <v>331.5</v>
      </c>
      <c r="C19" s="20" t="s">
        <v>23</v>
      </c>
      <c r="D19" s="47">
        <v>0</v>
      </c>
      <c r="E19" s="47">
        <v>593499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593499</v>
      </c>
      <c r="O19" s="48">
        <f t="shared" si="1"/>
        <v>23.846793635486982</v>
      </c>
      <c r="P19" s="9"/>
    </row>
    <row r="20" spans="1:16">
      <c r="A20" s="12"/>
      <c r="B20" s="25">
        <v>331.65</v>
      </c>
      <c r="C20" s="20" t="s">
        <v>27</v>
      </c>
      <c r="D20" s="47">
        <v>54978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54978</v>
      </c>
      <c r="O20" s="48">
        <f t="shared" si="1"/>
        <v>2.209016393442623</v>
      </c>
      <c r="P20" s="9"/>
    </row>
    <row r="21" spans="1:16">
      <c r="A21" s="12"/>
      <c r="B21" s="25">
        <v>334.1</v>
      </c>
      <c r="C21" s="20" t="s">
        <v>24</v>
      </c>
      <c r="D21" s="47">
        <v>0</v>
      </c>
      <c r="E21" s="47">
        <v>9732466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9732466</v>
      </c>
      <c r="O21" s="48">
        <f t="shared" si="1"/>
        <v>391.05054644808746</v>
      </c>
      <c r="P21" s="9"/>
    </row>
    <row r="22" spans="1:16">
      <c r="A22" s="12"/>
      <c r="B22" s="25">
        <v>334.2</v>
      </c>
      <c r="C22" s="20" t="s">
        <v>25</v>
      </c>
      <c r="D22" s="47">
        <v>0</v>
      </c>
      <c r="E22" s="47">
        <v>46522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46522</v>
      </c>
      <c r="O22" s="48">
        <f t="shared" si="1"/>
        <v>1.8692542590806815</v>
      </c>
      <c r="P22" s="9"/>
    </row>
    <row r="23" spans="1:16">
      <c r="A23" s="12"/>
      <c r="B23" s="25">
        <v>334.34</v>
      </c>
      <c r="C23" s="20" t="s">
        <v>28</v>
      </c>
      <c r="D23" s="47">
        <v>0</v>
      </c>
      <c r="E23" s="47">
        <v>120813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120813</v>
      </c>
      <c r="O23" s="48">
        <f t="shared" si="1"/>
        <v>4.8542671166827382</v>
      </c>
      <c r="P23" s="9"/>
    </row>
    <row r="24" spans="1:16">
      <c r="A24" s="12"/>
      <c r="B24" s="25">
        <v>334.49</v>
      </c>
      <c r="C24" s="20" t="s">
        <v>29</v>
      </c>
      <c r="D24" s="47">
        <v>0</v>
      </c>
      <c r="E24" s="47">
        <v>3894928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5" si="6">SUM(D24:M24)</f>
        <v>3894928</v>
      </c>
      <c r="O24" s="48">
        <f t="shared" si="1"/>
        <v>156.49823207971713</v>
      </c>
      <c r="P24" s="9"/>
    </row>
    <row r="25" spans="1:16">
      <c r="A25" s="12"/>
      <c r="B25" s="25">
        <v>334.61</v>
      </c>
      <c r="C25" s="20" t="s">
        <v>114</v>
      </c>
      <c r="D25" s="47">
        <v>0</v>
      </c>
      <c r="E25" s="47">
        <v>67453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67453</v>
      </c>
      <c r="O25" s="48">
        <f t="shared" si="1"/>
        <v>2.7102619736419156</v>
      </c>
      <c r="P25" s="9"/>
    </row>
    <row r="26" spans="1:16">
      <c r="A26" s="12"/>
      <c r="B26" s="25">
        <v>334.7</v>
      </c>
      <c r="C26" s="20" t="s">
        <v>31</v>
      </c>
      <c r="D26" s="47">
        <v>0</v>
      </c>
      <c r="E26" s="47">
        <v>80609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80609</v>
      </c>
      <c r="O26" s="48">
        <f t="shared" si="1"/>
        <v>3.2388701382192222</v>
      </c>
      <c r="P26" s="9"/>
    </row>
    <row r="27" spans="1:16">
      <c r="A27" s="12"/>
      <c r="B27" s="25">
        <v>335.12</v>
      </c>
      <c r="C27" s="20" t="s">
        <v>130</v>
      </c>
      <c r="D27" s="47">
        <v>537736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537736</v>
      </c>
      <c r="O27" s="48">
        <f t="shared" si="1"/>
        <v>21.606235936997749</v>
      </c>
      <c r="P27" s="9"/>
    </row>
    <row r="28" spans="1:16">
      <c r="A28" s="12"/>
      <c r="B28" s="25">
        <v>335.13</v>
      </c>
      <c r="C28" s="20" t="s">
        <v>131</v>
      </c>
      <c r="D28" s="47">
        <v>24652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24652</v>
      </c>
      <c r="O28" s="48">
        <f t="shared" si="1"/>
        <v>0.99051751848280301</v>
      </c>
      <c r="P28" s="9"/>
    </row>
    <row r="29" spans="1:16">
      <c r="A29" s="12"/>
      <c r="B29" s="25">
        <v>335.14</v>
      </c>
      <c r="C29" s="20" t="s">
        <v>132</v>
      </c>
      <c r="D29" s="47">
        <v>16848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16848</v>
      </c>
      <c r="O29" s="48">
        <f t="shared" si="1"/>
        <v>0.67695274831243968</v>
      </c>
      <c r="P29" s="9"/>
    </row>
    <row r="30" spans="1:16">
      <c r="A30" s="12"/>
      <c r="B30" s="25">
        <v>335.15</v>
      </c>
      <c r="C30" s="20" t="s">
        <v>133</v>
      </c>
      <c r="D30" s="47">
        <v>1634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1634</v>
      </c>
      <c r="O30" s="48">
        <f t="shared" si="1"/>
        <v>6.5654130504660888E-2</v>
      </c>
      <c r="P30" s="9"/>
    </row>
    <row r="31" spans="1:16">
      <c r="A31" s="12"/>
      <c r="B31" s="25">
        <v>335.16</v>
      </c>
      <c r="C31" s="20" t="s">
        <v>134</v>
      </c>
      <c r="D31" s="47">
        <v>207850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207850</v>
      </c>
      <c r="O31" s="48">
        <f t="shared" si="1"/>
        <v>8.3514143362262931</v>
      </c>
      <c r="P31" s="9"/>
    </row>
    <row r="32" spans="1:16">
      <c r="A32" s="12"/>
      <c r="B32" s="25">
        <v>335.17</v>
      </c>
      <c r="C32" s="20" t="s">
        <v>135</v>
      </c>
      <c r="D32" s="47">
        <v>41259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41259</v>
      </c>
      <c r="O32" s="48">
        <f t="shared" si="1"/>
        <v>1.6577868852459017</v>
      </c>
      <c r="P32" s="9"/>
    </row>
    <row r="33" spans="1:16">
      <c r="A33" s="12"/>
      <c r="B33" s="25">
        <v>335.18</v>
      </c>
      <c r="C33" s="20" t="s">
        <v>136</v>
      </c>
      <c r="D33" s="47">
        <v>916842</v>
      </c>
      <c r="E33" s="47">
        <v>728320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1645162</v>
      </c>
      <c r="O33" s="48">
        <f t="shared" si="1"/>
        <v>66.102619736419157</v>
      </c>
      <c r="P33" s="9"/>
    </row>
    <row r="34" spans="1:16">
      <c r="A34" s="12"/>
      <c r="B34" s="25">
        <v>335.19</v>
      </c>
      <c r="C34" s="20" t="s">
        <v>137</v>
      </c>
      <c r="D34" s="47">
        <v>0</v>
      </c>
      <c r="E34" s="47">
        <v>37486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37486</v>
      </c>
      <c r="O34" s="48">
        <f t="shared" si="1"/>
        <v>1.5061877209900354</v>
      </c>
      <c r="P34" s="9"/>
    </row>
    <row r="35" spans="1:16">
      <c r="A35" s="12"/>
      <c r="B35" s="25">
        <v>335.9</v>
      </c>
      <c r="C35" s="20" t="s">
        <v>174</v>
      </c>
      <c r="D35" s="47">
        <v>184122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184122</v>
      </c>
      <c r="O35" s="48">
        <f t="shared" si="1"/>
        <v>7.3980231436837034</v>
      </c>
      <c r="P35" s="9"/>
    </row>
    <row r="36" spans="1:16">
      <c r="A36" s="12"/>
      <c r="B36" s="25">
        <v>337.2</v>
      </c>
      <c r="C36" s="20" t="s">
        <v>40</v>
      </c>
      <c r="D36" s="47">
        <v>106937</v>
      </c>
      <c r="E36" s="47">
        <v>137371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1" si="7">SUM(D36:M36)</f>
        <v>244308</v>
      </c>
      <c r="O36" s="48">
        <f t="shared" si="1"/>
        <v>9.8162970106075225</v>
      </c>
      <c r="P36" s="9"/>
    </row>
    <row r="37" spans="1:16">
      <c r="A37" s="12"/>
      <c r="B37" s="25">
        <v>337.3</v>
      </c>
      <c r="C37" s="20" t="s">
        <v>41</v>
      </c>
      <c r="D37" s="47">
        <v>0</v>
      </c>
      <c r="E37" s="47">
        <v>12000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12000</v>
      </c>
      <c r="O37" s="48">
        <f t="shared" ref="O37:O68" si="8">(N37/O$85)</f>
        <v>0.48216007714561232</v>
      </c>
      <c r="P37" s="9"/>
    </row>
    <row r="38" spans="1:16">
      <c r="A38" s="12"/>
      <c r="B38" s="25">
        <v>337.4</v>
      </c>
      <c r="C38" s="20" t="s">
        <v>125</v>
      </c>
      <c r="D38" s="47">
        <v>0</v>
      </c>
      <c r="E38" s="47">
        <v>22125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22125</v>
      </c>
      <c r="O38" s="48">
        <f t="shared" si="8"/>
        <v>0.88898264223722279</v>
      </c>
      <c r="P38" s="9"/>
    </row>
    <row r="39" spans="1:16" ht="15.75">
      <c r="A39" s="29" t="s">
        <v>46</v>
      </c>
      <c r="B39" s="30"/>
      <c r="C39" s="31"/>
      <c r="D39" s="32">
        <f t="shared" ref="D39:M39" si="9">SUM(D40:D73)</f>
        <v>1453263</v>
      </c>
      <c r="E39" s="32">
        <f t="shared" si="9"/>
        <v>1837204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7"/>
        <v>3290467</v>
      </c>
      <c r="O39" s="46">
        <f t="shared" si="8"/>
        <v>132.21098521375762</v>
      </c>
      <c r="P39" s="10"/>
    </row>
    <row r="40" spans="1:16">
      <c r="A40" s="12"/>
      <c r="B40" s="25">
        <v>341.15</v>
      </c>
      <c r="C40" s="20" t="s">
        <v>138</v>
      </c>
      <c r="D40" s="47">
        <v>0</v>
      </c>
      <c r="E40" s="47">
        <v>104464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104464</v>
      </c>
      <c r="O40" s="48">
        <f t="shared" si="8"/>
        <v>4.1973641915782709</v>
      </c>
      <c r="P40" s="9"/>
    </row>
    <row r="41" spans="1:16">
      <c r="A41" s="12"/>
      <c r="B41" s="25">
        <v>341.51</v>
      </c>
      <c r="C41" s="20" t="s">
        <v>139</v>
      </c>
      <c r="D41" s="47">
        <v>686315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686315</v>
      </c>
      <c r="O41" s="48">
        <f t="shared" si="8"/>
        <v>27.576141112182579</v>
      </c>
      <c r="P41" s="9"/>
    </row>
    <row r="42" spans="1:16">
      <c r="A42" s="12"/>
      <c r="B42" s="25">
        <v>341.52</v>
      </c>
      <c r="C42" s="20" t="s">
        <v>140</v>
      </c>
      <c r="D42" s="47">
        <v>55800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55800</v>
      </c>
      <c r="O42" s="48">
        <f t="shared" si="8"/>
        <v>2.2420443587270973</v>
      </c>
      <c r="P42" s="9"/>
    </row>
    <row r="43" spans="1:16">
      <c r="A43" s="12"/>
      <c r="B43" s="25">
        <v>341.55</v>
      </c>
      <c r="C43" s="20" t="s">
        <v>141</v>
      </c>
      <c r="D43" s="47">
        <v>1109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1109</v>
      </c>
      <c r="O43" s="48">
        <f t="shared" si="8"/>
        <v>4.4559627129540341E-2</v>
      </c>
      <c r="P43" s="9"/>
    </row>
    <row r="44" spans="1:16">
      <c r="A44" s="12"/>
      <c r="B44" s="25">
        <v>341.56</v>
      </c>
      <c r="C44" s="20" t="s">
        <v>142</v>
      </c>
      <c r="D44" s="47">
        <v>751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751</v>
      </c>
      <c r="O44" s="48">
        <f t="shared" si="8"/>
        <v>3.0175184828029573E-2</v>
      </c>
      <c r="P44" s="9"/>
    </row>
    <row r="45" spans="1:16">
      <c r="A45" s="12"/>
      <c r="B45" s="25">
        <v>341.8</v>
      </c>
      <c r="C45" s="20" t="s">
        <v>143</v>
      </c>
      <c r="D45" s="47">
        <v>125053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125053</v>
      </c>
      <c r="O45" s="48">
        <f t="shared" si="8"/>
        <v>5.0246303439408546</v>
      </c>
      <c r="P45" s="9"/>
    </row>
    <row r="46" spans="1:16">
      <c r="A46" s="12"/>
      <c r="B46" s="25">
        <v>341.9</v>
      </c>
      <c r="C46" s="20" t="s">
        <v>144</v>
      </c>
      <c r="D46" s="47">
        <v>3610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3610</v>
      </c>
      <c r="O46" s="48">
        <f t="shared" si="8"/>
        <v>0.14504982320797172</v>
      </c>
      <c r="P46" s="9"/>
    </row>
    <row r="47" spans="1:16">
      <c r="A47" s="12"/>
      <c r="B47" s="25">
        <v>342.1</v>
      </c>
      <c r="C47" s="20" t="s">
        <v>57</v>
      </c>
      <c r="D47" s="47">
        <v>0</v>
      </c>
      <c r="E47" s="47">
        <v>96765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96765</v>
      </c>
      <c r="O47" s="48">
        <f t="shared" si="8"/>
        <v>3.8880183220829316</v>
      </c>
      <c r="P47" s="9"/>
    </row>
    <row r="48" spans="1:16">
      <c r="A48" s="12"/>
      <c r="B48" s="25">
        <v>342.3</v>
      </c>
      <c r="C48" s="20" t="s">
        <v>58</v>
      </c>
      <c r="D48" s="47">
        <v>63450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63450</v>
      </c>
      <c r="O48" s="48">
        <f t="shared" si="8"/>
        <v>2.5494214079074253</v>
      </c>
      <c r="P48" s="9"/>
    </row>
    <row r="49" spans="1:16">
      <c r="A49" s="12"/>
      <c r="B49" s="25">
        <v>342.6</v>
      </c>
      <c r="C49" s="20" t="s">
        <v>117</v>
      </c>
      <c r="D49" s="47">
        <v>0</v>
      </c>
      <c r="E49" s="47">
        <v>1443259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1443259</v>
      </c>
      <c r="O49" s="48">
        <f t="shared" si="8"/>
        <v>57.990155898424945</v>
      </c>
      <c r="P49" s="9"/>
    </row>
    <row r="50" spans="1:16">
      <c r="A50" s="12"/>
      <c r="B50" s="25">
        <v>342.9</v>
      </c>
      <c r="C50" s="20" t="s">
        <v>60</v>
      </c>
      <c r="D50" s="47">
        <v>157974</v>
      </c>
      <c r="E50" s="47">
        <v>54604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212578</v>
      </c>
      <c r="O50" s="48">
        <f t="shared" si="8"/>
        <v>8.5413854066216643</v>
      </c>
      <c r="P50" s="9"/>
    </row>
    <row r="51" spans="1:16">
      <c r="A51" s="12"/>
      <c r="B51" s="25">
        <v>348.11</v>
      </c>
      <c r="C51" s="20" t="s">
        <v>195</v>
      </c>
      <c r="D51" s="47">
        <v>964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964</v>
      </c>
      <c r="O51" s="48">
        <f t="shared" si="8"/>
        <v>3.8733526197364192E-2</v>
      </c>
      <c r="P51" s="9"/>
    </row>
    <row r="52" spans="1:16">
      <c r="A52" s="12"/>
      <c r="B52" s="25">
        <v>348.12</v>
      </c>
      <c r="C52" s="20" t="s">
        <v>165</v>
      </c>
      <c r="D52" s="47">
        <v>1455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71" si="10">SUM(D52:M52)</f>
        <v>1455</v>
      </c>
      <c r="O52" s="48">
        <f t="shared" si="8"/>
        <v>5.8461909353905495E-2</v>
      </c>
      <c r="P52" s="9"/>
    </row>
    <row r="53" spans="1:16">
      <c r="A53" s="12"/>
      <c r="B53" s="25">
        <v>348.13</v>
      </c>
      <c r="C53" s="20" t="s">
        <v>166</v>
      </c>
      <c r="D53" s="47">
        <v>144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144</v>
      </c>
      <c r="O53" s="48">
        <f t="shared" si="8"/>
        <v>5.7859209257473485E-3</v>
      </c>
      <c r="P53" s="9"/>
    </row>
    <row r="54" spans="1:16">
      <c r="A54" s="12"/>
      <c r="B54" s="25">
        <v>348.14</v>
      </c>
      <c r="C54" s="20" t="s">
        <v>196</v>
      </c>
      <c r="D54" s="47">
        <v>6143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6143</v>
      </c>
      <c r="O54" s="48">
        <f t="shared" si="8"/>
        <v>0.24682577949212473</v>
      </c>
      <c r="P54" s="9"/>
    </row>
    <row r="55" spans="1:16">
      <c r="A55" s="12"/>
      <c r="B55" s="25">
        <v>348.21</v>
      </c>
      <c r="C55" s="20" t="s">
        <v>197</v>
      </c>
      <c r="D55" s="47">
        <v>30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30</v>
      </c>
      <c r="O55" s="48">
        <f t="shared" si="8"/>
        <v>1.2054001928640309E-3</v>
      </c>
      <c r="P55" s="9"/>
    </row>
    <row r="56" spans="1:16">
      <c r="A56" s="12"/>
      <c r="B56" s="25">
        <v>348.22</v>
      </c>
      <c r="C56" s="20" t="s">
        <v>145</v>
      </c>
      <c r="D56" s="47">
        <v>4729</v>
      </c>
      <c r="E56" s="47">
        <v>12837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17566</v>
      </c>
      <c r="O56" s="48">
        <f t="shared" si="8"/>
        <v>0.70580199292831891</v>
      </c>
      <c r="P56" s="9"/>
    </row>
    <row r="57" spans="1:16">
      <c r="A57" s="12"/>
      <c r="B57" s="25">
        <v>348.23</v>
      </c>
      <c r="C57" s="20" t="s">
        <v>146</v>
      </c>
      <c r="D57" s="47">
        <v>14494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14494</v>
      </c>
      <c r="O57" s="48">
        <f t="shared" si="8"/>
        <v>0.58236901317904211</v>
      </c>
      <c r="P57" s="9"/>
    </row>
    <row r="58" spans="1:16">
      <c r="A58" s="12"/>
      <c r="B58" s="25">
        <v>348.24</v>
      </c>
      <c r="C58" s="20" t="s">
        <v>198</v>
      </c>
      <c r="D58" s="47">
        <v>38172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38172</v>
      </c>
      <c r="O58" s="48">
        <f t="shared" si="8"/>
        <v>1.5337512054001929</v>
      </c>
      <c r="P58" s="9"/>
    </row>
    <row r="59" spans="1:16">
      <c r="A59" s="12"/>
      <c r="B59" s="25">
        <v>348.31</v>
      </c>
      <c r="C59" s="20" t="s">
        <v>147</v>
      </c>
      <c r="D59" s="47">
        <v>42843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42843</v>
      </c>
      <c r="O59" s="48">
        <f t="shared" si="8"/>
        <v>1.7214320154291225</v>
      </c>
      <c r="P59" s="9"/>
    </row>
    <row r="60" spans="1:16">
      <c r="A60" s="12"/>
      <c r="B60" s="25">
        <v>348.32</v>
      </c>
      <c r="C60" s="20" t="s">
        <v>148</v>
      </c>
      <c r="D60" s="47">
        <v>6463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6463</v>
      </c>
      <c r="O60" s="48">
        <f t="shared" si="8"/>
        <v>0.25968338154934106</v>
      </c>
      <c r="P60" s="9"/>
    </row>
    <row r="61" spans="1:16">
      <c r="A61" s="12"/>
      <c r="B61" s="25">
        <v>348.41</v>
      </c>
      <c r="C61" s="20" t="s">
        <v>150</v>
      </c>
      <c r="D61" s="47">
        <v>7919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7919</v>
      </c>
      <c r="O61" s="48">
        <f t="shared" si="8"/>
        <v>0.31818547090967536</v>
      </c>
      <c r="P61" s="9"/>
    </row>
    <row r="62" spans="1:16">
      <c r="A62" s="12"/>
      <c r="B62" s="25">
        <v>348.42</v>
      </c>
      <c r="C62" s="20" t="s">
        <v>151</v>
      </c>
      <c r="D62" s="47">
        <v>16731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16731</v>
      </c>
      <c r="O62" s="48">
        <f t="shared" si="8"/>
        <v>0.67225168756026998</v>
      </c>
      <c r="P62" s="9"/>
    </row>
    <row r="63" spans="1:16">
      <c r="A63" s="12"/>
      <c r="B63" s="25">
        <v>348.44</v>
      </c>
      <c r="C63" s="20" t="s">
        <v>199</v>
      </c>
      <c r="D63" s="47">
        <v>41513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41513</v>
      </c>
      <c r="O63" s="48">
        <f t="shared" si="8"/>
        <v>1.6679926068788171</v>
      </c>
      <c r="P63" s="9"/>
    </row>
    <row r="64" spans="1:16">
      <c r="A64" s="12"/>
      <c r="B64" s="25">
        <v>348.48</v>
      </c>
      <c r="C64" s="20" t="s">
        <v>200</v>
      </c>
      <c r="D64" s="47">
        <v>800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800</v>
      </c>
      <c r="O64" s="48">
        <f t="shared" si="8"/>
        <v>3.2144005143040826E-2</v>
      </c>
      <c r="P64" s="9"/>
    </row>
    <row r="65" spans="1:16">
      <c r="A65" s="12"/>
      <c r="B65" s="25">
        <v>348.52</v>
      </c>
      <c r="C65" s="20" t="s">
        <v>167</v>
      </c>
      <c r="D65" s="47">
        <v>11904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11904</v>
      </c>
      <c r="O65" s="48">
        <f t="shared" si="8"/>
        <v>0.47830279652844743</v>
      </c>
      <c r="P65" s="9"/>
    </row>
    <row r="66" spans="1:16">
      <c r="A66" s="12"/>
      <c r="B66" s="25">
        <v>348.53</v>
      </c>
      <c r="C66" s="20" t="s">
        <v>153</v>
      </c>
      <c r="D66" s="47">
        <v>50199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50199</v>
      </c>
      <c r="O66" s="48">
        <f t="shared" si="8"/>
        <v>2.0169961427193828</v>
      </c>
      <c r="P66" s="9"/>
    </row>
    <row r="67" spans="1:16">
      <c r="A67" s="12"/>
      <c r="B67" s="25">
        <v>348.61</v>
      </c>
      <c r="C67" s="20" t="s">
        <v>201</v>
      </c>
      <c r="D67" s="47">
        <v>305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305</v>
      </c>
      <c r="O67" s="48">
        <f t="shared" si="8"/>
        <v>1.2254901960784314E-2</v>
      </c>
      <c r="P67" s="9"/>
    </row>
    <row r="68" spans="1:16">
      <c r="A68" s="12"/>
      <c r="B68" s="25">
        <v>348.62</v>
      </c>
      <c r="C68" s="20" t="s">
        <v>154</v>
      </c>
      <c r="D68" s="47">
        <v>298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298</v>
      </c>
      <c r="O68" s="48">
        <f t="shared" si="8"/>
        <v>1.1973641915782707E-2</v>
      </c>
      <c r="P68" s="9"/>
    </row>
    <row r="69" spans="1:16">
      <c r="A69" s="12"/>
      <c r="B69" s="25">
        <v>348.63</v>
      </c>
      <c r="C69" s="20" t="s">
        <v>168</v>
      </c>
      <c r="D69" s="47">
        <v>90246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90246</v>
      </c>
      <c r="O69" s="48">
        <f t="shared" ref="O69:O83" si="11">(N69/O$85)</f>
        <v>3.6260848601735778</v>
      </c>
      <c r="P69" s="9"/>
    </row>
    <row r="70" spans="1:16">
      <c r="A70" s="12"/>
      <c r="B70" s="25">
        <v>348.71</v>
      </c>
      <c r="C70" s="20" t="s">
        <v>155</v>
      </c>
      <c r="D70" s="47">
        <v>16925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16925</v>
      </c>
      <c r="O70" s="48">
        <f t="shared" si="11"/>
        <v>0.68004660880745738</v>
      </c>
      <c r="P70" s="9"/>
    </row>
    <row r="71" spans="1:16">
      <c r="A71" s="12"/>
      <c r="B71" s="25">
        <v>348.72</v>
      </c>
      <c r="C71" s="20" t="s">
        <v>156</v>
      </c>
      <c r="D71" s="47">
        <v>6363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6363</v>
      </c>
      <c r="O71" s="48">
        <f t="shared" si="11"/>
        <v>0.25566538090646096</v>
      </c>
      <c r="P71" s="9"/>
    </row>
    <row r="72" spans="1:16">
      <c r="A72" s="12"/>
      <c r="B72" s="25">
        <v>348.93099999999998</v>
      </c>
      <c r="C72" s="20" t="s">
        <v>158</v>
      </c>
      <c r="D72" s="47">
        <v>0</v>
      </c>
      <c r="E72" s="47">
        <v>125275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125275</v>
      </c>
      <c r="O72" s="48">
        <f t="shared" si="11"/>
        <v>5.033550305368049</v>
      </c>
      <c r="P72" s="9"/>
    </row>
    <row r="73" spans="1:16">
      <c r="A73" s="12"/>
      <c r="B73" s="25">
        <v>349</v>
      </c>
      <c r="C73" s="20" t="s">
        <v>103</v>
      </c>
      <c r="D73" s="47">
        <v>561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561</v>
      </c>
      <c r="O73" s="48">
        <f t="shared" si="11"/>
        <v>2.2540983606557378E-2</v>
      </c>
      <c r="P73" s="9"/>
    </row>
    <row r="74" spans="1:16" ht="15.75">
      <c r="A74" s="29" t="s">
        <v>47</v>
      </c>
      <c r="B74" s="30"/>
      <c r="C74" s="31"/>
      <c r="D74" s="32">
        <f t="shared" ref="D74:M74" si="12">SUM(D75:D76)</f>
        <v>6610</v>
      </c>
      <c r="E74" s="32">
        <f t="shared" si="12"/>
        <v>0</v>
      </c>
      <c r="F74" s="32">
        <f t="shared" si="12"/>
        <v>0</v>
      </c>
      <c r="G74" s="32">
        <f t="shared" si="12"/>
        <v>0</v>
      </c>
      <c r="H74" s="32">
        <f t="shared" si="12"/>
        <v>0</v>
      </c>
      <c r="I74" s="32">
        <f t="shared" si="12"/>
        <v>0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 t="shared" ref="N74:N83" si="13">SUM(D74:M74)</f>
        <v>6610</v>
      </c>
      <c r="O74" s="46">
        <f t="shared" si="11"/>
        <v>0.26558984249437478</v>
      </c>
      <c r="P74" s="10"/>
    </row>
    <row r="75" spans="1:16">
      <c r="A75" s="13"/>
      <c r="B75" s="40">
        <v>356</v>
      </c>
      <c r="C75" s="21" t="s">
        <v>202</v>
      </c>
      <c r="D75" s="47">
        <v>3259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3259</v>
      </c>
      <c r="O75" s="48">
        <f t="shared" si="11"/>
        <v>0.13094664095146255</v>
      </c>
      <c r="P75" s="9"/>
    </row>
    <row r="76" spans="1:16">
      <c r="A76" s="13"/>
      <c r="B76" s="40">
        <v>359</v>
      </c>
      <c r="C76" s="21" t="s">
        <v>85</v>
      </c>
      <c r="D76" s="47">
        <v>3351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3351</v>
      </c>
      <c r="O76" s="48">
        <f t="shared" si="11"/>
        <v>0.13464320154291223</v>
      </c>
      <c r="P76" s="9"/>
    </row>
    <row r="77" spans="1:16" ht="15.75">
      <c r="A77" s="29" t="s">
        <v>3</v>
      </c>
      <c r="B77" s="30"/>
      <c r="C77" s="31"/>
      <c r="D77" s="32">
        <f t="shared" ref="D77:M77" si="14">SUM(D78:D80)</f>
        <v>356865</v>
      </c>
      <c r="E77" s="32">
        <f t="shared" si="14"/>
        <v>267390</v>
      </c>
      <c r="F77" s="32">
        <f t="shared" si="14"/>
        <v>55</v>
      </c>
      <c r="G77" s="32">
        <f t="shared" si="14"/>
        <v>0</v>
      </c>
      <c r="H77" s="32">
        <f t="shared" si="14"/>
        <v>0</v>
      </c>
      <c r="I77" s="32">
        <f t="shared" si="14"/>
        <v>0</v>
      </c>
      <c r="J77" s="32">
        <f t="shared" si="14"/>
        <v>0</v>
      </c>
      <c r="K77" s="32">
        <f t="shared" si="14"/>
        <v>0</v>
      </c>
      <c r="L77" s="32">
        <f t="shared" si="14"/>
        <v>0</v>
      </c>
      <c r="M77" s="32">
        <f t="shared" si="14"/>
        <v>0</v>
      </c>
      <c r="N77" s="32">
        <f t="shared" si="13"/>
        <v>624310</v>
      </c>
      <c r="O77" s="46">
        <f t="shared" si="11"/>
        <v>25.084779813564769</v>
      </c>
      <c r="P77" s="10"/>
    </row>
    <row r="78" spans="1:16">
      <c r="A78" s="12"/>
      <c r="B78" s="25">
        <v>361.1</v>
      </c>
      <c r="C78" s="20" t="s">
        <v>86</v>
      </c>
      <c r="D78" s="47">
        <v>947</v>
      </c>
      <c r="E78" s="47">
        <v>15992</v>
      </c>
      <c r="F78" s="47">
        <v>55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16994</v>
      </c>
      <c r="O78" s="48">
        <f t="shared" si="11"/>
        <v>0.68281902925104465</v>
      </c>
      <c r="P78" s="9"/>
    </row>
    <row r="79" spans="1:16">
      <c r="A79" s="12"/>
      <c r="B79" s="25">
        <v>362</v>
      </c>
      <c r="C79" s="20" t="s">
        <v>87</v>
      </c>
      <c r="D79" s="47">
        <v>98151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98151</v>
      </c>
      <c r="O79" s="48">
        <f t="shared" si="11"/>
        <v>3.9437078109932497</v>
      </c>
      <c r="P79" s="9"/>
    </row>
    <row r="80" spans="1:16">
      <c r="A80" s="12"/>
      <c r="B80" s="25">
        <v>369.9</v>
      </c>
      <c r="C80" s="20" t="s">
        <v>89</v>
      </c>
      <c r="D80" s="47">
        <v>257767</v>
      </c>
      <c r="E80" s="47">
        <v>251398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509165</v>
      </c>
      <c r="O80" s="48">
        <f t="shared" si="11"/>
        <v>20.458252973320477</v>
      </c>
      <c r="P80" s="9"/>
    </row>
    <row r="81" spans="1:119" ht="15.75">
      <c r="A81" s="29" t="s">
        <v>48</v>
      </c>
      <c r="B81" s="30"/>
      <c r="C81" s="31"/>
      <c r="D81" s="32">
        <f t="shared" ref="D81:M81" si="15">SUM(D82:D82)</f>
        <v>286859</v>
      </c>
      <c r="E81" s="32">
        <f t="shared" si="15"/>
        <v>1675608</v>
      </c>
      <c r="F81" s="32">
        <f t="shared" si="15"/>
        <v>722754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3"/>
        <v>2685221</v>
      </c>
      <c r="O81" s="46">
        <f t="shared" si="11"/>
        <v>107.89219704275153</v>
      </c>
      <c r="P81" s="9"/>
    </row>
    <row r="82" spans="1:119" ht="15.75" thickBot="1">
      <c r="A82" s="12"/>
      <c r="B82" s="25">
        <v>381</v>
      </c>
      <c r="C82" s="20" t="s">
        <v>90</v>
      </c>
      <c r="D82" s="47">
        <v>286859</v>
      </c>
      <c r="E82" s="47">
        <v>1675608</v>
      </c>
      <c r="F82" s="47">
        <v>722754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2685221</v>
      </c>
      <c r="O82" s="48">
        <f t="shared" si="11"/>
        <v>107.89219704275153</v>
      </c>
      <c r="P82" s="9"/>
    </row>
    <row r="83" spans="1:119" ht="16.5" thickBot="1">
      <c r="A83" s="14" t="s">
        <v>65</v>
      </c>
      <c r="B83" s="23"/>
      <c r="C83" s="22"/>
      <c r="D83" s="15">
        <f t="shared" ref="D83:M83" si="16">SUM(D5,D14,D17,D39,D74,D77,D81)</f>
        <v>14270220</v>
      </c>
      <c r="E83" s="15">
        <f t="shared" si="16"/>
        <v>21849020</v>
      </c>
      <c r="F83" s="15">
        <f t="shared" si="16"/>
        <v>722809</v>
      </c>
      <c r="G83" s="15">
        <f t="shared" si="16"/>
        <v>0</v>
      </c>
      <c r="H83" s="15">
        <f t="shared" si="16"/>
        <v>0</v>
      </c>
      <c r="I83" s="15">
        <f t="shared" si="16"/>
        <v>0</v>
      </c>
      <c r="J83" s="15">
        <f t="shared" si="16"/>
        <v>0</v>
      </c>
      <c r="K83" s="15">
        <f t="shared" si="16"/>
        <v>0</v>
      </c>
      <c r="L83" s="15">
        <f t="shared" si="16"/>
        <v>0</v>
      </c>
      <c r="M83" s="15">
        <f t="shared" si="16"/>
        <v>0</v>
      </c>
      <c r="N83" s="15">
        <f t="shared" si="13"/>
        <v>36842049</v>
      </c>
      <c r="O83" s="38">
        <f t="shared" si="11"/>
        <v>1480.3137656702024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1"/>
      <c r="B85" s="42"/>
      <c r="C85" s="42"/>
      <c r="D85" s="43"/>
      <c r="E85" s="43"/>
      <c r="F85" s="43"/>
      <c r="G85" s="43"/>
      <c r="H85" s="43"/>
      <c r="I85" s="43"/>
      <c r="J85" s="43"/>
      <c r="K85" s="43"/>
      <c r="L85" s="49" t="s">
        <v>203</v>
      </c>
      <c r="M85" s="49"/>
      <c r="N85" s="49"/>
      <c r="O85" s="44">
        <v>24888</v>
      </c>
    </row>
    <row r="86" spans="1:119">
      <c r="A86" s="50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2"/>
    </row>
    <row r="87" spans="1:119" ht="15.75" customHeight="1" thickBot="1">
      <c r="A87" s="53" t="s">
        <v>109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5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42</v>
      </c>
      <c r="E3" s="69"/>
      <c r="F3" s="69"/>
      <c r="G3" s="69"/>
      <c r="H3" s="70"/>
      <c r="I3" s="68" t="s">
        <v>43</v>
      </c>
      <c r="J3" s="70"/>
      <c r="K3" s="68" t="s">
        <v>45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94</v>
      </c>
      <c r="F4" s="34" t="s">
        <v>95</v>
      </c>
      <c r="G4" s="34" t="s">
        <v>96</v>
      </c>
      <c r="H4" s="34" t="s">
        <v>5</v>
      </c>
      <c r="I4" s="34" t="s">
        <v>6</v>
      </c>
      <c r="J4" s="35" t="s">
        <v>97</v>
      </c>
      <c r="K4" s="35" t="s">
        <v>7</v>
      </c>
      <c r="L4" s="35" t="s">
        <v>8</v>
      </c>
      <c r="M4" s="35" t="s">
        <v>9</v>
      </c>
      <c r="N4" s="35" t="s">
        <v>44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9784574</v>
      </c>
      <c r="E5" s="27">
        <f t="shared" si="0"/>
        <v>2331843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12116417</v>
      </c>
      <c r="O5" s="33">
        <f t="shared" ref="O5:O36" si="1">(N5/O$80)</f>
        <v>485.14182182182185</v>
      </c>
      <c r="P5" s="6"/>
    </row>
    <row r="6" spans="1:133">
      <c r="A6" s="12"/>
      <c r="B6" s="25">
        <v>311</v>
      </c>
      <c r="C6" s="20" t="s">
        <v>2</v>
      </c>
      <c r="D6" s="47">
        <v>7568382</v>
      </c>
      <c r="E6" s="47">
        <v>444549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8012931</v>
      </c>
      <c r="O6" s="48">
        <f t="shared" si="1"/>
        <v>320.83807807807807</v>
      </c>
      <c r="P6" s="9"/>
    </row>
    <row r="7" spans="1:133">
      <c r="A7" s="12"/>
      <c r="B7" s="25">
        <v>312.10000000000002</v>
      </c>
      <c r="C7" s="20" t="s">
        <v>10</v>
      </c>
      <c r="D7" s="47">
        <v>647878</v>
      </c>
      <c r="E7" s="47">
        <v>1434817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2082695</v>
      </c>
      <c r="O7" s="48">
        <f t="shared" si="1"/>
        <v>83.391191191191197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130664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130664</v>
      </c>
      <c r="O8" s="48">
        <f t="shared" si="1"/>
        <v>5.2317917917917915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319988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319988</v>
      </c>
      <c r="O9" s="48">
        <f t="shared" si="1"/>
        <v>12.812332332332332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1568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1568</v>
      </c>
      <c r="O10" s="48">
        <f t="shared" si="1"/>
        <v>6.2782782782782778E-2</v>
      </c>
      <c r="P10" s="9"/>
    </row>
    <row r="11" spans="1:133">
      <c r="A11" s="12"/>
      <c r="B11" s="25">
        <v>312.60000000000002</v>
      </c>
      <c r="C11" s="20" t="s">
        <v>14</v>
      </c>
      <c r="D11" s="47">
        <v>1459694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1459694</v>
      </c>
      <c r="O11" s="48">
        <f t="shared" si="1"/>
        <v>58.446206206206206</v>
      </c>
      <c r="P11" s="9"/>
    </row>
    <row r="12" spans="1:133">
      <c r="A12" s="12"/>
      <c r="B12" s="25">
        <v>315</v>
      </c>
      <c r="C12" s="20" t="s">
        <v>172</v>
      </c>
      <c r="D12" s="47">
        <v>108620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108620</v>
      </c>
      <c r="O12" s="48">
        <f t="shared" si="1"/>
        <v>4.3491491491491487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257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257</v>
      </c>
      <c r="O13" s="48">
        <f t="shared" si="1"/>
        <v>1.0290290290290291E-2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SUM(D15:D16)</f>
        <v>0</v>
      </c>
      <c r="E14" s="32">
        <f t="shared" si="3"/>
        <v>196793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5" si="4">SUM(D14:M14)</f>
        <v>196793</v>
      </c>
      <c r="O14" s="46">
        <f t="shared" si="1"/>
        <v>7.8795995995996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190288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190288</v>
      </c>
      <c r="O15" s="48">
        <f t="shared" si="1"/>
        <v>7.619139139139139</v>
      </c>
      <c r="P15" s="9"/>
    </row>
    <row r="16" spans="1:133">
      <c r="A16" s="12"/>
      <c r="B16" s="25">
        <v>329</v>
      </c>
      <c r="C16" s="20" t="s">
        <v>20</v>
      </c>
      <c r="D16" s="47">
        <v>0</v>
      </c>
      <c r="E16" s="47">
        <v>6505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6505</v>
      </c>
      <c r="O16" s="48">
        <f t="shared" si="1"/>
        <v>0.26046046046046045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SUM(D18:D41)</f>
        <v>2096107</v>
      </c>
      <c r="E17" s="32">
        <f t="shared" si="5"/>
        <v>10733465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12829572</v>
      </c>
      <c r="O17" s="46">
        <f t="shared" si="1"/>
        <v>513.6965765765766</v>
      </c>
      <c r="P17" s="10"/>
    </row>
    <row r="18" spans="1:16">
      <c r="A18" s="12"/>
      <c r="B18" s="25">
        <v>331.1</v>
      </c>
      <c r="C18" s="20" t="s">
        <v>129</v>
      </c>
      <c r="D18" s="47">
        <v>0</v>
      </c>
      <c r="E18" s="47">
        <v>3713411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3713411</v>
      </c>
      <c r="O18" s="48">
        <f t="shared" si="1"/>
        <v>148.68512512512513</v>
      </c>
      <c r="P18" s="9"/>
    </row>
    <row r="19" spans="1:16">
      <c r="A19" s="12"/>
      <c r="B19" s="25">
        <v>331.2</v>
      </c>
      <c r="C19" s="20" t="s">
        <v>21</v>
      </c>
      <c r="D19" s="47">
        <v>81364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81364</v>
      </c>
      <c r="O19" s="48">
        <f t="shared" si="1"/>
        <v>3.2578178178178177</v>
      </c>
      <c r="P19" s="9"/>
    </row>
    <row r="20" spans="1:16">
      <c r="A20" s="12"/>
      <c r="B20" s="25">
        <v>331.32</v>
      </c>
      <c r="C20" s="20" t="s">
        <v>173</v>
      </c>
      <c r="D20" s="47">
        <v>0</v>
      </c>
      <c r="E20" s="47">
        <v>12000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12000</v>
      </c>
      <c r="O20" s="48">
        <f t="shared" si="1"/>
        <v>0.48048048048048048</v>
      </c>
      <c r="P20" s="9"/>
    </row>
    <row r="21" spans="1:16">
      <c r="A21" s="12"/>
      <c r="B21" s="25">
        <v>331.5</v>
      </c>
      <c r="C21" s="20" t="s">
        <v>23</v>
      </c>
      <c r="D21" s="47">
        <v>0</v>
      </c>
      <c r="E21" s="47">
        <v>576612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576612</v>
      </c>
      <c r="O21" s="48">
        <f t="shared" si="1"/>
        <v>23.087567567567568</v>
      </c>
      <c r="P21" s="9"/>
    </row>
    <row r="22" spans="1:16">
      <c r="A22" s="12"/>
      <c r="B22" s="25">
        <v>331.65</v>
      </c>
      <c r="C22" s="20" t="s">
        <v>27</v>
      </c>
      <c r="D22" s="47">
        <v>42595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42595</v>
      </c>
      <c r="O22" s="48">
        <f t="shared" si="1"/>
        <v>1.7055055055055055</v>
      </c>
      <c r="P22" s="9"/>
    </row>
    <row r="23" spans="1:16">
      <c r="A23" s="12"/>
      <c r="B23" s="25">
        <v>334.1</v>
      </c>
      <c r="C23" s="20" t="s">
        <v>24</v>
      </c>
      <c r="D23" s="47">
        <v>0</v>
      </c>
      <c r="E23" s="47">
        <v>1798159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1798159</v>
      </c>
      <c r="O23" s="48">
        <f t="shared" si="1"/>
        <v>71.99835835835836</v>
      </c>
      <c r="P23" s="9"/>
    </row>
    <row r="24" spans="1:16">
      <c r="A24" s="12"/>
      <c r="B24" s="25">
        <v>334.2</v>
      </c>
      <c r="C24" s="20" t="s">
        <v>25</v>
      </c>
      <c r="D24" s="47">
        <v>0</v>
      </c>
      <c r="E24" s="47">
        <v>245059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245059</v>
      </c>
      <c r="O24" s="48">
        <f t="shared" si="1"/>
        <v>9.812172172172172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114411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114411</v>
      </c>
      <c r="O25" s="48">
        <f t="shared" si="1"/>
        <v>4.5810210210210212</v>
      </c>
      <c r="P25" s="9"/>
    </row>
    <row r="26" spans="1:16">
      <c r="A26" s="12"/>
      <c r="B26" s="25">
        <v>334.49</v>
      </c>
      <c r="C26" s="20" t="s">
        <v>29</v>
      </c>
      <c r="D26" s="47">
        <v>0</v>
      </c>
      <c r="E26" s="47">
        <v>1727986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9" si="6">SUM(D26:M26)</f>
        <v>1727986</v>
      </c>
      <c r="O26" s="48">
        <f t="shared" si="1"/>
        <v>69.188628628628635</v>
      </c>
      <c r="P26" s="9"/>
    </row>
    <row r="27" spans="1:16">
      <c r="A27" s="12"/>
      <c r="B27" s="25">
        <v>334.5</v>
      </c>
      <c r="C27" s="20" t="s">
        <v>30</v>
      </c>
      <c r="D27" s="47">
        <v>0</v>
      </c>
      <c r="E27" s="47">
        <v>258607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258607</v>
      </c>
      <c r="O27" s="48">
        <f t="shared" si="1"/>
        <v>10.354634634634635</v>
      </c>
      <c r="P27" s="9"/>
    </row>
    <row r="28" spans="1:16">
      <c r="A28" s="12"/>
      <c r="B28" s="25">
        <v>334.61</v>
      </c>
      <c r="C28" s="20" t="s">
        <v>114</v>
      </c>
      <c r="D28" s="47">
        <v>0</v>
      </c>
      <c r="E28" s="47">
        <v>1232086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1232086</v>
      </c>
      <c r="O28" s="48">
        <f t="shared" si="1"/>
        <v>49.332772772772771</v>
      </c>
      <c r="P28" s="9"/>
    </row>
    <row r="29" spans="1:16">
      <c r="A29" s="12"/>
      <c r="B29" s="25">
        <v>334.7</v>
      </c>
      <c r="C29" s="20" t="s">
        <v>31</v>
      </c>
      <c r="D29" s="47">
        <v>0</v>
      </c>
      <c r="E29" s="47">
        <v>100030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100030</v>
      </c>
      <c r="O29" s="48">
        <f t="shared" si="1"/>
        <v>4.005205205205205</v>
      </c>
      <c r="P29" s="9"/>
    </row>
    <row r="30" spans="1:16">
      <c r="A30" s="12"/>
      <c r="B30" s="25">
        <v>334.9</v>
      </c>
      <c r="C30" s="20" t="s">
        <v>124</v>
      </c>
      <c r="D30" s="47">
        <v>0</v>
      </c>
      <c r="E30" s="47">
        <v>20537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20537</v>
      </c>
      <c r="O30" s="48">
        <f t="shared" si="1"/>
        <v>0.82230230230230228</v>
      </c>
      <c r="P30" s="9"/>
    </row>
    <row r="31" spans="1:16">
      <c r="A31" s="12"/>
      <c r="B31" s="25">
        <v>335.12</v>
      </c>
      <c r="C31" s="20" t="s">
        <v>130</v>
      </c>
      <c r="D31" s="47">
        <v>484467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484467</v>
      </c>
      <c r="O31" s="48">
        <f t="shared" si="1"/>
        <v>19.398078078078079</v>
      </c>
      <c r="P31" s="9"/>
    </row>
    <row r="32" spans="1:16">
      <c r="A32" s="12"/>
      <c r="B32" s="25">
        <v>335.13</v>
      </c>
      <c r="C32" s="20" t="s">
        <v>131</v>
      </c>
      <c r="D32" s="47">
        <v>21020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21020</v>
      </c>
      <c r="O32" s="48">
        <f t="shared" si="1"/>
        <v>0.84164164164164168</v>
      </c>
      <c r="P32" s="9"/>
    </row>
    <row r="33" spans="1:16">
      <c r="A33" s="12"/>
      <c r="B33" s="25">
        <v>335.14</v>
      </c>
      <c r="C33" s="20" t="s">
        <v>132</v>
      </c>
      <c r="D33" s="47">
        <v>17227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17227</v>
      </c>
      <c r="O33" s="48">
        <f t="shared" si="1"/>
        <v>0.68976976976976978</v>
      </c>
      <c r="P33" s="9"/>
    </row>
    <row r="34" spans="1:16">
      <c r="A34" s="12"/>
      <c r="B34" s="25">
        <v>335.15</v>
      </c>
      <c r="C34" s="20" t="s">
        <v>133</v>
      </c>
      <c r="D34" s="47">
        <v>1486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1486</v>
      </c>
      <c r="O34" s="48">
        <f t="shared" si="1"/>
        <v>5.9499499499499502E-2</v>
      </c>
      <c r="P34" s="9"/>
    </row>
    <row r="35" spans="1:16">
      <c r="A35" s="12"/>
      <c r="B35" s="25">
        <v>335.16</v>
      </c>
      <c r="C35" s="20" t="s">
        <v>134</v>
      </c>
      <c r="D35" s="47">
        <v>207850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207850</v>
      </c>
      <c r="O35" s="48">
        <f t="shared" si="1"/>
        <v>8.3223223223223215</v>
      </c>
      <c r="P35" s="9"/>
    </row>
    <row r="36" spans="1:16">
      <c r="A36" s="12"/>
      <c r="B36" s="25">
        <v>335.17</v>
      </c>
      <c r="C36" s="20" t="s">
        <v>135</v>
      </c>
      <c r="D36" s="47">
        <v>38188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38188</v>
      </c>
      <c r="O36" s="48">
        <f t="shared" si="1"/>
        <v>1.5290490490490491</v>
      </c>
      <c r="P36" s="9"/>
    </row>
    <row r="37" spans="1:16">
      <c r="A37" s="12"/>
      <c r="B37" s="25">
        <v>335.18</v>
      </c>
      <c r="C37" s="20" t="s">
        <v>136</v>
      </c>
      <c r="D37" s="47">
        <v>872835</v>
      </c>
      <c r="E37" s="47">
        <v>700649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1573484</v>
      </c>
      <c r="O37" s="48">
        <f t="shared" ref="O37:O68" si="7">(N37/O$80)</f>
        <v>63.002362362362362</v>
      </c>
      <c r="P37" s="9"/>
    </row>
    <row r="38" spans="1:16">
      <c r="A38" s="12"/>
      <c r="B38" s="25">
        <v>335.19</v>
      </c>
      <c r="C38" s="20" t="s">
        <v>137</v>
      </c>
      <c r="D38" s="47">
        <v>0</v>
      </c>
      <c r="E38" s="47">
        <v>43695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43695</v>
      </c>
      <c r="O38" s="48">
        <f t="shared" si="7"/>
        <v>1.7495495495495494</v>
      </c>
      <c r="P38" s="9"/>
    </row>
    <row r="39" spans="1:16">
      <c r="A39" s="12"/>
      <c r="B39" s="25">
        <v>335.9</v>
      </c>
      <c r="C39" s="20" t="s">
        <v>174</v>
      </c>
      <c r="D39" s="47">
        <v>221305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221305</v>
      </c>
      <c r="O39" s="48">
        <f t="shared" si="7"/>
        <v>8.8610610610610614</v>
      </c>
      <c r="P39" s="9"/>
    </row>
    <row r="40" spans="1:16">
      <c r="A40" s="12"/>
      <c r="B40" s="25">
        <v>337.2</v>
      </c>
      <c r="C40" s="20" t="s">
        <v>40</v>
      </c>
      <c r="D40" s="47">
        <v>107770</v>
      </c>
      <c r="E40" s="47">
        <v>130669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238439</v>
      </c>
      <c r="O40" s="48">
        <f t="shared" si="7"/>
        <v>9.5471071071071076</v>
      </c>
      <c r="P40" s="9"/>
    </row>
    <row r="41" spans="1:16">
      <c r="A41" s="12"/>
      <c r="B41" s="25">
        <v>337.4</v>
      </c>
      <c r="C41" s="20" t="s">
        <v>125</v>
      </c>
      <c r="D41" s="47">
        <v>0</v>
      </c>
      <c r="E41" s="47">
        <v>59554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59554</v>
      </c>
      <c r="O41" s="48">
        <f t="shared" si="7"/>
        <v>2.3845445445445446</v>
      </c>
      <c r="P41" s="9"/>
    </row>
    <row r="42" spans="1:16" ht="15.75">
      <c r="A42" s="29" t="s">
        <v>46</v>
      </c>
      <c r="B42" s="30"/>
      <c r="C42" s="31"/>
      <c r="D42" s="32">
        <f t="shared" ref="D42:M42" si="8">SUM(D43:D64)</f>
        <v>1173827</v>
      </c>
      <c r="E42" s="32">
        <f t="shared" si="8"/>
        <v>1578148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2751975</v>
      </c>
      <c r="O42" s="46">
        <f t="shared" si="7"/>
        <v>110.18918918918919</v>
      </c>
      <c r="P42" s="10"/>
    </row>
    <row r="43" spans="1:16">
      <c r="A43" s="12"/>
      <c r="B43" s="25">
        <v>341.15</v>
      </c>
      <c r="C43" s="20" t="s">
        <v>138</v>
      </c>
      <c r="D43" s="47">
        <v>0</v>
      </c>
      <c r="E43" s="47">
        <v>81102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4" si="9">SUM(D43:M43)</f>
        <v>81102</v>
      </c>
      <c r="O43" s="48">
        <f t="shared" si="7"/>
        <v>3.2473273273273273</v>
      </c>
      <c r="P43" s="9"/>
    </row>
    <row r="44" spans="1:16">
      <c r="A44" s="12"/>
      <c r="B44" s="25">
        <v>341.51</v>
      </c>
      <c r="C44" s="20" t="s">
        <v>139</v>
      </c>
      <c r="D44" s="47">
        <v>551748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551748</v>
      </c>
      <c r="O44" s="48">
        <f t="shared" si="7"/>
        <v>22.092012012012013</v>
      </c>
      <c r="P44" s="9"/>
    </row>
    <row r="45" spans="1:16">
      <c r="A45" s="12"/>
      <c r="B45" s="25">
        <v>341.52</v>
      </c>
      <c r="C45" s="20" t="s">
        <v>140</v>
      </c>
      <c r="D45" s="47">
        <v>43979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43979</v>
      </c>
      <c r="O45" s="48">
        <f t="shared" si="7"/>
        <v>1.7609209209209209</v>
      </c>
      <c r="P45" s="9"/>
    </row>
    <row r="46" spans="1:16">
      <c r="A46" s="12"/>
      <c r="B46" s="25">
        <v>341.55</v>
      </c>
      <c r="C46" s="20" t="s">
        <v>141</v>
      </c>
      <c r="D46" s="47">
        <v>229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229</v>
      </c>
      <c r="O46" s="48">
        <f t="shared" si="7"/>
        <v>9.1691691691691696E-3</v>
      </c>
      <c r="P46" s="9"/>
    </row>
    <row r="47" spans="1:16">
      <c r="A47" s="12"/>
      <c r="B47" s="25">
        <v>341.56</v>
      </c>
      <c r="C47" s="20" t="s">
        <v>142</v>
      </c>
      <c r="D47" s="47">
        <v>874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874</v>
      </c>
      <c r="O47" s="48">
        <f t="shared" si="7"/>
        <v>3.4994994994994998E-2</v>
      </c>
      <c r="P47" s="9"/>
    </row>
    <row r="48" spans="1:16">
      <c r="A48" s="12"/>
      <c r="B48" s="25">
        <v>341.8</v>
      </c>
      <c r="C48" s="20" t="s">
        <v>143</v>
      </c>
      <c r="D48" s="47">
        <v>92385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92385</v>
      </c>
      <c r="O48" s="48">
        <f t="shared" si="7"/>
        <v>3.6990990990990991</v>
      </c>
      <c r="P48" s="9"/>
    </row>
    <row r="49" spans="1:16">
      <c r="A49" s="12"/>
      <c r="B49" s="25">
        <v>341.9</v>
      </c>
      <c r="C49" s="20" t="s">
        <v>144</v>
      </c>
      <c r="D49" s="47">
        <v>22265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22265</v>
      </c>
      <c r="O49" s="48">
        <f t="shared" si="7"/>
        <v>0.89149149149149154</v>
      </c>
      <c r="P49" s="9"/>
    </row>
    <row r="50" spans="1:16">
      <c r="A50" s="12"/>
      <c r="B50" s="25">
        <v>342.1</v>
      </c>
      <c r="C50" s="20" t="s">
        <v>57</v>
      </c>
      <c r="D50" s="47">
        <v>0</v>
      </c>
      <c r="E50" s="47">
        <v>60454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60454</v>
      </c>
      <c r="O50" s="48">
        <f t="shared" si="7"/>
        <v>2.4205805805805807</v>
      </c>
      <c r="P50" s="9"/>
    </row>
    <row r="51" spans="1:16">
      <c r="A51" s="12"/>
      <c r="B51" s="25">
        <v>342.3</v>
      </c>
      <c r="C51" s="20" t="s">
        <v>58</v>
      </c>
      <c r="D51" s="47">
        <v>81495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81495</v>
      </c>
      <c r="O51" s="48">
        <f t="shared" si="7"/>
        <v>3.263063063063063</v>
      </c>
      <c r="P51" s="9"/>
    </row>
    <row r="52" spans="1:16">
      <c r="A52" s="12"/>
      <c r="B52" s="25">
        <v>342.6</v>
      </c>
      <c r="C52" s="20" t="s">
        <v>117</v>
      </c>
      <c r="D52" s="47">
        <v>0</v>
      </c>
      <c r="E52" s="47">
        <v>1260616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1260616</v>
      </c>
      <c r="O52" s="48">
        <f t="shared" si="7"/>
        <v>50.475115115115116</v>
      </c>
      <c r="P52" s="9"/>
    </row>
    <row r="53" spans="1:16">
      <c r="A53" s="12"/>
      <c r="B53" s="25">
        <v>342.9</v>
      </c>
      <c r="C53" s="20" t="s">
        <v>60</v>
      </c>
      <c r="D53" s="47">
        <v>152985</v>
      </c>
      <c r="E53" s="47">
        <v>49107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202092</v>
      </c>
      <c r="O53" s="48">
        <f t="shared" si="7"/>
        <v>8.0917717717717714</v>
      </c>
      <c r="P53" s="9"/>
    </row>
    <row r="54" spans="1:16">
      <c r="A54" s="12"/>
      <c r="B54" s="25">
        <v>348.22</v>
      </c>
      <c r="C54" s="20" t="s">
        <v>145</v>
      </c>
      <c r="D54" s="47">
        <v>4055</v>
      </c>
      <c r="E54" s="47">
        <v>10463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62" si="10">SUM(D54:M54)</f>
        <v>14518</v>
      </c>
      <c r="O54" s="48">
        <f t="shared" si="7"/>
        <v>0.58130130130130131</v>
      </c>
      <c r="P54" s="9"/>
    </row>
    <row r="55" spans="1:16">
      <c r="A55" s="12"/>
      <c r="B55" s="25">
        <v>348.31</v>
      </c>
      <c r="C55" s="20" t="s">
        <v>147</v>
      </c>
      <c r="D55" s="47">
        <v>38839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38839</v>
      </c>
      <c r="O55" s="48">
        <f t="shared" si="7"/>
        <v>1.555115115115115</v>
      </c>
      <c r="P55" s="9"/>
    </row>
    <row r="56" spans="1:16">
      <c r="A56" s="12"/>
      <c r="B56" s="25">
        <v>348.32</v>
      </c>
      <c r="C56" s="20" t="s">
        <v>148</v>
      </c>
      <c r="D56" s="47">
        <v>19519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19519</v>
      </c>
      <c r="O56" s="48">
        <f t="shared" si="7"/>
        <v>0.78154154154154154</v>
      </c>
      <c r="P56" s="9"/>
    </row>
    <row r="57" spans="1:16">
      <c r="A57" s="12"/>
      <c r="B57" s="25">
        <v>348.33</v>
      </c>
      <c r="C57" s="20" t="s">
        <v>149</v>
      </c>
      <c r="D57" s="47">
        <v>7169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7169</v>
      </c>
      <c r="O57" s="48">
        <f t="shared" si="7"/>
        <v>0.28704704704704703</v>
      </c>
      <c r="P57" s="9"/>
    </row>
    <row r="58" spans="1:16">
      <c r="A58" s="12"/>
      <c r="B58" s="25">
        <v>348.41</v>
      </c>
      <c r="C58" s="20" t="s">
        <v>150</v>
      </c>
      <c r="D58" s="47">
        <v>49655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49655</v>
      </c>
      <c r="O58" s="48">
        <f t="shared" si="7"/>
        <v>1.9881881881881882</v>
      </c>
      <c r="P58" s="9"/>
    </row>
    <row r="59" spans="1:16">
      <c r="A59" s="12"/>
      <c r="B59" s="25">
        <v>348.53</v>
      </c>
      <c r="C59" s="20" t="s">
        <v>153</v>
      </c>
      <c r="D59" s="47">
        <v>66587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66587</v>
      </c>
      <c r="O59" s="48">
        <f t="shared" si="7"/>
        <v>2.6661461461461462</v>
      </c>
      <c r="P59" s="9"/>
    </row>
    <row r="60" spans="1:16">
      <c r="A60" s="12"/>
      <c r="B60" s="25">
        <v>348.62</v>
      </c>
      <c r="C60" s="20" t="s">
        <v>154</v>
      </c>
      <c r="D60" s="47">
        <v>11893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11893</v>
      </c>
      <c r="O60" s="48">
        <f t="shared" si="7"/>
        <v>0.47619619619619619</v>
      </c>
      <c r="P60" s="9"/>
    </row>
    <row r="61" spans="1:16">
      <c r="A61" s="12"/>
      <c r="B61" s="25">
        <v>348.71</v>
      </c>
      <c r="C61" s="20" t="s">
        <v>155</v>
      </c>
      <c r="D61" s="47">
        <v>18528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18528</v>
      </c>
      <c r="O61" s="48">
        <f t="shared" si="7"/>
        <v>0.74186186186186187</v>
      </c>
      <c r="P61" s="9"/>
    </row>
    <row r="62" spans="1:16">
      <c r="A62" s="12"/>
      <c r="B62" s="25">
        <v>348.72</v>
      </c>
      <c r="C62" s="20" t="s">
        <v>156</v>
      </c>
      <c r="D62" s="47">
        <v>11622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11622</v>
      </c>
      <c r="O62" s="48">
        <f t="shared" si="7"/>
        <v>0.46534534534534533</v>
      </c>
      <c r="P62" s="9"/>
    </row>
    <row r="63" spans="1:16">
      <c r="A63" s="12"/>
      <c r="B63" s="25">
        <v>348.93099999999998</v>
      </c>
      <c r="C63" s="20" t="s">
        <v>158</v>
      </c>
      <c r="D63" s="47">
        <v>0</v>
      </c>
      <c r="E63" s="47">
        <v>114108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114108</v>
      </c>
      <c r="O63" s="48">
        <f t="shared" si="7"/>
        <v>4.568888888888889</v>
      </c>
      <c r="P63" s="9"/>
    </row>
    <row r="64" spans="1:16">
      <c r="A64" s="12"/>
      <c r="B64" s="25">
        <v>349</v>
      </c>
      <c r="C64" s="20" t="s">
        <v>103</v>
      </c>
      <c r="D64" s="47">
        <v>0</v>
      </c>
      <c r="E64" s="47">
        <v>2298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2298</v>
      </c>
      <c r="O64" s="48">
        <f t="shared" si="7"/>
        <v>9.2012012012012007E-2</v>
      </c>
      <c r="P64" s="9"/>
    </row>
    <row r="65" spans="1:119" ht="15.75">
      <c r="A65" s="29" t="s">
        <v>47</v>
      </c>
      <c r="B65" s="30"/>
      <c r="C65" s="31"/>
      <c r="D65" s="32">
        <f t="shared" ref="D65:M65" si="11">SUM(D66:D70)</f>
        <v>82669</v>
      </c>
      <c r="E65" s="32">
        <f t="shared" si="11"/>
        <v>8807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8" si="12">SUM(D65:M65)</f>
        <v>91476</v>
      </c>
      <c r="O65" s="46">
        <f t="shared" si="7"/>
        <v>3.6627027027027026</v>
      </c>
      <c r="P65" s="10"/>
    </row>
    <row r="66" spans="1:119">
      <c r="A66" s="13"/>
      <c r="B66" s="40">
        <v>351.2</v>
      </c>
      <c r="C66" s="21" t="s">
        <v>82</v>
      </c>
      <c r="D66" s="47">
        <v>30447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30447</v>
      </c>
      <c r="O66" s="48">
        <f t="shared" si="7"/>
        <v>1.2190990990990991</v>
      </c>
      <c r="P66" s="9"/>
    </row>
    <row r="67" spans="1:119">
      <c r="A67" s="13"/>
      <c r="B67" s="40">
        <v>351.3</v>
      </c>
      <c r="C67" s="21" t="s">
        <v>159</v>
      </c>
      <c r="D67" s="47">
        <v>6796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6796</v>
      </c>
      <c r="O67" s="48">
        <f t="shared" si="7"/>
        <v>0.27211211211211211</v>
      </c>
      <c r="P67" s="9"/>
    </row>
    <row r="68" spans="1:119">
      <c r="A68" s="13"/>
      <c r="B68" s="40">
        <v>351.5</v>
      </c>
      <c r="C68" s="21" t="s">
        <v>83</v>
      </c>
      <c r="D68" s="47">
        <v>38265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38265</v>
      </c>
      <c r="O68" s="48">
        <f t="shared" si="7"/>
        <v>1.5321321321321322</v>
      </c>
      <c r="P68" s="9"/>
    </row>
    <row r="69" spans="1:119">
      <c r="A69" s="13"/>
      <c r="B69" s="40">
        <v>351.9</v>
      </c>
      <c r="C69" s="21" t="s">
        <v>160</v>
      </c>
      <c r="D69" s="47">
        <v>4505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4505</v>
      </c>
      <c r="O69" s="48">
        <f t="shared" ref="O69:O78" si="13">(N69/O$80)</f>
        <v>0.18038038038038037</v>
      </c>
      <c r="P69" s="9"/>
    </row>
    <row r="70" spans="1:119">
      <c r="A70" s="13"/>
      <c r="B70" s="40">
        <v>359</v>
      </c>
      <c r="C70" s="21" t="s">
        <v>85</v>
      </c>
      <c r="D70" s="47">
        <v>2656</v>
      </c>
      <c r="E70" s="47">
        <v>8807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11463</v>
      </c>
      <c r="O70" s="48">
        <f t="shared" si="13"/>
        <v>0.45897897897897899</v>
      </c>
      <c r="P70" s="9"/>
    </row>
    <row r="71" spans="1:119" ht="15.75">
      <c r="A71" s="29" t="s">
        <v>3</v>
      </c>
      <c r="B71" s="30"/>
      <c r="C71" s="31"/>
      <c r="D71" s="32">
        <f t="shared" ref="D71:M71" si="14">SUM(D72:D74)</f>
        <v>390128</v>
      </c>
      <c r="E71" s="32">
        <f t="shared" si="14"/>
        <v>704619</v>
      </c>
      <c r="F71" s="32">
        <f t="shared" si="14"/>
        <v>845</v>
      </c>
      <c r="G71" s="32">
        <f t="shared" si="14"/>
        <v>0</v>
      </c>
      <c r="H71" s="32">
        <f t="shared" si="14"/>
        <v>0</v>
      </c>
      <c r="I71" s="32">
        <f t="shared" si="14"/>
        <v>0</v>
      </c>
      <c r="J71" s="32">
        <f t="shared" si="14"/>
        <v>0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 t="shared" si="12"/>
        <v>1095592</v>
      </c>
      <c r="O71" s="46">
        <f t="shared" si="13"/>
        <v>43.867547547547545</v>
      </c>
      <c r="P71" s="10"/>
    </row>
    <row r="72" spans="1:119">
      <c r="A72" s="12"/>
      <c r="B72" s="25">
        <v>361.1</v>
      </c>
      <c r="C72" s="20" t="s">
        <v>86</v>
      </c>
      <c r="D72" s="47">
        <v>553</v>
      </c>
      <c r="E72" s="47">
        <v>4468</v>
      </c>
      <c r="F72" s="47">
        <v>845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5866</v>
      </c>
      <c r="O72" s="48">
        <f t="shared" si="13"/>
        <v>0.23487487487487488</v>
      </c>
      <c r="P72" s="9"/>
    </row>
    <row r="73" spans="1:119">
      <c r="A73" s="12"/>
      <c r="B73" s="25">
        <v>362</v>
      </c>
      <c r="C73" s="20" t="s">
        <v>87</v>
      </c>
      <c r="D73" s="47">
        <v>96461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96461</v>
      </c>
      <c r="O73" s="48">
        <f t="shared" si="13"/>
        <v>3.8623023023023024</v>
      </c>
      <c r="P73" s="9"/>
    </row>
    <row r="74" spans="1:119">
      <c r="A74" s="12"/>
      <c r="B74" s="25">
        <v>369.9</v>
      </c>
      <c r="C74" s="20" t="s">
        <v>89</v>
      </c>
      <c r="D74" s="47">
        <v>293114</v>
      </c>
      <c r="E74" s="47">
        <v>700151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993265</v>
      </c>
      <c r="O74" s="48">
        <f t="shared" si="13"/>
        <v>39.770370370370372</v>
      </c>
      <c r="P74" s="9"/>
    </row>
    <row r="75" spans="1:119" ht="15.75">
      <c r="A75" s="29" t="s">
        <v>48</v>
      </c>
      <c r="B75" s="30"/>
      <c r="C75" s="31"/>
      <c r="D75" s="32">
        <f t="shared" ref="D75:M75" si="15">SUM(D76:D77)</f>
        <v>262898</v>
      </c>
      <c r="E75" s="32">
        <f t="shared" si="15"/>
        <v>1783361</v>
      </c>
      <c r="F75" s="32">
        <f t="shared" si="15"/>
        <v>1133431</v>
      </c>
      <c r="G75" s="32">
        <f t="shared" si="15"/>
        <v>0</v>
      </c>
      <c r="H75" s="32">
        <f t="shared" si="15"/>
        <v>0</v>
      </c>
      <c r="I75" s="32">
        <f t="shared" si="15"/>
        <v>0</v>
      </c>
      <c r="J75" s="32">
        <f t="shared" si="15"/>
        <v>0</v>
      </c>
      <c r="K75" s="32">
        <f t="shared" si="15"/>
        <v>0</v>
      </c>
      <c r="L75" s="32">
        <f t="shared" si="15"/>
        <v>0</v>
      </c>
      <c r="M75" s="32">
        <f t="shared" si="15"/>
        <v>14179</v>
      </c>
      <c r="N75" s="32">
        <f t="shared" si="12"/>
        <v>3193869</v>
      </c>
      <c r="O75" s="46">
        <f t="shared" si="13"/>
        <v>127.88264264264264</v>
      </c>
      <c r="P75" s="9"/>
    </row>
    <row r="76" spans="1:119">
      <c r="A76" s="12"/>
      <c r="B76" s="25">
        <v>381</v>
      </c>
      <c r="C76" s="20" t="s">
        <v>90</v>
      </c>
      <c r="D76" s="47">
        <v>262898</v>
      </c>
      <c r="E76" s="47">
        <v>1783361</v>
      </c>
      <c r="F76" s="47">
        <v>1133431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3179690</v>
      </c>
      <c r="O76" s="48">
        <f t="shared" si="13"/>
        <v>127.31491491491491</v>
      </c>
      <c r="P76" s="9"/>
    </row>
    <row r="77" spans="1:119" ht="15.75" thickBot="1">
      <c r="A77" s="12"/>
      <c r="B77" s="25">
        <v>389.4</v>
      </c>
      <c r="C77" s="20" t="s">
        <v>161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14179</v>
      </c>
      <c r="N77" s="47">
        <f t="shared" si="12"/>
        <v>14179</v>
      </c>
      <c r="O77" s="48">
        <f t="shared" si="13"/>
        <v>0.56772772772772773</v>
      </c>
      <c r="P77" s="9"/>
    </row>
    <row r="78" spans="1:119" ht="16.5" thickBot="1">
      <c r="A78" s="14" t="s">
        <v>65</v>
      </c>
      <c r="B78" s="23"/>
      <c r="C78" s="22"/>
      <c r="D78" s="15">
        <f t="shared" ref="D78:M78" si="16">SUM(D5,D14,D17,D42,D65,D71,D75)</f>
        <v>13790203</v>
      </c>
      <c r="E78" s="15">
        <f t="shared" si="16"/>
        <v>17337036</v>
      </c>
      <c r="F78" s="15">
        <f t="shared" si="16"/>
        <v>1134276</v>
      </c>
      <c r="G78" s="15">
        <f t="shared" si="16"/>
        <v>0</v>
      </c>
      <c r="H78" s="15">
        <f t="shared" si="16"/>
        <v>0</v>
      </c>
      <c r="I78" s="15">
        <f t="shared" si="16"/>
        <v>0</v>
      </c>
      <c r="J78" s="15">
        <f t="shared" si="16"/>
        <v>0</v>
      </c>
      <c r="K78" s="15">
        <f t="shared" si="16"/>
        <v>0</v>
      </c>
      <c r="L78" s="15">
        <f t="shared" si="16"/>
        <v>0</v>
      </c>
      <c r="M78" s="15">
        <f t="shared" si="16"/>
        <v>14179</v>
      </c>
      <c r="N78" s="15">
        <f t="shared" si="12"/>
        <v>32275694</v>
      </c>
      <c r="O78" s="38">
        <f t="shared" si="13"/>
        <v>1292.3200800800801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1"/>
      <c r="B80" s="42"/>
      <c r="C80" s="42"/>
      <c r="D80" s="43"/>
      <c r="E80" s="43"/>
      <c r="F80" s="43"/>
      <c r="G80" s="43"/>
      <c r="H80" s="43"/>
      <c r="I80" s="43"/>
      <c r="J80" s="43"/>
      <c r="K80" s="43"/>
      <c r="L80" s="49" t="s">
        <v>175</v>
      </c>
      <c r="M80" s="49"/>
      <c r="N80" s="49"/>
      <c r="O80" s="44">
        <v>24975</v>
      </c>
    </row>
    <row r="81" spans="1:15">
      <c r="A81" s="50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2"/>
    </row>
    <row r="82" spans="1:15" ht="15.75" customHeight="1" thickBot="1">
      <c r="A82" s="53" t="s">
        <v>109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5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2024-09-19T18:01:37Z</cp:lastPrinted>
  <dcterms:created xsi:type="dcterms:W3CDTF">2000-08-31T21:26:31Z</dcterms:created>
  <dcterms:modified xsi:type="dcterms:W3CDTF">2024-09-23T17:34:29Z</dcterms:modified>
</cp:coreProperties>
</file>